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1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קונצרני'!$B$8:$U$390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מזומנים!$B$7:$L$186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C43" i="88" l="1"/>
  <c r="P33" i="78" l="1"/>
  <c r="P12" i="78"/>
  <c r="J215" i="73"/>
  <c r="L181" i="62"/>
  <c r="L180" i="62" s="1"/>
  <c r="L207" i="62"/>
  <c r="L46" i="62"/>
  <c r="L110" i="62"/>
  <c r="I11" i="81"/>
  <c r="J12" i="58"/>
  <c r="J11" i="58" s="1"/>
  <c r="J21" i="58"/>
  <c r="H24" i="80"/>
  <c r="H23" i="80"/>
  <c r="H22" i="80"/>
  <c r="H21" i="80"/>
  <c r="H20" i="80"/>
  <c r="H19" i="80"/>
  <c r="H17" i="80"/>
  <c r="H16" i="80"/>
  <c r="H15" i="80"/>
  <c r="H14" i="80"/>
  <c r="H13" i="80"/>
  <c r="H12" i="80"/>
  <c r="H11" i="80"/>
  <c r="H10" i="80"/>
  <c r="J464" i="76"/>
  <c r="J463" i="76"/>
  <c r="J461" i="76"/>
  <c r="J460" i="76"/>
  <c r="J459" i="76"/>
  <c r="J458" i="76"/>
  <c r="J457" i="76"/>
  <c r="J456" i="76"/>
  <c r="J455" i="76"/>
  <c r="J454" i="76"/>
  <c r="J453" i="76"/>
  <c r="J452" i="76"/>
  <c r="J451" i="76"/>
  <c r="J450" i="76"/>
  <c r="J448" i="76"/>
  <c r="J447" i="76"/>
  <c r="J445" i="76"/>
  <c r="J444" i="76"/>
  <c r="J443" i="76"/>
  <c r="J442" i="76"/>
  <c r="J441" i="76"/>
  <c r="J440" i="76"/>
  <c r="J439" i="76"/>
  <c r="J438" i="76"/>
  <c r="J437" i="76"/>
  <c r="J436" i="76"/>
  <c r="J435" i="76"/>
  <c r="J434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8" i="74"/>
  <c r="K17" i="74"/>
  <c r="K16" i="74"/>
  <c r="K15" i="74"/>
  <c r="K14" i="74"/>
  <c r="K13" i="74"/>
  <c r="K12" i="74"/>
  <c r="K11" i="74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4" i="73"/>
  <c r="J83" i="73"/>
  <c r="J82" i="73"/>
  <c r="J81" i="73"/>
  <c r="J80" i="73"/>
  <c r="J79" i="73"/>
  <c r="J78" i="73"/>
  <c r="J77" i="73"/>
  <c r="J76" i="73"/>
  <c r="J74" i="73"/>
  <c r="J73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5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6" i="72"/>
  <c r="L35" i="72"/>
  <c r="L34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8" i="67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1" i="63"/>
  <c r="M80" i="63"/>
  <c r="M79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46" i="59"/>
  <c r="Q45" i="59"/>
  <c r="Q44" i="59"/>
  <c r="Q42" i="59"/>
  <c r="Q41" i="59"/>
  <c r="Q40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6" i="59"/>
  <c r="Q25" i="59"/>
  <c r="Q24" i="59"/>
  <c r="Q23" i="59"/>
  <c r="Q22" i="59"/>
  <c r="Q21" i="59"/>
  <c r="Q19" i="59"/>
  <c r="Q18" i="59"/>
  <c r="Q17" i="59"/>
  <c r="Q16" i="59"/>
  <c r="Q15" i="59"/>
  <c r="Q14" i="59"/>
  <c r="Q13" i="59"/>
  <c r="Q12" i="59"/>
  <c r="Q11" i="59"/>
  <c r="C38" i="88"/>
  <c r="C23" i="88"/>
  <c r="P11" i="78" l="1"/>
  <c r="P10" i="78" s="1"/>
  <c r="J10" i="58"/>
  <c r="L12" i="62"/>
  <c r="L11" i="62" s="1"/>
  <c r="N213" i="62" s="1"/>
  <c r="N241" i="62"/>
  <c r="N234" i="62"/>
  <c r="N226" i="62"/>
  <c r="N219" i="62"/>
  <c r="N207" i="62"/>
  <c r="N200" i="62"/>
  <c r="N232" i="62"/>
  <c r="N191" i="62"/>
  <c r="N186" i="62"/>
  <c r="N173" i="62"/>
  <c r="N167" i="62"/>
  <c r="N161" i="62"/>
  <c r="N155" i="62"/>
  <c r="N149" i="62"/>
  <c r="N143" i="62"/>
  <c r="N137" i="62"/>
  <c r="N131" i="62"/>
  <c r="N125" i="62"/>
  <c r="N119" i="62"/>
  <c r="N113" i="62"/>
  <c r="N106" i="62"/>
  <c r="N100" i="62"/>
  <c r="N94" i="62"/>
  <c r="N88" i="62"/>
  <c r="N82" i="62"/>
  <c r="N76" i="62"/>
  <c r="N70" i="62"/>
  <c r="N64" i="62"/>
  <c r="N58" i="62"/>
  <c r="N52" i="62"/>
  <c r="N39" i="62"/>
  <c r="N33" i="62"/>
  <c r="N27" i="62"/>
  <c r="N21" i="62"/>
  <c r="N15" i="62"/>
  <c r="N240" i="62"/>
  <c r="N233" i="62"/>
  <c r="N225" i="62"/>
  <c r="N218" i="62"/>
  <c r="N212" i="62"/>
  <c r="N205" i="62"/>
  <c r="N199" i="62"/>
  <c r="N195" i="62"/>
  <c r="N190" i="62"/>
  <c r="N185" i="62"/>
  <c r="N178" i="62"/>
  <c r="N172" i="62"/>
  <c r="N166" i="62"/>
  <c r="N160" i="62"/>
  <c r="N154" i="62"/>
  <c r="N148" i="62"/>
  <c r="N142" i="62"/>
  <c r="N136" i="62"/>
  <c r="N130" i="62"/>
  <c r="N124" i="62"/>
  <c r="N118" i="62"/>
  <c r="N112" i="62"/>
  <c r="N105" i="62"/>
  <c r="N99" i="62"/>
  <c r="N93" i="62"/>
  <c r="N87" i="62"/>
  <c r="N81" i="62"/>
  <c r="N75" i="62"/>
  <c r="N69" i="62"/>
  <c r="N63" i="62"/>
  <c r="N57" i="62"/>
  <c r="N51" i="62"/>
  <c r="N44" i="62"/>
  <c r="N38" i="62"/>
  <c r="N32" i="62"/>
  <c r="N26" i="62"/>
  <c r="N20" i="62"/>
  <c r="N14" i="62"/>
  <c r="C16" i="88"/>
  <c r="N239" i="62"/>
  <c r="N231" i="62"/>
  <c r="N224" i="62"/>
  <c r="N217" i="62"/>
  <c r="N211" i="62"/>
  <c r="N204" i="62"/>
  <c r="N198" i="62"/>
  <c r="N242" i="62"/>
  <c r="N228" i="62"/>
  <c r="N214" i="62"/>
  <c r="N201" i="62"/>
  <c r="N227" i="62"/>
  <c r="N184" i="62"/>
  <c r="N175" i="62"/>
  <c r="N165" i="62"/>
  <c r="N157" i="62"/>
  <c r="N147" i="62"/>
  <c r="N139" i="62"/>
  <c r="N129" i="62"/>
  <c r="N121" i="62"/>
  <c r="N111" i="62"/>
  <c r="N102" i="62"/>
  <c r="N92" i="62"/>
  <c r="N84" i="62"/>
  <c r="N74" i="62"/>
  <c r="N66" i="62"/>
  <c r="N56" i="62"/>
  <c r="N48" i="62"/>
  <c r="N37" i="62"/>
  <c r="N29" i="62"/>
  <c r="N19" i="62"/>
  <c r="N11" i="62"/>
  <c r="N222" i="62"/>
  <c r="N209" i="62"/>
  <c r="N197" i="62"/>
  <c r="N182" i="62"/>
  <c r="N163" i="62"/>
  <c r="N153" i="62"/>
  <c r="N135" i="62"/>
  <c r="N108" i="62"/>
  <c r="N98" i="62"/>
  <c r="N80" i="62"/>
  <c r="N62" i="62"/>
  <c r="N43" i="62"/>
  <c r="N35" i="62"/>
  <c r="N17" i="62"/>
  <c r="N221" i="62"/>
  <c r="N188" i="62"/>
  <c r="N170" i="62"/>
  <c r="N152" i="62"/>
  <c r="N134" i="62"/>
  <c r="N126" i="62"/>
  <c r="N107" i="62"/>
  <c r="N89" i="62"/>
  <c r="N79" i="62"/>
  <c r="N53" i="62"/>
  <c r="N34" i="62"/>
  <c r="N216" i="62"/>
  <c r="N203" i="62"/>
  <c r="N194" i="62"/>
  <c r="N177" i="62"/>
  <c r="N159" i="62"/>
  <c r="N141" i="62"/>
  <c r="N115" i="62"/>
  <c r="N104" i="62"/>
  <c r="N86" i="62"/>
  <c r="N68" i="62"/>
  <c r="N60" i="62"/>
  <c r="N41" i="62"/>
  <c r="N23" i="62"/>
  <c r="N229" i="62"/>
  <c r="N220" i="62"/>
  <c r="N168" i="62"/>
  <c r="N150" i="62"/>
  <c r="N132" i="62"/>
  <c r="N114" i="62"/>
  <c r="N95" i="62"/>
  <c r="N77" i="62"/>
  <c r="N49" i="62"/>
  <c r="N30" i="62"/>
  <c r="N12" i="62"/>
  <c r="N238" i="62"/>
  <c r="N223" i="62"/>
  <c r="N210" i="62"/>
  <c r="N235" i="62"/>
  <c r="N192" i="62"/>
  <c r="N183" i="62"/>
  <c r="N174" i="62"/>
  <c r="N164" i="62"/>
  <c r="N156" i="62"/>
  <c r="N146" i="62"/>
  <c r="N138" i="62"/>
  <c r="N128" i="62"/>
  <c r="N120" i="62"/>
  <c r="N110" i="62"/>
  <c r="N101" i="62"/>
  <c r="N91" i="62"/>
  <c r="N83" i="62"/>
  <c r="N73" i="62"/>
  <c r="N65" i="62"/>
  <c r="N55" i="62"/>
  <c r="N47" i="62"/>
  <c r="N36" i="62"/>
  <c r="N28" i="62"/>
  <c r="N18" i="62"/>
  <c r="N237" i="62"/>
  <c r="N189" i="62"/>
  <c r="N171" i="62"/>
  <c r="N145" i="62"/>
  <c r="N127" i="62"/>
  <c r="N117" i="62"/>
  <c r="N90" i="62"/>
  <c r="N72" i="62"/>
  <c r="N54" i="62"/>
  <c r="N25" i="62"/>
  <c r="N236" i="62"/>
  <c r="N208" i="62"/>
  <c r="N196" i="62"/>
  <c r="N181" i="62"/>
  <c r="N162" i="62"/>
  <c r="N144" i="62"/>
  <c r="N116" i="62"/>
  <c r="N97" i="62"/>
  <c r="N71" i="62"/>
  <c r="N61" i="62"/>
  <c r="N42" i="62"/>
  <c r="N24" i="62"/>
  <c r="N16" i="62"/>
  <c r="N230" i="62"/>
  <c r="N187" i="62"/>
  <c r="N169" i="62"/>
  <c r="N151" i="62"/>
  <c r="N133" i="62"/>
  <c r="N123" i="62"/>
  <c r="N96" i="62"/>
  <c r="N78" i="62"/>
  <c r="N50" i="62"/>
  <c r="N31" i="62"/>
  <c r="N13" i="62"/>
  <c r="N215" i="62"/>
  <c r="N193" i="62"/>
  <c r="N176" i="62"/>
  <c r="N158" i="62"/>
  <c r="N140" i="62"/>
  <c r="N122" i="62"/>
  <c r="N103" i="62"/>
  <c r="N85" i="62"/>
  <c r="N67" i="62"/>
  <c r="N40" i="62"/>
  <c r="N22" i="62"/>
  <c r="N202" i="62"/>
  <c r="N59" i="62"/>
  <c r="N46" i="62"/>
  <c r="I10" i="81"/>
  <c r="J13" i="81" s="1"/>
  <c r="C15" i="88"/>
  <c r="C33" i="88" l="1"/>
  <c r="Q354" i="78"/>
  <c r="Q365" i="78"/>
  <c r="Q69" i="78"/>
  <c r="Q137" i="78"/>
  <c r="Q214" i="78"/>
  <c r="Q298" i="78"/>
  <c r="Q375" i="78"/>
  <c r="Q339" i="78"/>
  <c r="Q303" i="78"/>
  <c r="Q267" i="78"/>
  <c r="Q225" i="78"/>
  <c r="Q189" i="78"/>
  <c r="Q153" i="78"/>
  <c r="Q118" i="78"/>
  <c r="Q86" i="78"/>
  <c r="Q50" i="78"/>
  <c r="Q13" i="78"/>
  <c r="Q344" i="78"/>
  <c r="Q308" i="78"/>
  <c r="Q272" i="78"/>
  <c r="Q230" i="78"/>
  <c r="Q331" i="78"/>
  <c r="Q277" i="78"/>
  <c r="Q220" i="78"/>
  <c r="Q176" i="78"/>
  <c r="Q133" i="78"/>
  <c r="Q95" i="78"/>
  <c r="Q52" i="78"/>
  <c r="Q376" i="78"/>
  <c r="Q322" i="78"/>
  <c r="Q268" i="78"/>
  <c r="Q211" i="78"/>
  <c r="Q168" i="78"/>
  <c r="Q125" i="78"/>
  <c r="Q87" i="78"/>
  <c r="Q237" i="78"/>
  <c r="Q320" i="78"/>
  <c r="Q349" i="78"/>
  <c r="Q22" i="78"/>
  <c r="Q286" i="78"/>
  <c r="Q139" i="78"/>
  <c r="Q101" i="78"/>
  <c r="Q92" i="78"/>
  <c r="Q314" i="78"/>
  <c r="Q236" i="78"/>
  <c r="Q184" i="78"/>
  <c r="Q59" i="78"/>
  <c r="Q218" i="78"/>
  <c r="Q94" i="78"/>
  <c r="Q371" i="78"/>
  <c r="Q16" i="78"/>
  <c r="Q77" i="78"/>
  <c r="Q158" i="78"/>
  <c r="Q223" i="78"/>
  <c r="Q310" i="78"/>
  <c r="Q369" i="78"/>
  <c r="Q333" i="78"/>
  <c r="Q297" i="78"/>
  <c r="Q261" i="78"/>
  <c r="Q219" i="78"/>
  <c r="Q183" i="78"/>
  <c r="Q147" i="78"/>
  <c r="Q112" i="78"/>
  <c r="Q80" i="78"/>
  <c r="Q44" i="78"/>
  <c r="Q374" i="78"/>
  <c r="Q338" i="78"/>
  <c r="Q302" i="78"/>
  <c r="Q266" i="78"/>
  <c r="Q377" i="78"/>
  <c r="Q323" i="78"/>
  <c r="Q269" i="78"/>
  <c r="Q212" i="78"/>
  <c r="Q169" i="78"/>
  <c r="Q126" i="78"/>
  <c r="Q88" i="78"/>
  <c r="Q45" i="78"/>
  <c r="Q366" i="78"/>
  <c r="Q312" i="78"/>
  <c r="Q258" i="78"/>
  <c r="Q204" i="78"/>
  <c r="Q161" i="78"/>
  <c r="Q119" i="78"/>
  <c r="Q79" i="78"/>
  <c r="Q342" i="78"/>
  <c r="Q24" i="78"/>
  <c r="Q99" i="78"/>
  <c r="Q170" i="78"/>
  <c r="Q238" i="78"/>
  <c r="Q324" i="78"/>
  <c r="Q363" i="78"/>
  <c r="Q327" i="78"/>
  <c r="Q291" i="78"/>
  <c r="Q255" i="78"/>
  <c r="Q213" i="78"/>
  <c r="Q177" i="78"/>
  <c r="Q141" i="78"/>
  <c r="Q110" i="78"/>
  <c r="Q74" i="78"/>
  <c r="Q38" i="78"/>
  <c r="Q368" i="78"/>
  <c r="Q332" i="78"/>
  <c r="Q296" i="78"/>
  <c r="Q260" i="78"/>
  <c r="Q367" i="78"/>
  <c r="Q313" i="78"/>
  <c r="Q259" i="78"/>
  <c r="Q205" i="78"/>
  <c r="Q162" i="78"/>
  <c r="Q120" i="78"/>
  <c r="Q81" i="78"/>
  <c r="Q37" i="78"/>
  <c r="Q358" i="78"/>
  <c r="Q304" i="78"/>
  <c r="Q249" i="78"/>
  <c r="Q197" i="78"/>
  <c r="Q154" i="78"/>
  <c r="Q247" i="78"/>
  <c r="Q334" i="78"/>
  <c r="Q192" i="78"/>
  <c r="Q352" i="78"/>
  <c r="Q279" i="78"/>
  <c r="Q165" i="78"/>
  <c r="Q98" i="78"/>
  <c r="Q25" i="78"/>
  <c r="Q284" i="78"/>
  <c r="Q235" i="78"/>
  <c r="Q148" i="78"/>
  <c r="Q66" i="78"/>
  <c r="Q340" i="78"/>
  <c r="Q182" i="78"/>
  <c r="Q56" i="78"/>
  <c r="Q341" i="78"/>
  <c r="Q102" i="78"/>
  <c r="Q330" i="78"/>
  <c r="Q132" i="78"/>
  <c r="Q355" i="78"/>
  <c r="Q42" i="78"/>
  <c r="Q111" i="78"/>
  <c r="Q180" i="78"/>
  <c r="Q256" i="78"/>
  <c r="Q336" i="78"/>
  <c r="Q357" i="78"/>
  <c r="Q321" i="78"/>
  <c r="Q285" i="78"/>
  <c r="Q243" i="78"/>
  <c r="Q207" i="78"/>
  <c r="Q171" i="78"/>
  <c r="Q135" i="78"/>
  <c r="Q104" i="78"/>
  <c r="Q68" i="78"/>
  <c r="Q31" i="78"/>
  <c r="Q362" i="78"/>
  <c r="Q326" i="78"/>
  <c r="Q290" i="78"/>
  <c r="Q254" i="78"/>
  <c r="Q359" i="78"/>
  <c r="Q305" i="78"/>
  <c r="Q250" i="78"/>
  <c r="Q198" i="78"/>
  <c r="Q155" i="78"/>
  <c r="Q113" i="78"/>
  <c r="Q73" i="78"/>
  <c r="Q29" i="78"/>
  <c r="Q348" i="78"/>
  <c r="Q294" i="78"/>
  <c r="Q234" i="78"/>
  <c r="Q190" i="78"/>
  <c r="Q146" i="78"/>
  <c r="Q108" i="78"/>
  <c r="Q335" i="78"/>
  <c r="Q51" i="78"/>
  <c r="Q116" i="78"/>
  <c r="Q270" i="78"/>
  <c r="Q351" i="78"/>
  <c r="Q315" i="78"/>
  <c r="Q201" i="78"/>
  <c r="Q129" i="78"/>
  <c r="Q62" i="78"/>
  <c r="Q356" i="78"/>
  <c r="Q242" i="78"/>
  <c r="Q295" i="78"/>
  <c r="Q191" i="78"/>
  <c r="Q109" i="78"/>
  <c r="Q226" i="78"/>
  <c r="Q19" i="78"/>
  <c r="Q278" i="78"/>
  <c r="Q227" i="78"/>
  <c r="Q140" i="78"/>
  <c r="Q15" i="78"/>
  <c r="Q175" i="78"/>
  <c r="Q353" i="78"/>
  <c r="Q347" i="78"/>
  <c r="Q60" i="78"/>
  <c r="Q127" i="78"/>
  <c r="Q202" i="78"/>
  <c r="Q282" i="78"/>
  <c r="Q364" i="78"/>
  <c r="Q345" i="78"/>
  <c r="Q309" i="78"/>
  <c r="Q273" i="78"/>
  <c r="Q231" i="78"/>
  <c r="Q195" i="78"/>
  <c r="Q159" i="78"/>
  <c r="Q123" i="78"/>
  <c r="Q350" i="78"/>
  <c r="Q287" i="78"/>
  <c r="Q276" i="78"/>
  <c r="Q11" i="78"/>
  <c r="Q337" i="78"/>
  <c r="Q149" i="78"/>
  <c r="Q89" i="78"/>
  <c r="Q34" i="78"/>
  <c r="Q372" i="78"/>
  <c r="Q370" i="78"/>
  <c r="N180" i="62"/>
  <c r="K54" i="58"/>
  <c r="K48" i="58"/>
  <c r="K42" i="58"/>
  <c r="K36" i="58"/>
  <c r="K30" i="58"/>
  <c r="K24" i="58"/>
  <c r="K17" i="58"/>
  <c r="K39" i="58"/>
  <c r="K14" i="58"/>
  <c r="K53" i="58"/>
  <c r="K47" i="58"/>
  <c r="K41" i="58"/>
  <c r="K35" i="58"/>
  <c r="K29" i="58"/>
  <c r="K23" i="58"/>
  <c r="K16" i="58"/>
  <c r="K10" i="58"/>
  <c r="K58" i="58"/>
  <c r="K46" i="58"/>
  <c r="K40" i="58"/>
  <c r="K34" i="58"/>
  <c r="K28" i="58"/>
  <c r="K15" i="58"/>
  <c r="K51" i="58"/>
  <c r="K27" i="58"/>
  <c r="K52" i="58"/>
  <c r="K22" i="58"/>
  <c r="K45" i="58"/>
  <c r="K21" i="58"/>
  <c r="C11" i="88"/>
  <c r="K56" i="58"/>
  <c r="K50" i="58"/>
  <c r="K44" i="58"/>
  <c r="K38" i="58"/>
  <c r="K32" i="58"/>
  <c r="K26" i="58"/>
  <c r="K19" i="58"/>
  <c r="K13" i="58"/>
  <c r="K55" i="58"/>
  <c r="K49" i="58"/>
  <c r="K43" i="58"/>
  <c r="K37" i="58"/>
  <c r="K31" i="58"/>
  <c r="K25" i="58"/>
  <c r="K18" i="58"/>
  <c r="K12" i="58"/>
  <c r="K57" i="58"/>
  <c r="K33" i="58"/>
  <c r="K11" i="58"/>
  <c r="Q378" i="78"/>
  <c r="Q329" i="78"/>
  <c r="Q316" i="78"/>
  <c r="Q299" i="78"/>
  <c r="Q281" i="78"/>
  <c r="Q264" i="78"/>
  <c r="Q241" i="78"/>
  <c r="Q228" i="78"/>
  <c r="Q215" i="78"/>
  <c r="Q200" i="78"/>
  <c r="Q187" i="78"/>
  <c r="Q174" i="78"/>
  <c r="Q163" i="78"/>
  <c r="Q150" i="78"/>
  <c r="Q136" i="78"/>
  <c r="Q122" i="78"/>
  <c r="Q246" i="78"/>
  <c r="Q103" i="78"/>
  <c r="Q90" i="78"/>
  <c r="Q76" i="78"/>
  <c r="Q65" i="78"/>
  <c r="Q55" i="78"/>
  <c r="Q46" i="78"/>
  <c r="Q35" i="78"/>
  <c r="Q23" i="78"/>
  <c r="Q12" i="78"/>
  <c r="Q271" i="78"/>
  <c r="Q193" i="78"/>
  <c r="Q152" i="78"/>
  <c r="Q115" i="78"/>
  <c r="Q58" i="78"/>
  <c r="Q373" i="78"/>
  <c r="Q328" i="78"/>
  <c r="Q311" i="78"/>
  <c r="Q293" i="78"/>
  <c r="Q280" i="78"/>
  <c r="Q263" i="78"/>
  <c r="Q240" i="78"/>
  <c r="Q224" i="78"/>
  <c r="Q210" i="78"/>
  <c r="Q199" i="78"/>
  <c r="Q186" i="78"/>
  <c r="Q173" i="78"/>
  <c r="Q160" i="78"/>
  <c r="Q145" i="78"/>
  <c r="Q134" i="78"/>
  <c r="Q248" i="78"/>
  <c r="Q245" i="78"/>
  <c r="Q100" i="78"/>
  <c r="Q85" i="78"/>
  <c r="Q75" i="78"/>
  <c r="Q64" i="78"/>
  <c r="Q54" i="78"/>
  <c r="Q43" i="78"/>
  <c r="Q33" i="78"/>
  <c r="Q21" i="78"/>
  <c r="Q288" i="78"/>
  <c r="Q232" i="78"/>
  <c r="Q179" i="78"/>
  <c r="Q82" i="78"/>
  <c r="Q27" i="78"/>
  <c r="Q361" i="78"/>
  <c r="Q325" i="78"/>
  <c r="Q307" i="78"/>
  <c r="Q292" i="78"/>
  <c r="Q275" i="78"/>
  <c r="Q262" i="78"/>
  <c r="Q239" i="78"/>
  <c r="Q222" i="78"/>
  <c r="Q209" i="78"/>
  <c r="Q196" i="78"/>
  <c r="Q185" i="78"/>
  <c r="Q172" i="78"/>
  <c r="Q157" i="78"/>
  <c r="Q144" i="78"/>
  <c r="Q131" i="78"/>
  <c r="Q121" i="78"/>
  <c r="Q244" i="78"/>
  <c r="Q97" i="78"/>
  <c r="Q84" i="78"/>
  <c r="Q72" i="78"/>
  <c r="Q63" i="78"/>
  <c r="Q53" i="78"/>
  <c r="Q41" i="78"/>
  <c r="Q30" i="78"/>
  <c r="Q20" i="78"/>
  <c r="Q10" i="78"/>
  <c r="Q346" i="78"/>
  <c r="Q206" i="78"/>
  <c r="Q142" i="78"/>
  <c r="Q93" i="78"/>
  <c r="Q39" i="78"/>
  <c r="Q360" i="78"/>
  <c r="Q319" i="78"/>
  <c r="Q306" i="78"/>
  <c r="Q289" i="78"/>
  <c r="Q274" i="78"/>
  <c r="Q257" i="78"/>
  <c r="Q233" i="78"/>
  <c r="Q221" i="78"/>
  <c r="Q208" i="78"/>
  <c r="Q194" i="78"/>
  <c r="Q181" i="78"/>
  <c r="Q167" i="78"/>
  <c r="Q156" i="78"/>
  <c r="Q143" i="78"/>
  <c r="Q130" i="78"/>
  <c r="Q117" i="78"/>
  <c r="Q107" i="78"/>
  <c r="Q96" i="78"/>
  <c r="Q83" i="78"/>
  <c r="Q71" i="78"/>
  <c r="Q61" i="78"/>
  <c r="Q49" i="78"/>
  <c r="Q40" i="78"/>
  <c r="Q28" i="78"/>
  <c r="Q18" i="78"/>
  <c r="Q301" i="78"/>
  <c r="Q217" i="78"/>
  <c r="Q166" i="78"/>
  <c r="Q106" i="78"/>
  <c r="Q48" i="78"/>
  <c r="Q343" i="78"/>
  <c r="Q317" i="78"/>
  <c r="Q300" i="78"/>
  <c r="Q283" i="78"/>
  <c r="Q265" i="78"/>
  <c r="Q251" i="78"/>
  <c r="Q229" i="78"/>
  <c r="Q216" i="78"/>
  <c r="Q203" i="78"/>
  <c r="Q188" i="78"/>
  <c r="Q178" i="78"/>
  <c r="Q164" i="78"/>
  <c r="Q151" i="78"/>
  <c r="Q138" i="78"/>
  <c r="Q124" i="78"/>
  <c r="Q114" i="78"/>
  <c r="Q105" i="78"/>
  <c r="Q91" i="78"/>
  <c r="Q78" i="78"/>
  <c r="Q67" i="78"/>
  <c r="Q57" i="78"/>
  <c r="Q47" i="78"/>
  <c r="Q36" i="78"/>
  <c r="Q26" i="78"/>
  <c r="Q14" i="78"/>
  <c r="Q318" i="78"/>
  <c r="Q253" i="78"/>
  <c r="Q128" i="78"/>
  <c r="Q70" i="78"/>
  <c r="Q17" i="78"/>
  <c r="C37" i="88"/>
  <c r="J12" i="81"/>
  <c r="J10" i="81"/>
  <c r="J11" i="81"/>
  <c r="C12" i="88"/>
  <c r="C10" i="88" l="1"/>
  <c r="C42" i="88" l="1"/>
  <c r="K215" i="73" s="1"/>
  <c r="D10" i="88" l="1"/>
  <c r="K13" i="81"/>
  <c r="K10" i="81"/>
  <c r="K11" i="81"/>
  <c r="K12" i="81"/>
  <c r="I16" i="80"/>
  <c r="R367" i="78"/>
  <c r="R349" i="78"/>
  <c r="R331" i="78"/>
  <c r="R313" i="78"/>
  <c r="R295" i="78"/>
  <c r="R277" i="78"/>
  <c r="R259" i="78"/>
  <c r="R237" i="78"/>
  <c r="R219" i="78"/>
  <c r="R201" i="78"/>
  <c r="R183" i="78"/>
  <c r="R165" i="78"/>
  <c r="I19" i="80"/>
  <c r="R369" i="78"/>
  <c r="R351" i="78"/>
  <c r="R333" i="78"/>
  <c r="R315" i="78"/>
  <c r="R297" i="78"/>
  <c r="R279" i="78"/>
  <c r="R261" i="78"/>
  <c r="R239" i="78"/>
  <c r="R205" i="78"/>
  <c r="R151" i="78"/>
  <c r="R133" i="78"/>
  <c r="R116" i="78"/>
  <c r="R102" i="78"/>
  <c r="R84" i="78"/>
  <c r="R66" i="78"/>
  <c r="R48" i="78"/>
  <c r="R29" i="78"/>
  <c r="R11" i="78"/>
  <c r="K445" i="76"/>
  <c r="K427" i="76"/>
  <c r="K409" i="76"/>
  <c r="K391" i="76"/>
  <c r="R368" i="78"/>
  <c r="R314" i="78"/>
  <c r="R260" i="78"/>
  <c r="R215" i="78"/>
  <c r="R161" i="78"/>
  <c r="R193" i="78"/>
  <c r="R147" i="78"/>
  <c r="R353" i="78"/>
  <c r="R299" i="78"/>
  <c r="R203" i="78"/>
  <c r="R224" i="78"/>
  <c r="R170" i="78"/>
  <c r="R140" i="78"/>
  <c r="R122" i="78"/>
  <c r="R109" i="78"/>
  <c r="R227" i="78"/>
  <c r="R59" i="78"/>
  <c r="K458" i="76"/>
  <c r="K402" i="76"/>
  <c r="D32" i="88"/>
  <c r="R266" i="78"/>
  <c r="R104" i="78"/>
  <c r="R55" i="78"/>
  <c r="K454" i="76"/>
  <c r="K398" i="76"/>
  <c r="K368" i="76"/>
  <c r="K350" i="76"/>
  <c r="K332" i="76"/>
  <c r="K314" i="76"/>
  <c r="K295" i="76"/>
  <c r="K277" i="76"/>
  <c r="K259" i="76"/>
  <c r="K241" i="76"/>
  <c r="K223" i="76"/>
  <c r="K205" i="76"/>
  <c r="K187" i="76"/>
  <c r="K169" i="76"/>
  <c r="K151" i="76"/>
  <c r="K133" i="76"/>
  <c r="K115" i="76"/>
  <c r="K97" i="76"/>
  <c r="K79" i="76"/>
  <c r="K61" i="76"/>
  <c r="K43" i="76"/>
  <c r="K25" i="76"/>
  <c r="L14" i="74"/>
  <c r="I13" i="80"/>
  <c r="R364" i="78"/>
  <c r="R346" i="78"/>
  <c r="R328" i="78"/>
  <c r="R310" i="78"/>
  <c r="R292" i="78"/>
  <c r="R274" i="78"/>
  <c r="R256" i="78"/>
  <c r="R234" i="78"/>
  <c r="R216" i="78"/>
  <c r="R198" i="78"/>
  <c r="R180" i="78"/>
  <c r="R162" i="78"/>
  <c r="I15" i="80"/>
  <c r="R366" i="78"/>
  <c r="R348" i="78"/>
  <c r="R330" i="78"/>
  <c r="R312" i="78"/>
  <c r="R294" i="78"/>
  <c r="R276" i="78"/>
  <c r="R258" i="78"/>
  <c r="R236" i="78"/>
  <c r="R194" i="78"/>
  <c r="R148" i="78"/>
  <c r="R130" i="78"/>
  <c r="R113" i="78"/>
  <c r="R99" i="78"/>
  <c r="R81" i="78"/>
  <c r="R63" i="78"/>
  <c r="R45" i="78"/>
  <c r="R26" i="78"/>
  <c r="K463" i="76"/>
  <c r="K442" i="76"/>
  <c r="K424" i="76"/>
  <c r="K406" i="76"/>
  <c r="K388" i="76"/>
  <c r="R359" i="78"/>
  <c r="R305" i="78"/>
  <c r="R250" i="78"/>
  <c r="R208" i="78"/>
  <c r="R154" i="78"/>
  <c r="R182" i="78"/>
  <c r="R144" i="78"/>
  <c r="R344" i="78"/>
  <c r="R290" i="78"/>
  <c r="R196" i="78"/>
  <c r="R217" i="78"/>
  <c r="R163" i="78"/>
  <c r="R137" i="78"/>
  <c r="R120" i="78"/>
  <c r="R106" i="78"/>
  <c r="R184" i="78"/>
  <c r="R52" i="78"/>
  <c r="K451" i="76"/>
  <c r="K395" i="76"/>
  <c r="D38" i="88"/>
  <c r="R95" i="78"/>
  <c r="R44" i="78"/>
  <c r="K441" i="76"/>
  <c r="K387" i="76"/>
  <c r="K365" i="76"/>
  <c r="K347" i="76"/>
  <c r="K329" i="76"/>
  <c r="K310" i="76"/>
  <c r="K292" i="76"/>
  <c r="K274" i="76"/>
  <c r="K256" i="76"/>
  <c r="D13" i="88"/>
  <c r="R376" i="78"/>
  <c r="R358" i="78"/>
  <c r="R340" i="78"/>
  <c r="R322" i="78"/>
  <c r="R304" i="78"/>
  <c r="R286" i="78"/>
  <c r="R268" i="78"/>
  <c r="R228" i="78"/>
  <c r="R210" i="78"/>
  <c r="R192" i="78"/>
  <c r="R174" i="78"/>
  <c r="R156" i="78"/>
  <c r="R378" i="78"/>
  <c r="R360" i="78"/>
  <c r="R342" i="78"/>
  <c r="R324" i="78"/>
  <c r="R306" i="78"/>
  <c r="R288" i="78"/>
  <c r="R270" i="78"/>
  <c r="R251" i="78"/>
  <c r="R230" i="78"/>
  <c r="R176" i="78"/>
  <c r="R142" i="78"/>
  <c r="R124" i="78"/>
  <c r="R111" i="78"/>
  <c r="R93" i="78"/>
  <c r="R75" i="78"/>
  <c r="R57" i="78"/>
  <c r="R39" i="78"/>
  <c r="R20" i="78"/>
  <c r="K456" i="76"/>
  <c r="K436" i="76"/>
  <c r="K418" i="76"/>
  <c r="K400" i="76"/>
  <c r="K382" i="76"/>
  <c r="R341" i="78"/>
  <c r="R287" i="78"/>
  <c r="R190" i="78"/>
  <c r="R218" i="78"/>
  <c r="R164" i="78"/>
  <c r="I11" i="80"/>
  <c r="R326" i="78"/>
  <c r="R272" i="78"/>
  <c r="R232" i="78"/>
  <c r="R178" i="78"/>
  <c r="R199" i="78"/>
  <c r="R149" i="78"/>
  <c r="R131" i="78"/>
  <c r="R114" i="78"/>
  <c r="R100" i="78"/>
  <c r="R88" i="78"/>
  <c r="R34" i="78"/>
  <c r="K431" i="76"/>
  <c r="D14" i="88"/>
  <c r="R347" i="78"/>
  <c r="R126" i="78"/>
  <c r="R80" i="78"/>
  <c r="R25" i="78"/>
  <c r="K423" i="76"/>
  <c r="K377" i="76"/>
  <c r="K359" i="76"/>
  <c r="K341" i="76"/>
  <c r="K323" i="76"/>
  <c r="K304" i="76"/>
  <c r="K286" i="76"/>
  <c r="K268" i="76"/>
  <c r="I23" i="80"/>
  <c r="R373" i="78"/>
  <c r="R355" i="78"/>
  <c r="R337" i="78"/>
  <c r="R319" i="78"/>
  <c r="R301" i="78"/>
  <c r="R283" i="78"/>
  <c r="R265" i="78"/>
  <c r="R243" i="78"/>
  <c r="R225" i="78"/>
  <c r="R207" i="78"/>
  <c r="R189" i="78"/>
  <c r="R171" i="78"/>
  <c r="R153" i="78"/>
  <c r="R375" i="78"/>
  <c r="R357" i="78"/>
  <c r="R339" i="78"/>
  <c r="R321" i="78"/>
  <c r="R303" i="78"/>
  <c r="R285" i="78"/>
  <c r="R267" i="78"/>
  <c r="R223" i="78"/>
  <c r="R169" i="78"/>
  <c r="R139" i="78"/>
  <c r="R248" i="78"/>
  <c r="R108" i="78"/>
  <c r="R90" i="78"/>
  <c r="R72" i="78"/>
  <c r="R54" i="78"/>
  <c r="R36" i="78"/>
  <c r="R17" i="78"/>
  <c r="K453" i="76"/>
  <c r="K433" i="76"/>
  <c r="K415" i="76"/>
  <c r="K397" i="76"/>
  <c r="I17" i="80"/>
  <c r="R332" i="78"/>
  <c r="R278" i="78"/>
  <c r="R238" i="78"/>
  <c r="R179" i="78"/>
  <c r="R211" i="78"/>
  <c r="R157" i="78"/>
  <c r="R371" i="78"/>
  <c r="R317" i="78"/>
  <c r="R263" i="78"/>
  <c r="R221" i="78"/>
  <c r="R167" i="78"/>
  <c r="R188" i="78"/>
  <c r="R146" i="78"/>
  <c r="R128" i="78"/>
  <c r="R247" i="78"/>
  <c r="R97" i="78"/>
  <c r="R77" i="78"/>
  <c r="R22" i="78"/>
  <c r="K420" i="76"/>
  <c r="D20" i="88"/>
  <c r="R320" i="78"/>
  <c r="R118" i="78"/>
  <c r="R73" i="78"/>
  <c r="R18" i="78"/>
  <c r="K416" i="76"/>
  <c r="K374" i="76"/>
  <c r="K356" i="76"/>
  <c r="K338" i="76"/>
  <c r="K320" i="76"/>
  <c r="K301" i="76"/>
  <c r="K283" i="76"/>
  <c r="K265" i="76"/>
  <c r="K247" i="76"/>
  <c r="K229" i="76"/>
  <c r="K211" i="76"/>
  <c r="K193" i="76"/>
  <c r="K175" i="76"/>
  <c r="K157" i="76"/>
  <c r="K139" i="76"/>
  <c r="K121" i="76"/>
  <c r="K103" i="76"/>
  <c r="K85" i="76"/>
  <c r="K67" i="76"/>
  <c r="K49" i="76"/>
  <c r="K31" i="76"/>
  <c r="K12" i="76"/>
  <c r="R361" i="78"/>
  <c r="R307" i="78"/>
  <c r="R253" i="78"/>
  <c r="R213" i="78"/>
  <c r="R159" i="78"/>
  <c r="R345" i="78"/>
  <c r="R291" i="78"/>
  <c r="R145" i="78"/>
  <c r="R96" i="78"/>
  <c r="R42" i="78"/>
  <c r="K439" i="76"/>
  <c r="K385" i="76"/>
  <c r="R175" i="78"/>
  <c r="R281" i="78"/>
  <c r="R206" i="78"/>
  <c r="R117" i="78"/>
  <c r="R41" i="78"/>
  <c r="R374" i="78"/>
  <c r="R37" i="78"/>
  <c r="K362" i="76"/>
  <c r="K307" i="76"/>
  <c r="K253" i="76"/>
  <c r="K226" i="76"/>
  <c r="K199" i="76"/>
  <c r="K172" i="76"/>
  <c r="K145" i="76"/>
  <c r="K118" i="76"/>
  <c r="K91" i="76"/>
  <c r="K64" i="76"/>
  <c r="K37" i="76"/>
  <c r="L17" i="74"/>
  <c r="K212" i="73"/>
  <c r="K196" i="73"/>
  <c r="R166" i="78"/>
  <c r="R47" i="78"/>
  <c r="K444" i="76"/>
  <c r="K390" i="76"/>
  <c r="D40" i="88"/>
  <c r="R64" i="78"/>
  <c r="K464" i="76"/>
  <c r="K407" i="76"/>
  <c r="D30" i="88"/>
  <c r="R123" i="78"/>
  <c r="K417" i="76"/>
  <c r="K328" i="76"/>
  <c r="K273" i="76"/>
  <c r="K219" i="76"/>
  <c r="K165" i="76"/>
  <c r="K111" i="76"/>
  <c r="K57" i="76"/>
  <c r="K230" i="73"/>
  <c r="K182" i="73"/>
  <c r="K164" i="73"/>
  <c r="K146" i="73"/>
  <c r="K128" i="73"/>
  <c r="K110" i="73"/>
  <c r="K94" i="73"/>
  <c r="K77" i="73"/>
  <c r="K58" i="73"/>
  <c r="K39" i="73"/>
  <c r="R284" i="78"/>
  <c r="K447" i="76"/>
  <c r="K349" i="76"/>
  <c r="K294" i="76"/>
  <c r="K240" i="76"/>
  <c r="K186" i="76"/>
  <c r="K132" i="76"/>
  <c r="K78" i="76"/>
  <c r="R356" i="78"/>
  <c r="R38" i="78"/>
  <c r="K363" i="76"/>
  <c r="K308" i="76"/>
  <c r="K254" i="76"/>
  <c r="K200" i="76"/>
  <c r="K146" i="76"/>
  <c r="K92" i="76"/>
  <c r="K38" i="76"/>
  <c r="K175" i="73"/>
  <c r="K157" i="73"/>
  <c r="K139" i="73"/>
  <c r="K121" i="73"/>
  <c r="K103" i="73"/>
  <c r="R56" i="78"/>
  <c r="K369" i="76"/>
  <c r="K315" i="76"/>
  <c r="R343" i="78"/>
  <c r="R289" i="78"/>
  <c r="R195" i="78"/>
  <c r="I12" i="80"/>
  <c r="R327" i="78"/>
  <c r="R273" i="78"/>
  <c r="R233" i="78"/>
  <c r="R127" i="78"/>
  <c r="R78" i="78"/>
  <c r="R23" i="78"/>
  <c r="K421" i="76"/>
  <c r="R350" i="78"/>
  <c r="R197" i="78"/>
  <c r="I21" i="80"/>
  <c r="R241" i="78"/>
  <c r="R152" i="78"/>
  <c r="R103" i="78"/>
  <c r="K438" i="76"/>
  <c r="R135" i="78"/>
  <c r="K434" i="76"/>
  <c r="K344" i="76"/>
  <c r="K289" i="76"/>
  <c r="K244" i="76"/>
  <c r="K217" i="76"/>
  <c r="K190" i="76"/>
  <c r="K163" i="76"/>
  <c r="I20" i="80"/>
  <c r="R334" i="78"/>
  <c r="R280" i="78"/>
  <c r="R240" i="78"/>
  <c r="R186" i="78"/>
  <c r="R372" i="78"/>
  <c r="R318" i="78"/>
  <c r="R264" i="78"/>
  <c r="R212" i="78"/>
  <c r="R119" i="78"/>
  <c r="R69" i="78"/>
  <c r="R14" i="78"/>
  <c r="K412" i="76"/>
  <c r="R323" i="78"/>
  <c r="R172" i="78"/>
  <c r="R362" i="78"/>
  <c r="R214" i="78"/>
  <c r="R143" i="78"/>
  <c r="R94" i="78"/>
  <c r="K413" i="76"/>
  <c r="R245" i="78"/>
  <c r="K405" i="76"/>
  <c r="K335" i="76"/>
  <c r="K280" i="76"/>
  <c r="K238" i="76"/>
  <c r="K214" i="76"/>
  <c r="K184" i="76"/>
  <c r="K160" i="76"/>
  <c r="K130" i="76"/>
  <c r="K106" i="76"/>
  <c r="K76" i="76"/>
  <c r="K52" i="76"/>
  <c r="K21" i="76"/>
  <c r="K222" i="73"/>
  <c r="K205" i="73"/>
  <c r="K187" i="73"/>
  <c r="R76" i="78"/>
  <c r="R21" i="78"/>
  <c r="K419" i="76"/>
  <c r="D22" i="88"/>
  <c r="R89" i="78"/>
  <c r="R35" i="78"/>
  <c r="K432" i="76"/>
  <c r="D11" i="88"/>
  <c r="R302" i="78"/>
  <c r="R24" i="78"/>
  <c r="K357" i="76"/>
  <c r="K302" i="76"/>
  <c r="K248" i="76"/>
  <c r="K194" i="76"/>
  <c r="K140" i="76"/>
  <c r="K86" i="76"/>
  <c r="K32" i="76"/>
  <c r="K203" i="73"/>
  <c r="K173" i="73"/>
  <c r="K155" i="73"/>
  <c r="K137" i="73"/>
  <c r="K119" i="73"/>
  <c r="K87" i="73"/>
  <c r="K49" i="73"/>
  <c r="K30" i="73"/>
  <c r="R68" i="78"/>
  <c r="K378" i="76"/>
  <c r="K324" i="76"/>
  <c r="K269" i="76"/>
  <c r="K215" i="76"/>
  <c r="K161" i="76"/>
  <c r="K107" i="76"/>
  <c r="K53" i="76"/>
  <c r="R107" i="78"/>
  <c r="K386" i="76"/>
  <c r="K334" i="76"/>
  <c r="K279" i="76"/>
  <c r="K225" i="76"/>
  <c r="K171" i="76"/>
  <c r="K117" i="76"/>
  <c r="K63" i="76"/>
  <c r="L16" i="74"/>
  <c r="K184" i="73"/>
  <c r="K166" i="73"/>
  <c r="K148" i="73"/>
  <c r="K130" i="73"/>
  <c r="K112" i="73"/>
  <c r="I10" i="80"/>
  <c r="R325" i="78"/>
  <c r="R271" i="78"/>
  <c r="R231" i="78"/>
  <c r="R177" i="78"/>
  <c r="R363" i="78"/>
  <c r="R309" i="78"/>
  <c r="R255" i="78"/>
  <c r="R187" i="78"/>
  <c r="R246" i="78"/>
  <c r="R60" i="78"/>
  <c r="K459" i="76"/>
  <c r="K403" i="76"/>
  <c r="R296" i="78"/>
  <c r="R229" i="78"/>
  <c r="R335" i="78"/>
  <c r="R185" i="78"/>
  <c r="R134" i="78"/>
  <c r="R173" i="78"/>
  <c r="K384" i="76"/>
  <c r="R91" i="78"/>
  <c r="K380" i="76"/>
  <c r="K326" i="76"/>
  <c r="K271" i="76"/>
  <c r="K235" i="76"/>
  <c r="K208" i="76"/>
  <c r="K181" i="76"/>
  <c r="K154" i="76"/>
  <c r="K127" i="76"/>
  <c r="K100" i="76"/>
  <c r="K73" i="76"/>
  <c r="K46" i="76"/>
  <c r="K18" i="76"/>
  <c r="K219" i="73"/>
  <c r="K202" i="73"/>
  <c r="R220" i="78"/>
  <c r="R65" i="78"/>
  <c r="R10" i="78"/>
  <c r="K408" i="76"/>
  <c r="D28" i="88"/>
  <c r="R82" i="78"/>
  <c r="R27" i="78"/>
  <c r="K425" i="76"/>
  <c r="D18" i="88"/>
  <c r="R257" i="78"/>
  <c r="R19" i="78"/>
  <c r="K346" i="76"/>
  <c r="K291" i="76"/>
  <c r="K237" i="76"/>
  <c r="K183" i="76"/>
  <c r="K129" i="76"/>
  <c r="K75" i="76"/>
  <c r="K20" i="76"/>
  <c r="K192" i="73"/>
  <c r="K170" i="73"/>
  <c r="K152" i="73"/>
  <c r="K134" i="73"/>
  <c r="K116" i="73"/>
  <c r="K100" i="73"/>
  <c r="K83" i="73"/>
  <c r="K64" i="73"/>
  <c r="K46" i="73"/>
  <c r="K26" i="73"/>
  <c r="R49" i="78"/>
  <c r="K367" i="76"/>
  <c r="K312" i="76"/>
  <c r="K258" i="76"/>
  <c r="K204" i="76"/>
  <c r="K150" i="76"/>
  <c r="K96" i="76"/>
  <c r="K42" i="76"/>
  <c r="R92" i="78"/>
  <c r="K381" i="76"/>
  <c r="K327" i="76"/>
  <c r="K272" i="76"/>
  <c r="K218" i="76"/>
  <c r="K164" i="76"/>
  <c r="K110" i="76"/>
  <c r="K56" i="76"/>
  <c r="K229" i="73"/>
  <c r="K181" i="73"/>
  <c r="K163" i="73"/>
  <c r="K145" i="73"/>
  <c r="K127" i="73"/>
  <c r="K109" i="73"/>
  <c r="R110" i="78"/>
  <c r="R262" i="78"/>
  <c r="R354" i="78"/>
  <c r="R158" i="78"/>
  <c r="K450" i="76"/>
  <c r="R200" i="78"/>
  <c r="R125" i="78"/>
  <c r="R62" i="78"/>
  <c r="K262" i="76"/>
  <c r="K178" i="76"/>
  <c r="K112" i="76"/>
  <c r="K58" i="76"/>
  <c r="L11" i="74"/>
  <c r="K193" i="73"/>
  <c r="R40" i="78"/>
  <c r="K383" i="76"/>
  <c r="R53" i="78"/>
  <c r="K396" i="76"/>
  <c r="R79" i="78"/>
  <c r="K321" i="76"/>
  <c r="K212" i="76"/>
  <c r="K104" i="76"/>
  <c r="K220" i="73"/>
  <c r="K161" i="73"/>
  <c r="K125" i="73"/>
  <c r="K91" i="73"/>
  <c r="K55" i="73"/>
  <c r="R132" i="78"/>
  <c r="K342" i="76"/>
  <c r="K233" i="76"/>
  <c r="K125" i="76"/>
  <c r="R311" i="78"/>
  <c r="K352" i="76"/>
  <c r="K243" i="76"/>
  <c r="K135" i="76"/>
  <c r="K27" i="76"/>
  <c r="K172" i="73"/>
  <c r="K136" i="73"/>
  <c r="R365" i="78"/>
  <c r="K404" i="76"/>
  <c r="K333" i="76"/>
  <c r="K267" i="76"/>
  <c r="K213" i="76"/>
  <c r="K159" i="76"/>
  <c r="K105" i="76"/>
  <c r="K51" i="76"/>
  <c r="K221" i="73"/>
  <c r="K180" i="73"/>
  <c r="K162" i="73"/>
  <c r="K144" i="73"/>
  <c r="K126" i="73"/>
  <c r="K108" i="73"/>
  <c r="K379" i="76"/>
  <c r="K216" i="76"/>
  <c r="K54" i="76"/>
  <c r="K51" i="73"/>
  <c r="M55" i="72"/>
  <c r="M36" i="72"/>
  <c r="M17" i="72"/>
  <c r="S24" i="71"/>
  <c r="P75" i="69"/>
  <c r="P57" i="69"/>
  <c r="P39" i="69"/>
  <c r="P21" i="69"/>
  <c r="L22" i="66"/>
  <c r="L13" i="65"/>
  <c r="N72" i="63"/>
  <c r="N32" i="63"/>
  <c r="O224" i="62"/>
  <c r="O189" i="62"/>
  <c r="O162" i="62"/>
  <c r="O127" i="62"/>
  <c r="O93" i="62"/>
  <c r="O63" i="62"/>
  <c r="O32" i="62"/>
  <c r="R67" i="78"/>
  <c r="K264" i="76"/>
  <c r="K102" i="76"/>
  <c r="L13" i="74"/>
  <c r="K101" i="73"/>
  <c r="K47" i="73"/>
  <c r="S16" i="71"/>
  <c r="L24" i="66"/>
  <c r="O13" i="64"/>
  <c r="N44" i="63"/>
  <c r="O241" i="62"/>
  <c r="O200" i="62"/>
  <c r="O170" i="62"/>
  <c r="O138" i="62"/>
  <c r="O104" i="62"/>
  <c r="O71" i="62"/>
  <c r="O40" i="62"/>
  <c r="K343" i="76"/>
  <c r="R336" i="78"/>
  <c r="R136" i="78"/>
  <c r="K430" i="76"/>
  <c r="R150" i="78"/>
  <c r="R244" i="78"/>
  <c r="K461" i="76"/>
  <c r="K250" i="76"/>
  <c r="K166" i="76"/>
  <c r="K109" i="76"/>
  <c r="K55" i="76"/>
  <c r="K228" i="73"/>
  <c r="K190" i="73"/>
  <c r="R28" i="78"/>
  <c r="D16" i="88"/>
  <c r="R46" i="78"/>
  <c r="K389" i="76"/>
  <c r="R74" i="78"/>
  <c r="K309" i="76"/>
  <c r="K201" i="76"/>
  <c r="K93" i="76"/>
  <c r="K208" i="73"/>
  <c r="K158" i="73"/>
  <c r="K122" i="73"/>
  <c r="K90" i="73"/>
  <c r="K52" i="73"/>
  <c r="R98" i="78"/>
  <c r="K331" i="76"/>
  <c r="K222" i="76"/>
  <c r="K114" i="76"/>
  <c r="R141" i="78"/>
  <c r="K345" i="76"/>
  <c r="K236" i="76"/>
  <c r="K128" i="76"/>
  <c r="K19" i="76"/>
  <c r="K169" i="73"/>
  <c r="K133" i="73"/>
  <c r="K399" i="76"/>
  <c r="K322" i="76"/>
  <c r="K260" i="76"/>
  <c r="K206" i="76"/>
  <c r="K152" i="76"/>
  <c r="K98" i="76"/>
  <c r="K44" i="76"/>
  <c r="K213" i="73"/>
  <c r="K177" i="73"/>
  <c r="K159" i="73"/>
  <c r="K141" i="73"/>
  <c r="K123" i="73"/>
  <c r="K105" i="73"/>
  <c r="K330" i="76"/>
  <c r="K167" i="76"/>
  <c r="K98" i="73"/>
  <c r="K43" i="73"/>
  <c r="K13" i="73"/>
  <c r="M52" i="72"/>
  <c r="M32" i="72"/>
  <c r="M13" i="72"/>
  <c r="S20" i="71"/>
  <c r="P72" i="69"/>
  <c r="P54" i="69"/>
  <c r="P36" i="69"/>
  <c r="P18" i="69"/>
  <c r="L19" i="66"/>
  <c r="O24" i="64"/>
  <c r="N69" i="63"/>
  <c r="N22" i="63"/>
  <c r="O217" i="62"/>
  <c r="O184" i="62"/>
  <c r="O156" i="62"/>
  <c r="O121" i="62"/>
  <c r="O87" i="62"/>
  <c r="O60" i="62"/>
  <c r="O26" i="62"/>
  <c r="R50" i="78"/>
  <c r="K245" i="76"/>
  <c r="K83" i="76"/>
  <c r="K225" i="73"/>
  <c r="K35" i="73"/>
  <c r="P41" i="69"/>
  <c r="L17" i="66"/>
  <c r="N77" i="63"/>
  <c r="N38" i="63"/>
  <c r="O234" i="62"/>
  <c r="O232" i="62"/>
  <c r="O164" i="62"/>
  <c r="O132" i="62"/>
  <c r="O101" i="62"/>
  <c r="O68" i="62"/>
  <c r="O34" i="62"/>
  <c r="R370" i="78"/>
  <c r="R222" i="78"/>
  <c r="R300" i="78"/>
  <c r="R105" i="78"/>
  <c r="K394" i="76"/>
  <c r="R308" i="78"/>
  <c r="R70" i="78"/>
  <c r="K371" i="76"/>
  <c r="K232" i="76"/>
  <c r="K148" i="76"/>
  <c r="K94" i="76"/>
  <c r="K40" i="76"/>
  <c r="K216" i="73"/>
  <c r="R209" i="78"/>
  <c r="K457" i="76"/>
  <c r="D34" i="88"/>
  <c r="R16" i="78"/>
  <c r="D24" i="88"/>
  <c r="K422" i="76"/>
  <c r="K284" i="76"/>
  <c r="K176" i="76"/>
  <c r="K68" i="76"/>
  <c r="K185" i="73"/>
  <c r="K149" i="73"/>
  <c r="K113" i="73"/>
  <c r="K80" i="73"/>
  <c r="K42" i="73"/>
  <c r="R13" i="78"/>
  <c r="K305" i="76"/>
  <c r="K197" i="76"/>
  <c r="K89" i="76"/>
  <c r="R43" i="78"/>
  <c r="K316" i="76"/>
  <c r="K207" i="76"/>
  <c r="K99" i="76"/>
  <c r="K214" i="73"/>
  <c r="K160" i="73"/>
  <c r="K124" i="73"/>
  <c r="R121" i="78"/>
  <c r="K376" i="76"/>
  <c r="K303" i="76"/>
  <c r="K249" i="76"/>
  <c r="K195" i="76"/>
  <c r="K141" i="76"/>
  <c r="K87" i="76"/>
  <c r="K33" i="76"/>
  <c r="K204" i="73"/>
  <c r="K174" i="73"/>
  <c r="K156" i="73"/>
  <c r="K138" i="73"/>
  <c r="K120" i="73"/>
  <c r="R129" i="78"/>
  <c r="K325" i="76"/>
  <c r="K162" i="76"/>
  <c r="K89" i="73"/>
  <c r="K32" i="73"/>
  <c r="M67" i="72"/>
  <c r="M49" i="72"/>
  <c r="M29" i="72"/>
  <c r="M11" i="72"/>
  <c r="S17" i="71"/>
  <c r="P69" i="69"/>
  <c r="P51" i="69"/>
  <c r="P33" i="69"/>
  <c r="P15" i="69"/>
  <c r="L15" i="66"/>
  <c r="O20" i="64"/>
  <c r="N63" i="63"/>
  <c r="N19" i="63"/>
  <c r="O211" i="62"/>
  <c r="O181" i="62"/>
  <c r="O151" i="62"/>
  <c r="O112" i="62"/>
  <c r="O84" i="62"/>
  <c r="O54" i="62"/>
  <c r="O20" i="62"/>
  <c r="K373" i="76"/>
  <c r="K210" i="76"/>
  <c r="K48" i="76"/>
  <c r="K217" i="73"/>
  <c r="K84" i="73"/>
  <c r="K27" i="73"/>
  <c r="P29" i="69"/>
  <c r="L11" i="66"/>
  <c r="N71" i="63"/>
  <c r="R352" i="78"/>
  <c r="R204" i="78"/>
  <c r="R282" i="78"/>
  <c r="R87" i="78"/>
  <c r="R377" i="78"/>
  <c r="R254" i="78"/>
  <c r="R15" i="78"/>
  <c r="K353" i="76"/>
  <c r="K220" i="76"/>
  <c r="K142" i="76"/>
  <c r="K88" i="76"/>
  <c r="K34" i="76"/>
  <c r="K209" i="73"/>
  <c r="R155" i="78"/>
  <c r="K437" i="76"/>
  <c r="R202" i="78"/>
  <c r="K452" i="76"/>
  <c r="D36" i="88"/>
  <c r="K375" i="76"/>
  <c r="K266" i="76"/>
  <c r="K158" i="76"/>
  <c r="K50" i="76"/>
  <c r="K179" i="73"/>
  <c r="K143" i="73"/>
  <c r="K107" i="73"/>
  <c r="K73" i="73"/>
  <c r="K36" i="73"/>
  <c r="K411" i="76"/>
  <c r="K287" i="76"/>
  <c r="K179" i="76"/>
  <c r="K71" i="76"/>
  <c r="K440" i="76"/>
  <c r="K297" i="76"/>
  <c r="K189" i="76"/>
  <c r="K81" i="76"/>
  <c r="K198" i="73"/>
  <c r="K154" i="73"/>
  <c r="K118" i="73"/>
  <c r="R61" i="78"/>
  <c r="K358" i="76"/>
  <c r="K296" i="76"/>
  <c r="K242" i="76"/>
  <c r="K188" i="76"/>
  <c r="K134" i="76"/>
  <c r="K80" i="76"/>
  <c r="K26" i="76"/>
  <c r="K197" i="73"/>
  <c r="K171" i="73"/>
  <c r="K153" i="73"/>
  <c r="K135" i="73"/>
  <c r="K117" i="73"/>
  <c r="R101" i="78"/>
  <c r="K275" i="76"/>
  <c r="K113" i="76"/>
  <c r="K81" i="73"/>
  <c r="K23" i="73"/>
  <c r="M64" i="72"/>
  <c r="M46" i="72"/>
  <c r="M26" i="72"/>
  <c r="S35" i="71"/>
  <c r="S14" i="71"/>
  <c r="P66" i="69"/>
  <c r="P48" i="69"/>
  <c r="P30" i="69"/>
  <c r="P12" i="69"/>
  <c r="L12" i="66"/>
  <c r="O14" i="64"/>
  <c r="N51" i="63"/>
  <c r="N13" i="63"/>
  <c r="O204" i="62"/>
  <c r="O177" i="62"/>
  <c r="O145" i="62"/>
  <c r="O105" i="62"/>
  <c r="O75" i="62"/>
  <c r="O48" i="62"/>
  <c r="K354" i="76"/>
  <c r="K191" i="76"/>
  <c r="K29" i="76"/>
  <c r="K211" i="73"/>
  <c r="K71" i="73"/>
  <c r="P23" i="69"/>
  <c r="L15" i="65"/>
  <c r="N65" i="63"/>
  <c r="N28" i="63"/>
  <c r="O223" i="62"/>
  <c r="O186" i="62"/>
  <c r="O152" i="62"/>
  <c r="O123" i="62"/>
  <c r="O89" i="62"/>
  <c r="O56" i="62"/>
  <c r="O22" i="62"/>
  <c r="R31" i="78"/>
  <c r="R298" i="78"/>
  <c r="R242" i="78"/>
  <c r="R181" i="78"/>
  <c r="K196" i="76"/>
  <c r="K15" i="76"/>
  <c r="K401" i="76"/>
  <c r="R138" i="78"/>
  <c r="K122" i="76"/>
  <c r="K131" i="73"/>
  <c r="R329" i="78"/>
  <c r="K143" i="76"/>
  <c r="K261" i="76"/>
  <c r="K178" i="73"/>
  <c r="K455" i="76"/>
  <c r="K224" i="76"/>
  <c r="K62" i="76"/>
  <c r="K165" i="73"/>
  <c r="K111" i="73"/>
  <c r="K59" i="76"/>
  <c r="M58" i="72"/>
  <c r="S27" i="71"/>
  <c r="P42" i="69"/>
  <c r="L16" i="65"/>
  <c r="O231" i="62"/>
  <c r="O133" i="62"/>
  <c r="O38" i="62"/>
  <c r="K137" i="76"/>
  <c r="K54" i="73"/>
  <c r="O19" i="64"/>
  <c r="O226" i="62"/>
  <c r="O158" i="62"/>
  <c r="O95" i="62"/>
  <c r="O28" i="62"/>
  <c r="K293" i="76"/>
  <c r="K131" i="76"/>
  <c r="K88" i="73"/>
  <c r="K31" i="73"/>
  <c r="M66" i="72"/>
  <c r="M48" i="72"/>
  <c r="M28" i="72"/>
  <c r="S37" i="71"/>
  <c r="S13" i="71"/>
  <c r="P65" i="69"/>
  <c r="P47" i="69"/>
  <c r="P20" i="69"/>
  <c r="L19" i="65"/>
  <c r="N62" i="63"/>
  <c r="N24" i="63"/>
  <c r="O213" i="62"/>
  <c r="O183" i="62"/>
  <c r="O141" i="62"/>
  <c r="O98" i="62"/>
  <c r="O59" i="62"/>
  <c r="O19" i="62"/>
  <c r="R12" i="78"/>
  <c r="K246" i="76"/>
  <c r="K84" i="76"/>
  <c r="K223" i="73"/>
  <c r="K95" i="73"/>
  <c r="K40" i="73"/>
  <c r="N75" i="63"/>
  <c r="N42" i="63"/>
  <c r="O236" i="62"/>
  <c r="O196" i="62"/>
  <c r="O153" i="62"/>
  <c r="O118" i="62"/>
  <c r="O78" i="62"/>
  <c r="O29" i="62"/>
  <c r="K410" i="76"/>
  <c r="K96" i="73"/>
  <c r="M56" i="72"/>
  <c r="S25" i="71"/>
  <c r="P40" i="69"/>
  <c r="L18" i="65"/>
  <c r="N46" i="63"/>
  <c r="O218" i="62"/>
  <c r="O166" i="62"/>
  <c r="O113" i="62"/>
  <c r="O58" i="62"/>
  <c r="K252" i="76"/>
  <c r="K70" i="73"/>
  <c r="K66" i="76"/>
  <c r="M59" i="72"/>
  <c r="S28" i="71"/>
  <c r="P43" i="69"/>
  <c r="L21" i="65"/>
  <c r="N49" i="63"/>
  <c r="O222" i="62"/>
  <c r="K306" i="76"/>
  <c r="K207" i="73"/>
  <c r="K361" i="76"/>
  <c r="P64" i="69"/>
  <c r="N14" i="63"/>
  <c r="O82" i="62"/>
  <c r="R27" i="59"/>
  <c r="L35" i="58"/>
  <c r="K53" i="73"/>
  <c r="L39" i="58"/>
  <c r="K194" i="73"/>
  <c r="O52" i="62"/>
  <c r="R30" i="59"/>
  <c r="L41" i="58"/>
  <c r="O24" i="62"/>
  <c r="O73" i="62"/>
  <c r="L36" i="58"/>
  <c r="K36" i="76"/>
  <c r="P46" i="69"/>
  <c r="O225" i="62"/>
  <c r="O61" i="62"/>
  <c r="O88" i="62"/>
  <c r="R115" i="78"/>
  <c r="O110" i="62"/>
  <c r="R35" i="59"/>
  <c r="R51" i="78"/>
  <c r="D26" i="88"/>
  <c r="K136" i="76"/>
  <c r="R191" i="78"/>
  <c r="K364" i="76"/>
  <c r="K39" i="76"/>
  <c r="K104" i="73"/>
  <c r="K392" i="76"/>
  <c r="K60" i="76"/>
  <c r="K182" i="76"/>
  <c r="K151" i="73"/>
  <c r="K351" i="76"/>
  <c r="K177" i="76"/>
  <c r="K14" i="76"/>
  <c r="K150" i="73"/>
  <c r="R85" i="78"/>
  <c r="K68" i="73"/>
  <c r="M43" i="72"/>
  <c r="S11" i="71"/>
  <c r="P27" i="69"/>
  <c r="O11" i="64"/>
  <c r="O198" i="62"/>
  <c r="O102" i="62"/>
  <c r="R338" i="78"/>
  <c r="K23" i="76"/>
  <c r="D25" i="88"/>
  <c r="N59" i="63"/>
  <c r="O219" i="62"/>
  <c r="O150" i="62"/>
  <c r="O83" i="62"/>
  <c r="O13" i="62"/>
  <c r="K288" i="76"/>
  <c r="K126" i="76"/>
  <c r="K76" i="73"/>
  <c r="K22" i="73"/>
  <c r="M63" i="72"/>
  <c r="M45" i="72"/>
  <c r="M25" i="72"/>
  <c r="S34" i="71"/>
  <c r="P80" i="69"/>
  <c r="P62" i="69"/>
  <c r="P44" i="69"/>
  <c r="P14" i="69"/>
  <c r="O23" i="64"/>
  <c r="N56" i="63"/>
  <c r="N18" i="63"/>
  <c r="O210" i="62"/>
  <c r="O173" i="62"/>
  <c r="O135" i="62"/>
  <c r="O92" i="62"/>
  <c r="O53" i="62"/>
  <c r="O16" i="62"/>
  <c r="K448" i="76"/>
  <c r="K227" i="76"/>
  <c r="K65" i="76"/>
  <c r="K218" i="73"/>
  <c r="K86" i="73"/>
  <c r="K29" i="73"/>
  <c r="N66" i="63"/>
  <c r="N36" i="63"/>
  <c r="O228" i="62"/>
  <c r="O192" i="62"/>
  <c r="O148" i="62"/>
  <c r="O115" i="62"/>
  <c r="O69" i="62"/>
  <c r="O23" i="62"/>
  <c r="K393" i="76"/>
  <c r="K82" i="73"/>
  <c r="M47" i="72"/>
  <c r="S15" i="71"/>
  <c r="P31" i="69"/>
  <c r="O22" i="64"/>
  <c r="N37" i="63"/>
  <c r="O209" i="62"/>
  <c r="O157" i="62"/>
  <c r="O103" i="62"/>
  <c r="O49" i="62"/>
  <c r="D27" i="88"/>
  <c r="K95" i="76"/>
  <c r="K56" i="73"/>
  <c r="K99" i="73"/>
  <c r="M50" i="72"/>
  <c r="S18" i="71"/>
  <c r="P34" i="69"/>
  <c r="L11" i="65"/>
  <c r="N40" i="63"/>
  <c r="O212" i="62"/>
  <c r="K149" i="76"/>
  <c r="K63" i="73"/>
  <c r="P37" i="69"/>
  <c r="O215" i="62"/>
  <c r="O42" i="62"/>
  <c r="R21" i="59"/>
  <c r="L29" i="58"/>
  <c r="O182" i="62"/>
  <c r="L27" i="58"/>
  <c r="K189" i="73"/>
  <c r="O36" i="62"/>
  <c r="R316" i="78"/>
  <c r="R33" i="78"/>
  <c r="R293" i="78"/>
  <c r="K124" i="76"/>
  <c r="K199" i="73"/>
  <c r="R71" i="78"/>
  <c r="K339" i="76"/>
  <c r="K13" i="76"/>
  <c r="K97" i="73"/>
  <c r="K360" i="76"/>
  <c r="K35" i="76"/>
  <c r="K153" i="76"/>
  <c r="K142" i="73"/>
  <c r="K340" i="76"/>
  <c r="K170" i="76"/>
  <c r="L15" i="74"/>
  <c r="K147" i="73"/>
  <c r="K429" i="76"/>
  <c r="K62" i="73"/>
  <c r="M40" i="72"/>
  <c r="P78" i="69"/>
  <c r="P24" i="69"/>
  <c r="N79" i="63"/>
  <c r="O194" i="62"/>
  <c r="O96" i="62"/>
  <c r="R235" i="78"/>
  <c r="L18" i="74"/>
  <c r="D37" i="88"/>
  <c r="N50" i="63"/>
  <c r="O207" i="62"/>
  <c r="O144" i="62"/>
  <c r="O77" i="62"/>
  <c r="K239" i="76"/>
  <c r="K77" i="76"/>
  <c r="K67" i="73"/>
  <c r="K19" i="73"/>
  <c r="M60" i="72"/>
  <c r="M42" i="72"/>
  <c r="M22" i="72"/>
  <c r="S30" i="71"/>
  <c r="P77" i="69"/>
  <c r="P59" i="69"/>
  <c r="P38" i="69"/>
  <c r="P11" i="69"/>
  <c r="O16" i="64"/>
  <c r="N53" i="63"/>
  <c r="N12" i="63"/>
  <c r="O203" i="62"/>
  <c r="O167" i="62"/>
  <c r="O129" i="62"/>
  <c r="O86" i="62"/>
  <c r="O43" i="62"/>
  <c r="K355" i="76"/>
  <c r="K192" i="76"/>
  <c r="K30" i="76"/>
  <c r="K206" i="73"/>
  <c r="K78" i="73"/>
  <c r="D21" i="88"/>
  <c r="N60" i="63"/>
  <c r="N29" i="63"/>
  <c r="O221" i="62"/>
  <c r="O220" i="62"/>
  <c r="O142" i="62"/>
  <c r="O108" i="62"/>
  <c r="O57" i="62"/>
  <c r="O17" i="62"/>
  <c r="K337" i="76"/>
  <c r="K41" i="73"/>
  <c r="M38" i="72"/>
  <c r="P76" i="69"/>
  <c r="P22" i="69"/>
  <c r="O12" i="64"/>
  <c r="N26" i="63"/>
  <c r="O199" i="62"/>
  <c r="O149" i="62"/>
  <c r="O94" i="62"/>
  <c r="O39" i="62"/>
  <c r="K90" i="76"/>
  <c r="I14" i="80"/>
  <c r="K60" i="73"/>
  <c r="M41" i="72"/>
  <c r="P79" i="69"/>
  <c r="P25" i="69"/>
  <c r="O15" i="64"/>
  <c r="N30" i="63"/>
  <c r="O202" i="62"/>
  <c r="K144" i="76"/>
  <c r="K74" i="73"/>
  <c r="K21" i="73"/>
  <c r="K18" i="67"/>
  <c r="O190" i="62"/>
  <c r="O27" i="62"/>
  <c r="R14" i="59"/>
  <c r="L23" i="58"/>
  <c r="D35" i="88"/>
  <c r="O143" i="62"/>
  <c r="R31" i="59"/>
  <c r="L21" i="58"/>
  <c r="O160" i="62"/>
  <c r="R17" i="59"/>
  <c r="L32" i="58"/>
  <c r="R25" i="59"/>
  <c r="L24" i="58"/>
  <c r="M62" i="72"/>
  <c r="L13" i="66"/>
  <c r="O169" i="62"/>
  <c r="D15" i="88"/>
  <c r="R37" i="59"/>
  <c r="K37" i="73"/>
  <c r="O55" i="62"/>
  <c r="I22" i="80"/>
  <c r="R226" i="78"/>
  <c r="K298" i="76"/>
  <c r="K70" i="76"/>
  <c r="R58" i="78"/>
  <c r="K414" i="76"/>
  <c r="K230" i="76"/>
  <c r="K167" i="73"/>
  <c r="K61" i="73"/>
  <c r="K251" i="76"/>
  <c r="K370" i="76"/>
  <c r="K45" i="76"/>
  <c r="K106" i="73"/>
  <c r="K278" i="76"/>
  <c r="K116" i="76"/>
  <c r="K183" i="73"/>
  <c r="K129" i="73"/>
  <c r="K221" i="76"/>
  <c r="K17" i="73"/>
  <c r="M20" i="72"/>
  <c r="P60" i="69"/>
  <c r="K11" i="67"/>
  <c r="N39" i="63"/>
  <c r="O168" i="62"/>
  <c r="O66" i="62"/>
  <c r="K299" i="76"/>
  <c r="K195" i="73"/>
  <c r="K16" i="67"/>
  <c r="N21" i="63"/>
  <c r="O180" i="62"/>
  <c r="O117" i="62"/>
  <c r="O50" i="62"/>
  <c r="K428" i="76"/>
  <c r="K185" i="76"/>
  <c r="K102" i="73"/>
  <c r="K50" i="73"/>
  <c r="M54" i="72"/>
  <c r="M35" i="72"/>
  <c r="M16" i="72"/>
  <c r="S23" i="71"/>
  <c r="P71" i="69"/>
  <c r="P53" i="69"/>
  <c r="P32" i="69"/>
  <c r="L21" i="66"/>
  <c r="N74" i="63"/>
  <c r="N41" i="63"/>
  <c r="O230" i="62"/>
  <c r="O193" i="62"/>
  <c r="O155" i="62"/>
  <c r="O114" i="62"/>
  <c r="O74" i="62"/>
  <c r="O31" i="62"/>
  <c r="I24" i="80"/>
  <c r="K300" i="76"/>
  <c r="K138" i="76"/>
  <c r="K11" i="76"/>
  <c r="K188" i="73"/>
  <c r="K59" i="73"/>
  <c r="K14" i="67"/>
  <c r="N54" i="63"/>
  <c r="N16" i="63"/>
  <c r="O208" i="62"/>
  <c r="O165" i="62"/>
  <c r="O130" i="62"/>
  <c r="O90" i="62"/>
  <c r="O44" i="62"/>
  <c r="O11" i="62"/>
  <c r="K174" i="76"/>
  <c r="K15" i="73"/>
  <c r="M18" i="72"/>
  <c r="P58" i="69"/>
  <c r="K12" i="67"/>
  <c r="N64" i="63"/>
  <c r="O240" i="62"/>
  <c r="O185" i="62"/>
  <c r="O131" i="62"/>
  <c r="O76" i="62"/>
  <c r="O21" i="62"/>
  <c r="K17" i="76"/>
  <c r="R160" i="78"/>
  <c r="K202" i="76"/>
  <c r="K28" i="76"/>
  <c r="K426" i="76"/>
  <c r="D42" i="88"/>
  <c r="K147" i="76"/>
  <c r="K140" i="73"/>
  <c r="K33" i="73"/>
  <c r="K168" i="76"/>
  <c r="K290" i="76"/>
  <c r="K191" i="73"/>
  <c r="K460" i="76"/>
  <c r="K231" i="76"/>
  <c r="K69" i="76"/>
  <c r="K168" i="73"/>
  <c r="K114" i="73"/>
  <c r="K108" i="76"/>
  <c r="M61" i="72"/>
  <c r="S31" i="71"/>
  <c r="P45" i="69"/>
  <c r="L20" i="65"/>
  <c r="O239" i="62"/>
  <c r="O139" i="62"/>
  <c r="O41" i="62"/>
  <c r="K156" i="76"/>
  <c r="K65" i="73"/>
  <c r="L12" i="65"/>
  <c r="N15" i="63"/>
  <c r="O176" i="62"/>
  <c r="O111" i="62"/>
  <c r="O47" i="62"/>
  <c r="K348" i="76"/>
  <c r="K180" i="76"/>
  <c r="K93" i="73"/>
  <c r="K38" i="73"/>
  <c r="K12" i="73"/>
  <c r="M51" i="72"/>
  <c r="M31" i="72"/>
  <c r="M12" i="72"/>
  <c r="S19" i="71"/>
  <c r="P68" i="69"/>
  <c r="P50" i="69"/>
  <c r="P26" i="69"/>
  <c r="L14" i="66"/>
  <c r="N68" i="63"/>
  <c r="N31" i="63"/>
  <c r="O216" i="62"/>
  <c r="O188" i="62"/>
  <c r="O147" i="62"/>
  <c r="O107" i="62"/>
  <c r="O65" i="62"/>
  <c r="O25" i="62"/>
  <c r="R275" i="78"/>
  <c r="R83" i="78"/>
  <c r="K435" i="76"/>
  <c r="K132" i="73"/>
  <c r="N45" i="63"/>
  <c r="N35" i="63"/>
  <c r="K72" i="76"/>
  <c r="S26" i="71"/>
  <c r="N47" i="63"/>
  <c r="O37" i="62"/>
  <c r="K16" i="76"/>
  <c r="D33" i="88"/>
  <c r="O214" i="62"/>
  <c r="O99" i="62"/>
  <c r="K263" i="76"/>
  <c r="P67" i="69"/>
  <c r="N17" i="63"/>
  <c r="O85" i="62"/>
  <c r="K18" i="73"/>
  <c r="P61" i="69"/>
  <c r="N67" i="63"/>
  <c r="R86" i="78"/>
  <c r="N70" i="63"/>
  <c r="D29" i="88"/>
  <c r="R44" i="59"/>
  <c r="L10" i="58"/>
  <c r="R15" i="59"/>
  <c r="O106" i="62"/>
  <c r="R11" i="59"/>
  <c r="L13" i="58"/>
  <c r="R18" i="59"/>
  <c r="K41" i="76"/>
  <c r="N80" i="63"/>
  <c r="O100" i="62"/>
  <c r="N33" i="63"/>
  <c r="O178" i="62"/>
  <c r="R45" i="59"/>
  <c r="R23" i="59"/>
  <c r="L52" i="58"/>
  <c r="L34" i="58"/>
  <c r="L15" i="58"/>
  <c r="K14" i="73"/>
  <c r="L23" i="66"/>
  <c r="O172" i="62"/>
  <c r="L11" i="58"/>
  <c r="R42" i="59"/>
  <c r="L12" i="58"/>
  <c r="O18" i="64"/>
  <c r="K443" i="76"/>
  <c r="K74" i="76"/>
  <c r="K270" i="76"/>
  <c r="O171" i="62"/>
  <c r="O191" i="62"/>
  <c r="K57" i="73"/>
  <c r="P74" i="69"/>
  <c r="O238" i="62"/>
  <c r="K226" i="73"/>
  <c r="O17" i="64"/>
  <c r="O201" i="62"/>
  <c r="O81" i="62"/>
  <c r="K101" i="76"/>
  <c r="P49" i="69"/>
  <c r="O229" i="62"/>
  <c r="O67" i="62"/>
  <c r="K257" i="76"/>
  <c r="K11" i="73"/>
  <c r="P52" i="69"/>
  <c r="N58" i="63"/>
  <c r="K311" i="76"/>
  <c r="K366" i="76"/>
  <c r="N43" i="63"/>
  <c r="R33" i="59"/>
  <c r="D31" i="88"/>
  <c r="K120" i="76"/>
  <c r="L51" i="58"/>
  <c r="O91" i="62"/>
  <c r="L53" i="58"/>
  <c r="D41" i="88"/>
  <c r="L54" i="58"/>
  <c r="K79" i="73"/>
  <c r="N52" i="63"/>
  <c r="O46" i="62"/>
  <c r="D19" i="88"/>
  <c r="O163" i="62"/>
  <c r="L49" i="58"/>
  <c r="O134" i="62"/>
  <c r="R168" i="78"/>
  <c r="K255" i="76"/>
  <c r="K115" i="73"/>
  <c r="K20" i="73"/>
  <c r="O72" i="62"/>
  <c r="O126" i="62"/>
  <c r="K16" i="73"/>
  <c r="P56" i="69"/>
  <c r="O235" i="62"/>
  <c r="K336" i="76"/>
  <c r="K201" i="73"/>
  <c r="N57" i="63"/>
  <c r="O174" i="62"/>
  <c r="O51" i="62"/>
  <c r="K25" i="73"/>
  <c r="P13" i="69"/>
  <c r="O227" i="62"/>
  <c r="O30" i="62"/>
  <c r="K22" i="76"/>
  <c r="K318" i="76"/>
  <c r="M30" i="72"/>
  <c r="P16" i="69"/>
  <c r="N20" i="63"/>
  <c r="L12" i="74"/>
  <c r="M53" i="72"/>
  <c r="L56" i="58"/>
  <c r="D23" i="88"/>
  <c r="R46" i="59"/>
  <c r="L47" i="58"/>
  <c r="O128" i="62"/>
  <c r="L45" i="58"/>
  <c r="M34" i="72"/>
  <c r="N23" i="63"/>
  <c r="K92" i="73"/>
  <c r="L57" i="58"/>
  <c r="O125" i="62"/>
  <c r="R38" i="59"/>
  <c r="R16" i="59"/>
  <c r="L46" i="58"/>
  <c r="L28" i="58"/>
  <c r="D17" i="88"/>
  <c r="M15" i="72"/>
  <c r="N61" i="63"/>
  <c r="O119" i="62"/>
  <c r="R28" i="59"/>
  <c r="K317" i="76"/>
  <c r="K69" i="73"/>
  <c r="K123" i="76"/>
  <c r="P63" i="69"/>
  <c r="K200" i="73"/>
  <c r="R112" i="78"/>
  <c r="M39" i="72"/>
  <c r="K13" i="67"/>
  <c r="O120" i="62"/>
  <c r="K173" i="76"/>
  <c r="K66" i="73"/>
  <c r="N25" i="63"/>
  <c r="O136" i="62"/>
  <c r="O14" i="62"/>
  <c r="M27" i="72"/>
  <c r="N73" i="63"/>
  <c r="O140" i="62"/>
  <c r="K155" i="76"/>
  <c r="L20" i="66"/>
  <c r="O233" i="62"/>
  <c r="K210" i="73"/>
  <c r="S21" i="71"/>
  <c r="O97" i="62"/>
  <c r="L44" i="58"/>
  <c r="K47" i="76"/>
  <c r="R36" i="59"/>
  <c r="L26" i="58"/>
  <c r="L14" i="58"/>
  <c r="P73" i="69"/>
  <c r="O154" i="62"/>
  <c r="L17" i="58"/>
  <c r="O15" i="62"/>
  <c r="R29" i="59"/>
  <c r="L58" i="58"/>
  <c r="L40" i="58"/>
  <c r="L22" i="58"/>
  <c r="K82" i="76"/>
  <c r="K276" i="76"/>
  <c r="K186" i="73"/>
  <c r="K17" i="67"/>
  <c r="P17" i="69"/>
  <c r="K234" i="76"/>
  <c r="M19" i="72"/>
  <c r="N81" i="63"/>
  <c r="O80" i="62"/>
  <c r="K119" i="76"/>
  <c r="K48" i="73"/>
  <c r="O242" i="62"/>
  <c r="O124" i="62"/>
  <c r="R249" i="78"/>
  <c r="S36" i="71"/>
  <c r="N55" i="63"/>
  <c r="O122" i="62"/>
  <c r="K45" i="73"/>
  <c r="P70" i="69"/>
  <c r="N76" i="63"/>
  <c r="O195" i="62"/>
  <c r="K34" i="73"/>
  <c r="L14" i="65"/>
  <c r="L16" i="58"/>
  <c r="R22" i="59"/>
  <c r="O146" i="62"/>
  <c r="R24" i="59"/>
  <c r="L19" i="58"/>
  <c r="R34" i="59"/>
  <c r="R30" i="78"/>
  <c r="P19" i="69"/>
  <c r="O116" i="62"/>
  <c r="K209" i="76"/>
  <c r="R26" i="59"/>
  <c r="L55" i="58"/>
  <c r="L37" i="58"/>
  <c r="L18" i="58"/>
  <c r="K198" i="76"/>
  <c r="P28" i="69"/>
  <c r="O187" i="62"/>
  <c r="L42" i="58"/>
  <c r="R19" i="59"/>
  <c r="L31" i="58"/>
  <c r="M44" i="72"/>
  <c r="K319" i="76"/>
  <c r="O175" i="62"/>
  <c r="K228" i="76"/>
  <c r="O137" i="62"/>
  <c r="L30" i="58"/>
  <c r="D39" i="88"/>
  <c r="O79" i="62"/>
  <c r="R41" i="59"/>
  <c r="O35" i="62"/>
  <c r="L25" i="58"/>
  <c r="O62" i="62"/>
  <c r="N48" i="63"/>
  <c r="O12" i="62"/>
  <c r="M21" i="72"/>
  <c r="R40" i="59"/>
  <c r="S33" i="71"/>
  <c r="L33" i="58"/>
  <c r="K203" i="76"/>
  <c r="O64" i="62"/>
  <c r="R12" i="59"/>
  <c r="P35" i="69"/>
  <c r="P55" i="69"/>
  <c r="O33" i="62"/>
  <c r="R269" i="78"/>
  <c r="M57" i="72"/>
  <c r="O159" i="62"/>
  <c r="K224" i="73"/>
  <c r="K15" i="67"/>
  <c r="K282" i="76"/>
  <c r="L38" i="58"/>
  <c r="O197" i="62"/>
  <c r="O70" i="62"/>
  <c r="R32" i="59"/>
  <c r="S12" i="71"/>
  <c r="L48" i="58"/>
  <c r="K176" i="73"/>
  <c r="N11" i="63"/>
  <c r="R13" i="59"/>
  <c r="O205" i="62"/>
  <c r="K285" i="76"/>
  <c r="O161" i="62"/>
  <c r="M65" i="72"/>
  <c r="K227" i="73"/>
  <c r="L50" i="58"/>
  <c r="O18" i="62"/>
  <c r="L43" i="58"/>
  <c r="O237" i="62"/>
  <c r="K372" i="76"/>
  <c r="M23" i="72"/>
  <c r="K281" i="76"/>
  <c r="L16" i="66"/>
  <c r="M24" i="72"/>
  <c r="D12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Migdal Hashkaot Neches Boded"/>
    <s v="{[Time].[Hie Time].[Yom].&amp;[20221231]}"/>
    <s v="{[Medida].[Medida].&amp;[2]}"/>
    <s v="{[Keren].[Keren].[All]}"/>
    <s v="{[Cheshbon KM].[Hie Peilut].[Chevra].&amp;[397]&amp;[Kod_Peilut_L7_39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3" si="23">
        <n x="1" s="1"/>
        <n x="21"/>
        <n x="22"/>
      </t>
    </mdx>
    <mdx n="0" f="v">
      <t c="3" si="23">
        <n x="1" s="1"/>
        <n x="24"/>
        <n x="22"/>
      </t>
    </mdx>
    <mdx n="0" f="v">
      <t c="3" si="23">
        <n x="1" s="1"/>
        <n x="25"/>
        <n x="22"/>
      </t>
    </mdx>
    <mdx n="0" f="v">
      <t c="3" si="23">
        <n x="1" s="1"/>
        <n x="26"/>
        <n x="22"/>
      </t>
    </mdx>
    <mdx n="0" f="v">
      <t c="3" si="23">
        <n x="1" s="1"/>
        <n x="27"/>
        <n x="22"/>
      </t>
    </mdx>
    <mdx n="0" f="v">
      <t c="3" si="23">
        <n x="1" s="1"/>
        <n x="28"/>
        <n x="22"/>
      </t>
    </mdx>
    <mdx n="0" f="v">
      <t c="3" si="23">
        <n x="1" s="1"/>
        <n x="29"/>
        <n x="22"/>
      </t>
    </mdx>
    <mdx n="0" f="v">
      <t c="3" si="23">
        <n x="1" s="1"/>
        <n x="30"/>
        <n x="22"/>
      </t>
    </mdx>
    <mdx n="0" f="v">
      <t c="3" si="23">
        <n x="1" s="1"/>
        <n x="31"/>
        <n x="22"/>
      </t>
    </mdx>
    <mdx n="0" f="v">
      <t c="3" si="23">
        <n x="1" s="1"/>
        <n x="32"/>
        <n x="22"/>
      </t>
    </mdx>
  </mdxMetadata>
  <valueMetadata count="2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</valueMetadata>
</metadata>
</file>

<file path=xl/sharedStrings.xml><?xml version="1.0" encoding="utf-8"?>
<sst xmlns="http://schemas.openxmlformats.org/spreadsheetml/2006/main" count="11941" uniqueCount="3424">
  <si>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</si>
  <si>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</si>
  <si>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</si>
  <si>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</si>
  <si>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</si>
  <si>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</si>
  <si>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</si>
  <si>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</si>
  <si>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</si>
  <si>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</si>
  <si>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</si>
  <si>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</si>
  <si>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</si>
  <si>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</si>
  <si>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</si>
  <si>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</si>
  <si>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</si>
  <si>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</si>
  <si>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</si>
  <si>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</si>
  <si>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</si>
  <si>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</si>
  <si>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</si>
  <si>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</si>
  <si>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</si>
  <si>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</si>
  <si>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</si>
  <si>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</si>
  <si>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</si>
  <si>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</si>
  <si>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</si>
  <si>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</si>
  <si>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</si>
  <si>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</si>
  <si>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</si>
  <si>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</si>
  <si>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</si>
  <si>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</si>
  <si>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</si>
  <si>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</si>
  <si>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</si>
  <si>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</si>
  <si>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</si>
  <si>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</si>
  <si>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</si>
  <si>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</si>
  <si>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</si>
  <si>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</si>
  <si>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</si>
  <si>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</si>
  <si>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</si>
  <si>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</si>
  <si>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</si>
  <si>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</si>
  <si>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</si>
  <si>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</si>
  <si>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</si>
  <si>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</si>
  <si>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</si>
  <si>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</si>
  <si>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</si>
  <si>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</si>
  <si>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</si>
  <si>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</si>
  <si>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</si>
  <si>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</si>
  <si>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</si>
  <si>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</si>
  <si>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</si>
  <si>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</si>
  <si>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</si>
  <si>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</si>
  <si>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</si>
  <si>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</si>
  <si>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</si>
  <si>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</si>
  <si>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</si>
  <si>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</si>
  <si>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</si>
  <si>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</si>
  <si>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</si>
  <si>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</si>
  <si>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</si>
  <si>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</si>
  <si>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</si>
  <si>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</si>
  <si>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</si>
  <si>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</si>
  <si>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</si>
  <si>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</si>
  <si>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</si>
  <si>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</si>
  <si>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</si>
  <si>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</si>
  <si>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</si>
  <si>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</si>
  <si>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</si>
  <si>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</si>
  <si>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</si>
  <si>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</si>
  <si>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</si>
  <si>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</si>
  <si>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</si>
  <si>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</si>
  <si>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</si>
  <si>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</si>
  <si>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</si>
  <si>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</si>
  <si>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</si>
  <si>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</si>
  <si>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</si>
  <si>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</si>
  <si>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</si>
  <si>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</si>
  <si>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</si>
  <si>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</si>
  <si>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</si>
  <si>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</si>
  <si>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</si>
  <si>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</si>
  <si>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</si>
  <si>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</si>
  <si>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</si>
  <si>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</si>
  <si>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</si>
  <si>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</si>
  <si>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</si>
  <si>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</si>
  <si>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</si>
  <si>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</si>
  <si>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</si>
  <si>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</si>
  <si>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</si>
  <si>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</si>
  <si>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</si>
  <si>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</si>
  <si>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</si>
  <si>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</si>
  <si>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</si>
  <si>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</si>
  <si>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</si>
  <si>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</si>
  <si>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</si>
  <si>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</si>
  <si>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</si>
  <si>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</si>
  <si>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</si>
  <si>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</si>
  <si>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</si>
  <si>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</si>
  <si>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</si>
  <si>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</si>
  <si>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</si>
  <si>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</si>
  <si>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</si>
  <si>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</si>
  <si>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</si>
  <si>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</si>
  <si>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</si>
  <si>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</si>
  <si>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</si>
  <si>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</si>
  <si>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</si>
  <si>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</si>
  <si>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</si>
  <si>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</si>
  <si>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</si>
  <si>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</si>
  <si>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</si>
  <si>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</si>
  <si>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</si>
  <si>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</si>
  <si>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</si>
  <si>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</si>
  <si>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</si>
  <si>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</si>
  <si>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</si>
  <si>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</si>
  <si>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</si>
  <si>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</si>
  <si>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</si>
  <si>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</si>
  <si>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</si>
  <si>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</si>
  <si>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</si>
  <si>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</si>
  <si>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</si>
  <si>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</si>
  <si>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</si>
  <si>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</si>
  <si>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</si>
  <si>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</si>
  <si>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</si>
  <si>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</si>
  <si>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</si>
  <si>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</si>
  <si>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</si>
  <si>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</si>
  <si>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</si>
  <si>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</si>
  <si>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</si>
  <si>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</si>
  <si>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</si>
  <si>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</si>
  <si>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</si>
  <si>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</si>
  <si>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</si>
  <si>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</si>
  <si>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</si>
  <si>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</si>
  <si>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</si>
  <si>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</si>
  <si>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</si>
  <si>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</si>
  <si>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</si>
  <si>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</si>
  <si>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</si>
  <si>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</si>
  <si>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</si>
  <si>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</si>
  <si>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</si>
  <si>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</si>
  <si>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</si>
  <si>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</si>
  <si>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</si>
  <si>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</si>
  <si>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</si>
  <si>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</si>
  <si>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</si>
  <si>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</si>
  <si>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לבני 50 ומטה</t>
  </si>
  <si>
    <t>מ.ק.מ 1123</t>
  </si>
  <si>
    <t>8231128</t>
  </si>
  <si>
    <t>RF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</si>
  <si>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</si>
  <si>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</si>
  <si>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</si>
  <si>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</si>
  <si>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</si>
  <si>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</si>
  <si>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</si>
  <si>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</si>
  <si>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</si>
  <si>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</si>
  <si>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</si>
  <si>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</si>
  <si>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</si>
  <si>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</si>
  <si>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</si>
  <si>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</si>
  <si>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</si>
  <si>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</si>
  <si>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</si>
  <si>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</si>
  <si>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</si>
  <si>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</si>
  <si>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</si>
  <si>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</si>
  <si>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</si>
  <si>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</si>
  <si>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</si>
  <si>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</si>
  <si>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</si>
  <si>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</si>
  <si>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</si>
  <si>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</si>
  <si>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</si>
  <si>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</si>
  <si>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</si>
  <si>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</si>
  <si>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</si>
  <si>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</si>
  <si>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</si>
  <si>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</si>
  <si>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</si>
  <si>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</si>
  <si>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</si>
  <si>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</si>
  <si>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</si>
  <si>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</si>
  <si>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</si>
  <si>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</si>
  <si>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</si>
  <si>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</si>
  <si>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</si>
  <si>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</si>
  <si>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</si>
  <si>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</si>
  <si>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</si>
  <si>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</si>
  <si>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</si>
  <si>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</si>
  <si>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</si>
  <si>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</si>
  <si>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</si>
  <si>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</si>
  <si>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</si>
  <si>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</si>
  <si>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</si>
  <si>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</si>
  <si>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</si>
  <si>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</si>
  <si>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</si>
  <si>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</si>
  <si>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</si>
  <si>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</si>
  <si>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</si>
  <si>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</si>
  <si>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</si>
  <si>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</si>
  <si>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</si>
  <si>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</si>
  <si>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</si>
  <si>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</si>
  <si>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</si>
  <si>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אגח34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</si>
  <si>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</si>
  <si>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</si>
  <si>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</si>
  <si>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</si>
  <si>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</si>
  <si>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</si>
  <si>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</si>
  <si>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</si>
  <si>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</si>
  <si>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</si>
  <si>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</si>
  <si>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</si>
  <si>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</si>
  <si>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</si>
  <si>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</si>
  <si>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</si>
  <si>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</si>
  <si>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</si>
  <si>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</si>
  <si>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</si>
  <si>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</si>
  <si>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</si>
  <si>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</si>
  <si>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</si>
  <si>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</si>
  <si>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</si>
  <si>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</si>
  <si>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</si>
  <si>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</si>
  <si>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</si>
  <si>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</si>
  <si>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</si>
  <si>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</si>
  <si>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</si>
  <si>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</si>
  <si>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</si>
  <si>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</si>
  <si>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</si>
  <si>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</si>
  <si>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</si>
  <si>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</si>
  <si>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</si>
  <si>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</si>
  <si>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</si>
  <si>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</si>
  <si>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</si>
  <si>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</si>
  <si>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</si>
  <si>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</si>
  <si>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יח*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</si>
  <si>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</si>
  <si>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</si>
  <si>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</si>
  <si>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</si>
  <si>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</si>
  <si>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</si>
  <si>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</si>
  <si>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</si>
  <si>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</si>
  <si>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</si>
  <si>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</si>
  <si>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</si>
  <si>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</si>
  <si>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</si>
  <si>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</si>
  <si>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</si>
  <si>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</si>
  <si>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</si>
  <si>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</si>
  <si>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</si>
  <si>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</si>
  <si>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</si>
  <si>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</si>
  <si>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</si>
  <si>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</si>
  <si>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</si>
  <si>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</si>
  <si>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</si>
  <si>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</si>
  <si>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</si>
  <si>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</si>
  <si>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</si>
  <si>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</si>
  <si>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</si>
  <si>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</si>
  <si>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</si>
  <si>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</si>
  <si>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</si>
  <si>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</si>
  <si>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</si>
  <si>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</si>
  <si>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</si>
  <si>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</si>
  <si>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</si>
  <si>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</si>
  <si>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</si>
  <si>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</si>
  <si>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</si>
  <si>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</si>
  <si>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</si>
  <si>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</si>
  <si>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</si>
  <si>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</si>
  <si>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</si>
  <si>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</si>
  <si>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</si>
  <si>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</si>
  <si>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</si>
  <si>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</si>
  <si>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</si>
  <si>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</si>
  <si>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</si>
  <si>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</si>
  <si>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</si>
  <si>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</si>
  <si>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כללביט אגח ט</t>
  </si>
  <si>
    <t>513754069</t>
  </si>
  <si>
    <t>מגה אור אגח ח*</t>
  </si>
  <si>
    <t>513257873</t>
  </si>
  <si>
    <t>מז טפ הנפ הת 53</t>
  </si>
  <si>
    <t>מז טפ הנפק הת48</t>
  </si>
  <si>
    <t>מז טפ הנפק הת50</t>
  </si>
  <si>
    <t>מזטפ הנפ הת65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</si>
  <si>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</si>
  <si>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</si>
  <si>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</si>
  <si>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</si>
  <si>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</si>
  <si>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</si>
  <si>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</si>
  <si>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</si>
  <si>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אלדן תחבו אגח ה</t>
  </si>
  <si>
    <t>510454333</t>
  </si>
  <si>
    <t>ilA+</t>
  </si>
  <si>
    <t>אלדן תחבו אגח ז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</si>
  <si>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</si>
  <si>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</si>
  <si>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</si>
  <si>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</si>
  <si>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</si>
  <si>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</si>
  <si>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</si>
  <si>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</si>
  <si>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</si>
  <si>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</si>
  <si>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ז*</t>
  </si>
  <si>
    <t>מגה אור אגח ט*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</si>
  <si>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</si>
  <si>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</si>
  <si>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</si>
  <si>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</si>
  <si>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</si>
  <si>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</si>
  <si>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</si>
  <si>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</si>
  <si>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</si>
  <si>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</si>
  <si>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</si>
  <si>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</si>
  <si>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</si>
  <si>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</si>
  <si>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אלבר אגח יט</t>
  </si>
  <si>
    <t>512025891</t>
  </si>
  <si>
    <t>ilA</t>
  </si>
  <si>
    <t>אפי נכסים אגח 8</t>
  </si>
  <si>
    <t>510560188</t>
  </si>
  <si>
    <t>אפי נכסים אגחיג</t>
  </si>
  <si>
    <t>אפי נכסים אגחיד</t>
  </si>
  <si>
    <t>אשטרום קבוצה אגח ד</t>
  </si>
  <si>
    <t>510381601</t>
  </si>
  <si>
    <t>בנייה</t>
  </si>
  <si>
    <t>ג'י סיטי אגח טו</t>
  </si>
  <si>
    <t>520033234</t>
  </si>
  <si>
    <t>הכשרת ישוב אג21</t>
  </si>
  <si>
    <t>520020116</t>
  </si>
  <si>
    <t>סלקום אגח ח*</t>
  </si>
  <si>
    <t>511930125</t>
  </si>
  <si>
    <t>או פי סי אגח ב*</t>
  </si>
  <si>
    <t>514401702</t>
  </si>
  <si>
    <t>ilA-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</si>
  <si>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</si>
  <si>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</si>
  <si>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</si>
  <si>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</si>
  <si>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</si>
  <si>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</si>
  <si>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</si>
  <si>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</si>
  <si>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</si>
  <si>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</si>
  <si>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</si>
  <si>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</si>
  <si>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</si>
  <si>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</si>
  <si>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</si>
  <si>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</si>
  <si>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</si>
  <si>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</si>
  <si>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</si>
  <si>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</si>
  <si>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</si>
  <si>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</si>
  <si>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</si>
  <si>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</si>
  <si>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</si>
  <si>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</si>
  <si>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</si>
  <si>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</si>
  <si>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</si>
  <si>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</si>
  <si>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</si>
  <si>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</si>
  <si>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</si>
  <si>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</si>
  <si>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</si>
  <si>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</si>
  <si>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</si>
  <si>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</si>
  <si>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</si>
  <si>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</si>
  <si>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</si>
  <si>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</si>
  <si>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</si>
  <si>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</si>
  <si>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</si>
  <si>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</si>
  <si>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</si>
  <si>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</si>
  <si>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</si>
  <si>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</si>
  <si>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מבנה אגח טו*</t>
  </si>
  <si>
    <t>מנורה הון התח ד</t>
  </si>
  <si>
    <t>513937714</t>
  </si>
  <si>
    <t>שופרסל אגח ה*</t>
  </si>
  <si>
    <t>שופרסל אגח ז*</t>
  </si>
  <si>
    <t>שלמה החז אגח יז</t>
  </si>
  <si>
    <t>בזק אגח 9</t>
  </si>
  <si>
    <t>גמא אגח 3</t>
  </si>
  <si>
    <t>512711789</t>
  </si>
  <si>
    <t>דה זראסאי אגח ג</t>
  </si>
  <si>
    <t>1744984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</si>
  <si>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</si>
  <si>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</si>
  <si>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</si>
  <si>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</si>
  <si>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</si>
  <si>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</si>
  <si>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</si>
  <si>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כללביט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</si>
  <si>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</si>
  <si>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</si>
  <si>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</si>
  <si>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</si>
  <si>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</si>
  <si>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</si>
  <si>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</si>
  <si>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ב</t>
  </si>
  <si>
    <t>514065283</t>
  </si>
  <si>
    <t>קרסו אגח ג</t>
  </si>
  <si>
    <t>קרסו אגח ד</t>
  </si>
  <si>
    <t>קרסו מוט' אגח א</t>
  </si>
  <si>
    <t>אלדן תחבו אגח ו</t>
  </si>
  <si>
    <t>אלקטרה אגח ד*</t>
  </si>
  <si>
    <t>520028911</t>
  </si>
  <si>
    <t>אלקטרה אגח ה*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</si>
  <si>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</si>
  <si>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</si>
  <si>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</si>
  <si>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</si>
  <si>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</si>
  <si>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</si>
  <si>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</si>
  <si>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</si>
  <si>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</si>
  <si>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</si>
  <si>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</si>
  <si>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</si>
  <si>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</si>
  <si>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</si>
  <si>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</si>
  <si>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</si>
  <si>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</si>
  <si>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</si>
  <si>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</si>
  <si>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</si>
  <si>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</si>
  <si>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אלבר אגח כ</t>
  </si>
  <si>
    <t>אנלייט אנר אג ג*</t>
  </si>
  <si>
    <t>520041146</t>
  </si>
  <si>
    <t>אנלייט אנר אגחו*</t>
  </si>
  <si>
    <t>אנרג'יקס אג ב*</t>
  </si>
  <si>
    <t>513901371</t>
  </si>
  <si>
    <t>אפריקה מג אגח ה*</t>
  </si>
  <si>
    <t>520034760</t>
  </si>
  <si>
    <t>בזן אגח ה</t>
  </si>
  <si>
    <t>520036658</t>
  </si>
  <si>
    <t>בזן אגח י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</si>
  <si>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</si>
  <si>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</si>
  <si>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</si>
  <si>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</si>
  <si>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</si>
  <si>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</si>
  <si>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</si>
  <si>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</si>
  <si>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</si>
  <si>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</si>
  <si>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</si>
  <si>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</si>
  <si>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</si>
  <si>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</si>
  <si>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</si>
  <si>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</si>
  <si>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</si>
  <si>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</si>
  <si>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</si>
  <si>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</si>
  <si>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</si>
  <si>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</si>
  <si>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</si>
  <si>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</si>
  <si>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</si>
  <si>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</si>
  <si>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</si>
  <si>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</si>
  <si>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</si>
  <si>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</si>
  <si>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</si>
  <si>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בזן אגח ו</t>
  </si>
  <si>
    <t>בזן אגח ט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</si>
  <si>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</si>
  <si>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</si>
  <si>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</si>
  <si>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</si>
  <si>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</si>
  <si>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</si>
  <si>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</si>
  <si>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</si>
  <si>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</si>
  <si>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</si>
  <si>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</si>
  <si>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</si>
  <si>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</si>
  <si>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</si>
  <si>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</si>
  <si>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</si>
  <si>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</si>
  <si>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</si>
  <si>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</si>
  <si>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</si>
  <si>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</si>
  <si>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</si>
  <si>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</si>
  <si>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</si>
  <si>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</si>
  <si>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</si>
  <si>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</si>
  <si>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</si>
  <si>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</si>
  <si>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</si>
  <si>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</si>
  <si>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</si>
  <si>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</si>
  <si>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</si>
  <si>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</si>
  <si>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</si>
  <si>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</si>
  <si>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</si>
  <si>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</si>
  <si>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</si>
  <si>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</si>
  <si>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</si>
  <si>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</si>
  <si>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</si>
  <si>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</si>
  <si>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</si>
  <si>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</si>
  <si>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</si>
  <si>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</si>
  <si>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</si>
  <si>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</si>
  <si>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</si>
  <si>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</si>
  <si>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</si>
  <si>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</si>
  <si>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</si>
  <si>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</si>
  <si>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</si>
  <si>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</si>
  <si>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</si>
  <si>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</si>
  <si>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</si>
  <si>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</si>
  <si>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</si>
  <si>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</si>
  <si>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</si>
  <si>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</si>
  <si>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</si>
  <si>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</si>
  <si>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</si>
  <si>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</si>
  <si>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</si>
  <si>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</si>
  <si>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</si>
  <si>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</si>
  <si>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</si>
  <si>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</si>
  <si>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</si>
  <si>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</si>
  <si>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</si>
  <si>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</si>
  <si>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</si>
  <si>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</si>
  <si>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</si>
  <si>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</si>
  <si>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</si>
  <si>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</si>
  <si>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</si>
  <si>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</si>
  <si>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</si>
  <si>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</si>
  <si>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</si>
  <si>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</si>
  <si>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</si>
  <si>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</si>
  <si>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</si>
  <si>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</si>
  <si>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</si>
  <si>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</si>
  <si>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</si>
  <si>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</si>
  <si>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</si>
  <si>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</si>
  <si>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</si>
  <si>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</si>
  <si>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</si>
  <si>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</si>
  <si>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</si>
  <si>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</si>
  <si>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</si>
  <si>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</si>
  <si>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</si>
  <si>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</si>
  <si>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</si>
  <si>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</si>
  <si>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</si>
  <si>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</si>
  <si>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</si>
  <si>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</si>
  <si>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</si>
  <si>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</si>
  <si>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</si>
  <si>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</si>
  <si>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</si>
  <si>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</si>
  <si>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</si>
  <si>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</si>
  <si>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</si>
  <si>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</si>
  <si>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</si>
  <si>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</si>
  <si>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</si>
  <si>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</si>
  <si>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</si>
  <si>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</si>
  <si>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</si>
  <si>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</si>
  <si>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</si>
  <si>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</si>
  <si>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</si>
  <si>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</si>
  <si>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</si>
  <si>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</si>
  <si>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</si>
  <si>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</si>
  <si>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</si>
  <si>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</si>
  <si>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</si>
  <si>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</si>
  <si>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</si>
  <si>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</si>
  <si>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</si>
  <si>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</si>
  <si>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</si>
  <si>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</si>
  <si>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</si>
  <si>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</si>
  <si>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</si>
  <si>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</si>
  <si>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</si>
  <si>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</si>
  <si>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</si>
  <si>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</si>
  <si>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</si>
  <si>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</si>
  <si>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</si>
  <si>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</si>
  <si>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</si>
  <si>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</si>
  <si>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</si>
  <si>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</si>
  <si>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</si>
  <si>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</si>
  <si>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</si>
  <si>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</si>
  <si>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</si>
  <si>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</si>
  <si>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</si>
  <si>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</si>
  <si>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</si>
  <si>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</si>
  <si>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</si>
  <si>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</si>
  <si>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</si>
  <si>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</si>
  <si>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</si>
  <si>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</si>
  <si>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</si>
  <si>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</si>
  <si>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</si>
  <si>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</si>
  <si>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</si>
  <si>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</si>
  <si>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</si>
  <si>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</si>
  <si>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</si>
  <si>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</si>
  <si>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</si>
  <si>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</si>
  <si>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</si>
  <si>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</si>
  <si>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</si>
  <si>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</si>
  <si>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</si>
  <si>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</si>
  <si>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</si>
  <si>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</si>
  <si>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</si>
  <si>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</si>
  <si>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</si>
  <si>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</si>
  <si>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</si>
  <si>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</si>
  <si>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</si>
  <si>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</si>
  <si>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</si>
  <si>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</si>
  <si>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</si>
  <si>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</si>
  <si>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</si>
  <si>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</si>
  <si>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</si>
  <si>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</si>
  <si>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</si>
  <si>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</si>
  <si>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</si>
  <si>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</si>
  <si>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</si>
  <si>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</si>
  <si>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</si>
  <si>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</si>
  <si>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</si>
  <si>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</si>
  <si>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</si>
  <si>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</si>
  <si>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</si>
  <si>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</si>
  <si>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</si>
  <si>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</si>
  <si>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</si>
  <si>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</si>
  <si>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</si>
  <si>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</si>
  <si>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</si>
  <si>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</si>
  <si>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</si>
  <si>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</si>
  <si>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</si>
  <si>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</si>
  <si>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</si>
  <si>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</si>
  <si>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</si>
  <si>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</si>
  <si>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</si>
  <si>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</si>
  <si>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</si>
  <si>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</si>
  <si>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</si>
  <si>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</si>
  <si>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</si>
  <si>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</si>
  <si>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</si>
  <si>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</si>
  <si>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</si>
  <si>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</si>
  <si>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</si>
  <si>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</si>
  <si>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</si>
  <si>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</si>
  <si>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</si>
  <si>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</si>
  <si>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</si>
  <si>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</si>
  <si>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</si>
  <si>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</si>
  <si>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</si>
  <si>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</si>
  <si>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</si>
  <si>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</si>
  <si>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</si>
  <si>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</si>
  <si>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</si>
  <si>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</si>
  <si>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</si>
  <si>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</si>
  <si>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</si>
  <si>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</si>
  <si>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</si>
  <si>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</si>
  <si>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</si>
  <si>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</si>
  <si>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</si>
  <si>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</si>
  <si>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</si>
  <si>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</si>
  <si>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</si>
  <si>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</si>
  <si>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</si>
  <si>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</si>
  <si>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</si>
  <si>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</si>
  <si>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</si>
  <si>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</si>
  <si>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</si>
  <si>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</si>
  <si>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</si>
  <si>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</si>
  <si>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</si>
  <si>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</si>
  <si>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</si>
  <si>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</si>
  <si>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</si>
  <si>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</si>
  <si>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</si>
  <si>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</si>
  <si>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</si>
  <si>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</si>
  <si>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</si>
  <si>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</si>
  <si>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</si>
  <si>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</si>
  <si>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</si>
  <si>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</si>
  <si>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</si>
  <si>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</si>
  <si>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</si>
  <si>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</si>
  <si>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</si>
  <si>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</si>
  <si>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</si>
  <si>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</si>
  <si>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</si>
  <si>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</si>
  <si>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</si>
  <si>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</si>
  <si>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</si>
  <si>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</si>
  <si>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</si>
  <si>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</si>
  <si>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</si>
  <si>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</si>
  <si>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</si>
  <si>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</si>
  <si>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</si>
  <si>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</si>
  <si>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</si>
  <si>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</si>
  <si>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</si>
  <si>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</si>
  <si>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</si>
  <si>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</si>
  <si>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</si>
  <si>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</si>
  <si>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</si>
  <si>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</si>
  <si>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</si>
  <si>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</si>
  <si>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</si>
  <si>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</si>
  <si>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</si>
  <si>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</si>
  <si>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</si>
  <si>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</si>
  <si>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</si>
  <si>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</si>
  <si>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</si>
  <si>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</si>
  <si>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</si>
  <si>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</si>
  <si>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</si>
  <si>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</si>
  <si>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</si>
  <si>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</si>
  <si>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</si>
  <si>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</si>
  <si>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</si>
  <si>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</si>
  <si>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</si>
  <si>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</si>
  <si>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</si>
  <si>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</si>
  <si>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</si>
  <si>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</si>
  <si>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</si>
  <si>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</si>
  <si>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</si>
  <si>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</si>
  <si>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</si>
  <si>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</si>
  <si>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</si>
  <si>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</si>
  <si>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</si>
  <si>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</si>
  <si>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</si>
  <si>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</si>
  <si>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</si>
  <si>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</si>
  <si>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</si>
  <si>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</si>
  <si>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</si>
  <si>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</si>
  <si>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</si>
  <si>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</si>
  <si>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</si>
  <si>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</si>
  <si>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</si>
  <si>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</si>
  <si>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</si>
  <si>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</si>
  <si>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</si>
  <si>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</si>
  <si>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</si>
  <si>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</si>
  <si>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</si>
  <si>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</si>
  <si>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</si>
  <si>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</si>
  <si>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</si>
  <si>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</si>
  <si>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</si>
  <si>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</si>
  <si>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</si>
  <si>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</si>
  <si>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</si>
  <si>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</si>
  <si>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</si>
  <si>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</si>
  <si>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</si>
  <si>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</si>
  <si>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</si>
  <si>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</si>
  <si>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</si>
  <si>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</si>
  <si>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</si>
  <si>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</si>
  <si>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</si>
  <si>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</si>
  <si>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</si>
  <si>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</si>
  <si>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</si>
  <si>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</si>
  <si>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</si>
  <si>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</si>
  <si>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</si>
  <si>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</si>
  <si>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</si>
  <si>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</si>
  <si>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</si>
  <si>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</si>
  <si>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</si>
  <si>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</si>
  <si>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</si>
  <si>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</si>
  <si>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</si>
  <si>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</si>
  <si>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</si>
  <si>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</si>
  <si>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</si>
  <si>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</si>
  <si>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</si>
  <si>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</si>
  <si>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</si>
  <si>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</si>
  <si>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</si>
  <si>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</si>
  <si>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</si>
  <si>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</si>
  <si>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</si>
  <si>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</si>
  <si>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</si>
  <si>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</si>
  <si>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</si>
  <si>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</si>
  <si>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</si>
  <si>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</si>
  <si>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</si>
  <si>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</si>
  <si>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</si>
  <si>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</si>
  <si>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</si>
  <si>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</si>
  <si>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</si>
  <si>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</si>
  <si>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</si>
  <si>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</si>
  <si>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</si>
  <si>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</si>
  <si>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</si>
  <si>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</si>
  <si>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</si>
  <si>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</si>
  <si>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</si>
  <si>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</si>
  <si>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</si>
  <si>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</si>
  <si>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</si>
  <si>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</si>
  <si>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</si>
  <si>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</si>
  <si>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</si>
  <si>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</si>
  <si>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</si>
  <si>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</si>
  <si>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</si>
  <si>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</si>
  <si>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</si>
  <si>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</si>
  <si>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</si>
  <si>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</si>
  <si>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</si>
  <si>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</si>
  <si>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</si>
  <si>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</si>
  <si>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</si>
  <si>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</si>
  <si>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</si>
  <si>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</si>
  <si>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</si>
  <si>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</si>
  <si>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</si>
  <si>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</si>
  <si>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</si>
  <si>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</si>
  <si>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</si>
  <si>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</si>
  <si>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</si>
  <si>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</si>
  <si>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</si>
  <si>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</si>
  <si>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</si>
  <si>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</si>
  <si>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</si>
  <si>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</si>
  <si>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</si>
  <si>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</si>
  <si>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</si>
  <si>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</si>
  <si>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</si>
  <si>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</si>
  <si>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</si>
  <si>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</si>
  <si>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</si>
  <si>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</si>
  <si>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</si>
  <si>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</si>
  <si>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</si>
  <si>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</si>
  <si>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</si>
  <si>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</si>
  <si>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</si>
  <si>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</si>
  <si>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</si>
  <si>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</si>
  <si>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</si>
  <si>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</si>
  <si>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</si>
  <si>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</si>
  <si>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</si>
  <si>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</si>
  <si>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</si>
  <si>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</si>
  <si>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</si>
  <si>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</si>
  <si>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</si>
  <si>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</si>
  <si>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</si>
  <si>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</si>
  <si>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</si>
  <si>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</si>
  <si>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</si>
  <si>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</si>
  <si>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</si>
  <si>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</si>
  <si>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</si>
  <si>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</si>
  <si>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</si>
  <si>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</si>
  <si>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</si>
  <si>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</si>
  <si>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</si>
  <si>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</si>
  <si>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</si>
  <si>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</si>
  <si>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</si>
  <si>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</si>
  <si>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</si>
  <si>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</si>
  <si>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</si>
  <si>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</si>
  <si>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</si>
  <si>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</si>
  <si>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</si>
  <si>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</si>
  <si>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</si>
  <si>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</si>
  <si>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</si>
  <si>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</si>
  <si>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</si>
  <si>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</si>
  <si>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</si>
  <si>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</si>
  <si>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</si>
  <si>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</si>
  <si>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</si>
  <si>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</si>
  <si>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</si>
  <si>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</si>
  <si>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</si>
  <si>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</si>
  <si>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</si>
  <si>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</si>
  <si>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</si>
  <si>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</si>
  <si>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</si>
  <si>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</si>
  <si>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</si>
  <si>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</si>
  <si>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</si>
  <si>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</si>
  <si>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</si>
  <si>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</si>
  <si>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</si>
  <si>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</si>
  <si>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</si>
  <si>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</si>
  <si>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</si>
  <si>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</si>
  <si>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</si>
  <si>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</si>
  <si>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</si>
  <si>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</si>
  <si>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</si>
  <si>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</si>
  <si>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</si>
  <si>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</si>
  <si>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</si>
  <si>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</si>
  <si>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</si>
  <si>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</si>
  <si>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</si>
  <si>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</si>
  <si>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</si>
  <si>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</si>
  <si>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</si>
  <si>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</si>
  <si>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</si>
  <si>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</si>
  <si>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</si>
  <si>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</si>
  <si>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</si>
  <si>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</si>
  <si>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</si>
  <si>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</si>
  <si>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</si>
  <si>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</si>
  <si>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</si>
  <si>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</si>
  <si>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</si>
  <si>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</si>
  <si>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</si>
  <si>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</si>
  <si>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</si>
  <si>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</si>
  <si>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</si>
  <si>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</si>
  <si>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</si>
  <si>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</si>
  <si>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</si>
  <si>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</si>
  <si>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</si>
  <si>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</si>
  <si>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</si>
  <si>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</si>
  <si>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</si>
  <si>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</si>
  <si>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</si>
  <si>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</si>
  <si>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</si>
  <si>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</si>
  <si>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</si>
  <si>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</si>
  <si>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</si>
  <si>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</si>
  <si>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</si>
  <si>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</si>
  <si>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</si>
  <si>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</si>
  <si>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</si>
  <si>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</si>
  <si>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</si>
  <si>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</si>
  <si>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</si>
  <si>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</si>
  <si>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</si>
  <si>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</si>
  <si>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</si>
  <si>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</si>
  <si>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</si>
  <si>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</si>
  <si>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</si>
  <si>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</si>
  <si>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</si>
  <si>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</si>
  <si>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</si>
  <si>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</si>
  <si>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</si>
  <si>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</si>
  <si>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</si>
  <si>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</si>
  <si>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</si>
  <si>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</si>
  <si>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</si>
  <si>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</si>
  <si>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</si>
  <si>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</si>
  <si>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</si>
  <si>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</si>
  <si>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</si>
  <si>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</si>
  <si>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</si>
  <si>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</si>
  <si>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</si>
  <si>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</si>
  <si>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</si>
  <si>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</si>
  <si>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</si>
  <si>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</si>
  <si>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</si>
  <si>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</si>
  <si>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</si>
  <si>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</si>
  <si>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</si>
  <si>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</si>
  <si>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</si>
  <si>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</si>
  <si>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</si>
  <si>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</si>
  <si>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</si>
  <si>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</si>
  <si>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</si>
  <si>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</si>
  <si>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</si>
  <si>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</si>
  <si>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</si>
  <si>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</si>
  <si>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</si>
  <si>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</si>
  <si>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</si>
  <si>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</si>
  <si>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</si>
  <si>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</si>
  <si>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</si>
  <si>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</si>
  <si>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</si>
  <si>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</si>
  <si>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</si>
  <si>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</si>
  <si>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</si>
  <si>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</si>
  <si>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</si>
  <si>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</si>
  <si>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</si>
  <si>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</si>
  <si>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</si>
  <si>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</si>
  <si>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</si>
  <si>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</si>
  <si>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</si>
  <si>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</si>
  <si>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</si>
  <si>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</si>
  <si>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</si>
  <si>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</si>
  <si>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</si>
  <si>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</si>
  <si>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</si>
  <si>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</si>
  <si>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</si>
  <si>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</si>
  <si>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</si>
  <si>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</si>
  <si>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</si>
  <si>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</si>
  <si>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</si>
  <si>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</si>
  <si>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</si>
  <si>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</si>
  <si>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</si>
  <si>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</si>
  <si>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</si>
  <si>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</si>
  <si>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</si>
  <si>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</si>
  <si>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</si>
  <si>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</si>
  <si>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</si>
  <si>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</si>
  <si>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</si>
  <si>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</si>
  <si>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</si>
  <si>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</si>
  <si>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</si>
  <si>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</si>
  <si>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</si>
  <si>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</si>
  <si>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</si>
  <si>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</si>
  <si>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</si>
  <si>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</si>
  <si>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</si>
  <si>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</si>
  <si>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</si>
  <si>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</si>
  <si>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</si>
  <si>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</si>
  <si>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</si>
  <si>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</si>
  <si>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</si>
  <si>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</si>
  <si>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</si>
  <si>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</si>
  <si>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</si>
  <si>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</si>
  <si>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</si>
  <si>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</si>
  <si>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</si>
  <si>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</si>
  <si>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</si>
  <si>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</si>
  <si>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</si>
  <si>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</si>
  <si>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</si>
  <si>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</si>
  <si>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</si>
  <si>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</si>
  <si>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</si>
  <si>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</si>
  <si>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</si>
  <si>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</si>
  <si>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</si>
  <si>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</si>
  <si>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</si>
  <si>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</si>
  <si>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</si>
  <si>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</si>
  <si>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</si>
  <si>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</si>
  <si>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</si>
  <si>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</si>
  <si>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</si>
  <si>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</si>
  <si>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</si>
  <si>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</si>
  <si>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</si>
  <si>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</si>
  <si>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</si>
  <si>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</si>
  <si>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</si>
  <si>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</si>
  <si>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</si>
  <si>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</si>
  <si>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</si>
  <si>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</si>
  <si>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</si>
  <si>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</si>
  <si>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</si>
  <si>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</si>
  <si>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</si>
  <si>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</si>
  <si>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</si>
  <si>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</si>
  <si>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</si>
  <si>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</si>
  <si>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</si>
  <si>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</si>
  <si>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</si>
  <si>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</si>
  <si>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</si>
  <si>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</si>
  <si>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</si>
  <si>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</si>
  <si>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</si>
  <si>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</si>
  <si>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</si>
  <si>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</si>
  <si>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</si>
  <si>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</si>
  <si>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</si>
  <si>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</si>
  <si>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</si>
  <si>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</si>
  <si>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</si>
  <si>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</si>
  <si>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</si>
  <si>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</si>
  <si>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</si>
  <si>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</si>
  <si>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</si>
  <si>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</si>
  <si>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</si>
  <si>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</si>
  <si>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</si>
  <si>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</si>
  <si>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</si>
  <si>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</si>
  <si>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</si>
  <si>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</si>
  <si>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</si>
  <si>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</si>
  <si>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</si>
  <si>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</si>
  <si>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</si>
  <si>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</si>
  <si>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</si>
  <si>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</si>
  <si>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</si>
  <si>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</si>
  <si>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</si>
  <si>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</si>
  <si>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</si>
  <si>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</si>
  <si>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</si>
  <si>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</si>
  <si>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</si>
  <si>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</si>
  <si>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</si>
  <si>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</si>
  <si>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</si>
  <si>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</si>
  <si>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</si>
  <si>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</si>
  <si>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</si>
  <si>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</si>
  <si>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</si>
  <si>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</si>
  <si>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</si>
  <si>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</si>
  <si>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</si>
  <si>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</si>
  <si>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</si>
  <si>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</si>
  <si>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</si>
  <si>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</si>
  <si>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</si>
  <si>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</si>
  <si>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</si>
  <si>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</si>
  <si>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</si>
  <si>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</si>
  <si>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</si>
  <si>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</si>
  <si>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</si>
  <si>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</si>
  <si>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</si>
  <si>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</si>
  <si>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</si>
  <si>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</si>
  <si>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</si>
  <si>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</si>
  <si>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</si>
  <si>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</si>
  <si>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</si>
  <si>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</si>
  <si>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</si>
  <si>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</si>
  <si>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</si>
  <si>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</si>
  <si>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</si>
  <si>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</si>
  <si>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</si>
  <si>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</si>
  <si>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</si>
  <si>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</si>
  <si>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</si>
  <si>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</si>
  <si>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</si>
  <si>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</si>
  <si>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</si>
  <si>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</si>
  <si>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</si>
  <si>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</si>
  <si>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</si>
  <si>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</si>
  <si>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</si>
  <si>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</si>
  <si>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</si>
  <si>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</si>
  <si>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</si>
  <si>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</si>
  <si>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</si>
  <si>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</si>
  <si>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</si>
  <si>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</si>
  <si>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</si>
  <si>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</si>
  <si>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</si>
  <si>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</si>
  <si>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</si>
  <si>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</si>
  <si>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</si>
  <si>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</si>
  <si>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</si>
  <si>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</si>
  <si>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</si>
  <si>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</si>
  <si>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</si>
  <si>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</si>
  <si>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</si>
  <si>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</si>
  <si>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</si>
  <si>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</si>
  <si>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</si>
  <si>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</si>
  <si>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</si>
  <si>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</si>
  <si>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</si>
  <si>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</si>
  <si>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</si>
  <si>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</si>
  <si>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</si>
  <si>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</si>
  <si>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</si>
  <si>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</si>
  <si>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</si>
  <si>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</si>
  <si>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</si>
  <si>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</si>
  <si>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</si>
  <si>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</si>
  <si>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</si>
  <si>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</si>
  <si>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</si>
  <si>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</si>
  <si>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</si>
  <si>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</si>
  <si>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</si>
  <si>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</si>
  <si>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</si>
  <si>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</si>
  <si>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</si>
  <si>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</si>
  <si>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</si>
  <si>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</si>
  <si>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</si>
  <si>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</si>
  <si>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</si>
  <si>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</si>
  <si>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</si>
  <si>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</si>
  <si>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</si>
  <si>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</si>
  <si>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</si>
  <si>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</si>
  <si>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</si>
  <si>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</si>
  <si>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</si>
  <si>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</si>
  <si>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</si>
  <si>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</si>
  <si>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</si>
  <si>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</si>
  <si>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</si>
  <si>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</si>
  <si>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</si>
  <si>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</si>
  <si>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</si>
  <si>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</si>
  <si>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</si>
  <si>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</si>
  <si>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</si>
  <si>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</si>
  <si>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ערד 8786_1/2027</t>
  </si>
  <si>
    <t>ערד 8790 2027 4.8%</t>
  </si>
  <si>
    <t>ערד 8792</t>
  </si>
  <si>
    <t>ערד 8805</t>
  </si>
  <si>
    <t>ערד 8809</t>
  </si>
  <si>
    <t>ערד 8814</t>
  </si>
  <si>
    <t>ערד 8829</t>
  </si>
  <si>
    <t>ערד 8832</t>
  </si>
  <si>
    <t>ערד 8833</t>
  </si>
  <si>
    <t>ערד 8834</t>
  </si>
  <si>
    <t>ערד 8837</t>
  </si>
  <si>
    <t>ערד 8838</t>
  </si>
  <si>
    <t>ערד 8839</t>
  </si>
  <si>
    <t>ערד 8840</t>
  </si>
  <si>
    <t>ערד 8841</t>
  </si>
  <si>
    <t>ערד 8842</t>
  </si>
  <si>
    <t>ערד 8843</t>
  </si>
  <si>
    <t>ערד 8845</t>
  </si>
  <si>
    <t>ערד 8846</t>
  </si>
  <si>
    <t>ערד 8847</t>
  </si>
  <si>
    <t>ערד 8848</t>
  </si>
  <si>
    <t>ערד 8849</t>
  </si>
  <si>
    <t>ערד 8850</t>
  </si>
  <si>
    <t>ערד 8851</t>
  </si>
  <si>
    <t>ערד 8853</t>
  </si>
  <si>
    <t>ערד 8854</t>
  </si>
  <si>
    <t>ערד 8855</t>
  </si>
  <si>
    <t>ערד 8856</t>
  </si>
  <si>
    <t>ערד 8857</t>
  </si>
  <si>
    <t>ערד 8858</t>
  </si>
  <si>
    <t>ערד 8859</t>
  </si>
  <si>
    <t>ערד 8860</t>
  </si>
  <si>
    <t>ערד 8862</t>
  </si>
  <si>
    <t>ערד 8863</t>
  </si>
  <si>
    <t>ערד 8864</t>
  </si>
  <si>
    <t>ערד 8865</t>
  </si>
  <si>
    <t>ערד 8866</t>
  </si>
  <si>
    <t>ערד 8867</t>
  </si>
  <si>
    <t>ערד 8869</t>
  </si>
  <si>
    <t>ערד 8871</t>
  </si>
  <si>
    <t>ערד 8872</t>
  </si>
  <si>
    <t>ערד 8873</t>
  </si>
  <si>
    <t>ערד 8874</t>
  </si>
  <si>
    <t>ערד 8876</t>
  </si>
  <si>
    <t>ערד 8877</t>
  </si>
  <si>
    <t>ערד 8879</t>
  </si>
  <si>
    <t>ערד 8880</t>
  </si>
  <si>
    <t>ערד 8881</t>
  </si>
  <si>
    <t>ערד 8882</t>
  </si>
  <si>
    <t>ערד 8883</t>
  </si>
  <si>
    <t>ערד 8888</t>
  </si>
  <si>
    <t>ערד 8889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</si>
  <si>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</si>
  <si>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</si>
  <si>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</si>
  <si>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</si>
  <si>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</si>
  <si>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</si>
  <si>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</si>
  <si>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</si>
  <si>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</si>
  <si>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ערד 8901</t>
  </si>
  <si>
    <t>ערד 8903</t>
  </si>
  <si>
    <t>ערד 8904</t>
  </si>
  <si>
    <t>ערד 8905</t>
  </si>
  <si>
    <t>ערד סדרה 8776 2026 4.8%</t>
  </si>
  <si>
    <t>ערד סדרה 8788 4.8% 2027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</si>
  <si>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</si>
  <si>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</si>
  <si>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</si>
  <si>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</si>
  <si>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</si>
  <si>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</si>
  <si>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</si>
  <si>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</si>
  <si>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</si>
  <si>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</si>
  <si>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</si>
  <si>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</si>
  <si>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</si>
  <si>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</si>
  <si>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</si>
  <si>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</si>
  <si>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</si>
  <si>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</si>
  <si>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</si>
  <si>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</si>
  <si>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</si>
  <si>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</si>
  <si>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</si>
  <si>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</si>
  <si>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</si>
  <si>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</si>
  <si>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</si>
  <si>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</si>
  <si>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</si>
  <si>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</si>
  <si>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</si>
  <si>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</si>
  <si>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</si>
  <si>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</si>
  <si>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</si>
  <si>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</si>
  <si>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</si>
  <si>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</si>
  <si>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</si>
  <si>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</si>
  <si>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</si>
  <si>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</si>
  <si>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</si>
  <si>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</si>
  <si>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</si>
  <si>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</si>
  <si>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</si>
  <si>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</si>
  <si>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</si>
  <si>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</si>
  <si>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</si>
  <si>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</si>
  <si>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</si>
  <si>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</si>
  <si>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</si>
  <si>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</si>
  <si>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</si>
  <si>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</si>
  <si>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</si>
  <si>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</si>
  <si>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</si>
  <si>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</si>
  <si>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</si>
  <si>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</si>
  <si>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</si>
  <si>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</si>
  <si>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</si>
  <si>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</si>
  <si>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</si>
  <si>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</si>
  <si>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</si>
  <si>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</si>
  <si>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</si>
  <si>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</si>
  <si>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</si>
  <si>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</si>
  <si>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</si>
  <si>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</si>
  <si>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</si>
  <si>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</si>
  <si>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</si>
  <si>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</si>
  <si>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</si>
  <si>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</si>
  <si>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</si>
  <si>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</si>
  <si>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</si>
  <si>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</si>
  <si>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</si>
  <si>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GES אקוויטי</t>
  </si>
  <si>
    <t>GES הלוואת בעלים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</si>
  <si>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</si>
  <si>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</si>
  <si>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</si>
  <si>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</si>
  <si>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</si>
  <si>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</si>
  <si>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</si>
  <si>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</si>
  <si>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</si>
  <si>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</si>
  <si>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</si>
  <si>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</si>
  <si>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</si>
  <si>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</si>
  <si>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</si>
  <si>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</si>
  <si>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</si>
  <si>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</si>
  <si>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</si>
  <si>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</si>
  <si>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</si>
  <si>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</si>
  <si>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</si>
  <si>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</si>
  <si>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אפקון קרן אירופה שותף כללי*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</si>
  <si>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</si>
  <si>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</si>
  <si>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</si>
  <si>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</si>
  <si>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</si>
  <si>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</si>
  <si>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</si>
  <si>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</si>
  <si>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</si>
  <si>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</si>
  <si>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</si>
  <si>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</si>
  <si>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</si>
  <si>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</si>
  <si>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JTLV III LIMITED PARTNERSHIP</t>
  </si>
  <si>
    <t>ריאליטי קרן השקעות בנדל"ן IV</t>
  </si>
  <si>
    <t>Cynet Security LTD (ISR)</t>
  </si>
  <si>
    <t>FIMI Israel Opportunity VII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</si>
  <si>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</si>
  <si>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</si>
  <si>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</si>
  <si>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</si>
  <si>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</si>
  <si>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</si>
  <si>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Noy 4 Infrastructure and energy</t>
  </si>
  <si>
    <t>RAM COASTAL ENERGY LIMITED PARTNERSHIP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</si>
  <si>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</si>
  <si>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</si>
  <si>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</si>
  <si>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</si>
  <si>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</si>
  <si>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</si>
  <si>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</si>
  <si>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</si>
  <si>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</si>
  <si>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</si>
  <si>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</si>
  <si>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</si>
  <si>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</si>
  <si>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</si>
  <si>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</si>
  <si>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Israel Secondary fund III L.P</t>
  </si>
  <si>
    <t>Lightspeed Venture Partners Select IV, L.P.</t>
  </si>
  <si>
    <t>Lightspeed Venture Partners XIII, L.P.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</si>
  <si>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</si>
  <si>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</si>
  <si>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</si>
  <si>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</si>
  <si>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</si>
  <si>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</si>
  <si>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</si>
  <si>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</si>
  <si>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</si>
  <si>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</si>
  <si>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</si>
  <si>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</si>
  <si>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</si>
  <si>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</si>
  <si>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</si>
  <si>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</si>
  <si>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</si>
  <si>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</si>
  <si>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</si>
  <si>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</si>
  <si>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</si>
  <si>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</si>
  <si>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</si>
  <si>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</si>
  <si>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</si>
  <si>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</si>
  <si>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</si>
  <si>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</si>
  <si>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</si>
  <si>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</si>
  <si>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</si>
  <si>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</si>
  <si>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</si>
  <si>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</si>
  <si>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</si>
  <si>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</si>
  <si>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</si>
  <si>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</si>
  <si>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</si>
  <si>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</si>
  <si>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</si>
  <si>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</si>
  <si>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</si>
  <si>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</si>
  <si>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</si>
  <si>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</si>
  <si>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</si>
  <si>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</si>
  <si>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</si>
  <si>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</si>
  <si>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</si>
  <si>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</si>
  <si>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</si>
  <si>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</si>
  <si>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</si>
  <si>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</si>
  <si>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</si>
  <si>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</si>
  <si>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</si>
  <si>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</si>
  <si>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</si>
  <si>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</si>
  <si>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</si>
  <si>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</si>
  <si>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</si>
  <si>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</si>
  <si>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</si>
  <si>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</si>
  <si>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</si>
  <si>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</si>
  <si>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</si>
  <si>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</si>
  <si>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</si>
  <si>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</si>
  <si>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</si>
  <si>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</si>
  <si>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</si>
  <si>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</si>
  <si>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</si>
  <si>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</si>
  <si>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</si>
  <si>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</si>
  <si>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</si>
  <si>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</si>
  <si>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</si>
  <si>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</si>
  <si>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</si>
  <si>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</si>
  <si>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</si>
  <si>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</si>
  <si>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</si>
  <si>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</si>
  <si>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</si>
  <si>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</si>
  <si>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</si>
  <si>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</si>
  <si>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</si>
  <si>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</si>
  <si>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</si>
  <si>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</si>
  <si>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</si>
  <si>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</si>
  <si>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</si>
  <si>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</si>
  <si>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</si>
  <si>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</si>
  <si>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</si>
  <si>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</si>
  <si>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</si>
  <si>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</si>
  <si>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</si>
  <si>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</si>
  <si>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</si>
  <si>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</si>
  <si>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</si>
  <si>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</si>
  <si>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</si>
  <si>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</si>
  <si>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</si>
  <si>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</si>
  <si>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</si>
  <si>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MCP V</t>
  </si>
  <si>
    <t>MIE III Co Investment Fund II S.L.P</t>
  </si>
  <si>
    <t>Minute Media Inc.</t>
  </si>
  <si>
    <t>Mirasol Co Invest Fund L.P</t>
  </si>
  <si>
    <t>MORE B 1</t>
  </si>
  <si>
    <t>MTDL</t>
  </si>
  <si>
    <t>NCA Co Invest L.P</t>
  </si>
  <si>
    <t>Ned Stevens</t>
  </si>
  <si>
    <t>Nirvana Holdings I LP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</si>
  <si>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</si>
  <si>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</si>
  <si>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</si>
  <si>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</si>
  <si>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</si>
  <si>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</si>
  <si>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</si>
  <si>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</si>
  <si>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PGCO IV Co mingled Fund SCSP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</si>
  <si>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</si>
  <si>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</si>
  <si>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</si>
  <si>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</si>
  <si>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</si>
  <si>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</si>
  <si>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</si>
  <si>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</si>
  <si>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</si>
  <si>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</si>
  <si>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</si>
  <si>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</si>
  <si>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</si>
  <si>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</si>
  <si>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</si>
  <si>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</si>
  <si>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</si>
  <si>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XIII</t>
  </si>
  <si>
    <t>Thoma Bravo Fund XIV A</t>
  </si>
  <si>
    <t>Tikehau Direct Lending V</t>
  </si>
  <si>
    <t>TPG Asia VII L.P</t>
  </si>
  <si>
    <t>Trilantic Europe VI SCSp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</si>
  <si>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</si>
  <si>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</si>
  <si>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</si>
  <si>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</si>
  <si>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</si>
  <si>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</si>
  <si>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</si>
  <si>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</si>
  <si>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</si>
  <si>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</si>
  <si>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</si>
  <si>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</si>
  <si>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</si>
  <si>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</si>
  <si>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</si>
  <si>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</si>
  <si>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</si>
  <si>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</si>
  <si>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</si>
  <si>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</si>
  <si>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</si>
  <si>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</si>
  <si>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</si>
  <si>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</si>
  <si>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</si>
  <si>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</si>
  <si>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</si>
  <si>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</si>
  <si>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</si>
  <si>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</si>
  <si>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</si>
  <si>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</si>
  <si>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</si>
  <si>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</si>
  <si>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</si>
  <si>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</si>
  <si>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</si>
  <si>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</si>
  <si>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</si>
  <si>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</si>
  <si>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</si>
  <si>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</si>
  <si>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</si>
  <si>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</si>
  <si>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</si>
  <si>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</si>
  <si>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</si>
  <si>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</si>
  <si>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</si>
  <si>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</si>
  <si>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</si>
  <si>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</si>
  <si>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</si>
  <si>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</si>
  <si>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</si>
  <si>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</si>
  <si>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</si>
  <si>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</si>
  <si>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</si>
  <si>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</si>
  <si>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</si>
  <si>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</si>
  <si>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</si>
  <si>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</si>
  <si>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</si>
  <si>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</si>
  <si>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</si>
  <si>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10000581</t>
  </si>
  <si>
    <t>10002471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</si>
  <si>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</si>
  <si>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</si>
  <si>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</si>
  <si>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</si>
  <si>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</si>
  <si>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</si>
  <si>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</si>
  <si>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</si>
  <si>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</si>
  <si>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</si>
  <si>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</si>
  <si>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</si>
  <si>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</si>
  <si>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</si>
  <si>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</si>
  <si>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10000605</t>
  </si>
  <si>
    <t>10002618</t>
  </si>
  <si>
    <t>+ILS/-USD 3.2866 08-02-23 (11) -464</t>
  </si>
  <si>
    <t>10002644</t>
  </si>
  <si>
    <t>+ILS/-USD 3.2875 08-02-23 (10) -460</t>
  </si>
  <si>
    <t>10000611</t>
  </si>
  <si>
    <t>10000098</t>
  </si>
  <si>
    <t>+ILS/-USD 3.29 06-02-23 (11) -511</t>
  </si>
  <si>
    <t>10000574</t>
  </si>
  <si>
    <t>10002620</t>
  </si>
  <si>
    <t>+ILS/-USD 3.291 06-02-23 (10) -500</t>
  </si>
  <si>
    <t>10000607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</si>
  <si>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</si>
  <si>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</si>
  <si>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</si>
  <si>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</si>
  <si>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</si>
  <si>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</si>
  <si>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</si>
  <si>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</si>
  <si>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</si>
  <si>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</si>
  <si>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</si>
  <si>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</si>
  <si>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</si>
  <si>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</si>
  <si>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</si>
  <si>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</si>
  <si>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</si>
  <si>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</si>
  <si>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</si>
  <si>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</si>
  <si>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</si>
  <si>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</si>
  <si>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</si>
  <si>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</si>
  <si>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01-02-23 (12) -533</t>
  </si>
  <si>
    <t>10002360</t>
  </si>
  <si>
    <t>+ILS/-USD 3.3 07-02-23 (12) -489</t>
  </si>
  <si>
    <t>10002638</t>
  </si>
  <si>
    <t>+ILS/-USD 3.3 12-06-23 (10) -570</t>
  </si>
  <si>
    <t>10000720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</si>
  <si>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</si>
  <si>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</si>
  <si>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</si>
  <si>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</si>
  <si>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</si>
  <si>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</si>
  <si>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</si>
  <si>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</si>
  <si>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</si>
  <si>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</si>
  <si>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</si>
  <si>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3.304 13-03-23 (20) -355</t>
  </si>
  <si>
    <t>10000694</t>
  </si>
  <si>
    <t>+ILS/-USD 3.305 30-01-23 (12) -552</t>
  </si>
  <si>
    <t>10002358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</si>
  <si>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</si>
  <si>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</si>
  <si>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</si>
  <si>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</si>
  <si>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</si>
  <si>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</si>
  <si>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</si>
  <si>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</si>
  <si>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</si>
  <si>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</si>
  <si>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</si>
  <si>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</si>
  <si>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</si>
  <si>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</si>
  <si>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</si>
  <si>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</si>
  <si>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</si>
  <si>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</si>
  <si>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</si>
  <si>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</si>
  <si>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</si>
  <si>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</si>
  <si>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</si>
  <si>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</si>
  <si>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</si>
  <si>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</si>
  <si>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10000716</t>
  </si>
  <si>
    <t>10002910</t>
  </si>
  <si>
    <t>+ILS/-USD 3.327 12-06-23 (12) -579</t>
  </si>
  <si>
    <t>10002914</t>
  </si>
  <si>
    <t>10000718</t>
  </si>
  <si>
    <t>+ILS/-USD 3.327 14-03-23 (11) -360</t>
  </si>
  <si>
    <t>10000696</t>
  </si>
  <si>
    <t>+ILS/-USD 3.3277 14-03-23 (20) -363</t>
  </si>
  <si>
    <t>10000698</t>
  </si>
  <si>
    <t>+ILS/-USD 3.341 23-02-23 (20) -623</t>
  </si>
  <si>
    <t>10002554</t>
  </si>
  <si>
    <t>+ILS/-USD 3.344 23-02-23 (11) -627</t>
  </si>
  <si>
    <t>10000565</t>
  </si>
  <si>
    <t>+ILS/-USD 3.345 23-02-23 (12) -630</t>
  </si>
  <si>
    <t>10002355</t>
  </si>
  <si>
    <t>+ILS/-USD 3.3453 25-05-23 (20) -397</t>
  </si>
  <si>
    <t>10000787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</si>
  <si>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</si>
  <si>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</si>
  <si>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</si>
  <si>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</si>
  <si>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</si>
  <si>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</si>
  <si>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</si>
  <si>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</si>
  <si>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</si>
  <si>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</si>
  <si>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</si>
  <si>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</si>
  <si>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</si>
  <si>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</si>
  <si>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</si>
  <si>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10000765</t>
  </si>
  <si>
    <t>10003115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</si>
  <si>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</si>
  <si>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</si>
  <si>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</si>
  <si>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</si>
  <si>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</si>
  <si>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</si>
  <si>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</si>
  <si>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</si>
  <si>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</si>
  <si>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</si>
  <si>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</si>
  <si>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</si>
  <si>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</si>
  <si>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</si>
  <si>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</si>
  <si>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</si>
  <si>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</si>
  <si>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</si>
  <si>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</si>
  <si>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3.3718 10-05-23 (11) -562</t>
  </si>
  <si>
    <t>10000759</t>
  </si>
  <si>
    <t>+ILS/-USD 3.3733 23-05-23 (11) -497</t>
  </si>
  <si>
    <t>10003139</t>
  </si>
  <si>
    <t>+ILS/-USD 3.375 10-05-23 (12) -560</t>
  </si>
  <si>
    <t>10000763</t>
  </si>
  <si>
    <t>+ILS/-USD 3.3772 24-01-23 (11) -638</t>
  </si>
  <si>
    <t>10000559</t>
  </si>
  <si>
    <t>+ILS/-USD 3.3775 24-04-23 (12) -515</t>
  </si>
  <si>
    <t>10002478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</si>
  <si>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</si>
  <si>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</si>
  <si>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</si>
  <si>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</si>
  <si>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</si>
  <si>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</si>
  <si>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</si>
  <si>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</si>
  <si>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</si>
  <si>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</si>
  <si>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</si>
  <si>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</si>
  <si>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</si>
  <si>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</si>
  <si>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</si>
  <si>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10002435</t>
  </si>
  <si>
    <t>10002907</t>
  </si>
  <si>
    <t>+ILS/-USD 3.3892 09-02-23 (93) -515</t>
  </si>
  <si>
    <t>10000615</t>
  </si>
  <si>
    <t>+ILS/-USD 3.39 27-02-23 (11) -435</t>
  </si>
  <si>
    <t>10000710</t>
  </si>
  <si>
    <t>10002895</t>
  </si>
  <si>
    <t>10000595</t>
  </si>
  <si>
    <t>+ILS/-USD 3.3906 31-05-23 (10) -424</t>
  </si>
  <si>
    <t>10003201</t>
  </si>
  <si>
    <t>+ILS/-USD 3.391 09-02-23 (10) -516</t>
  </si>
  <si>
    <t>10000613</t>
  </si>
  <si>
    <t>10000100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</si>
  <si>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</si>
  <si>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</si>
  <si>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</si>
  <si>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</si>
  <si>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</si>
  <si>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</si>
  <si>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</si>
  <si>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</si>
  <si>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</si>
  <si>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10002442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</si>
  <si>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</si>
  <si>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</si>
  <si>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</si>
  <si>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</si>
  <si>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</si>
  <si>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</si>
  <si>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</si>
  <si>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</si>
  <si>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</si>
  <si>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</si>
  <si>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</si>
  <si>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</si>
  <si>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</si>
  <si>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</si>
  <si>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</si>
  <si>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</si>
  <si>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</si>
  <si>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</si>
  <si>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</si>
  <si>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</si>
  <si>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</si>
  <si>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</si>
  <si>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</si>
  <si>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</si>
  <si>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10000722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</si>
  <si>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</si>
  <si>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</si>
  <si>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</si>
  <si>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</si>
  <si>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</si>
  <si>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</si>
  <si>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</si>
  <si>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</si>
  <si>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</si>
  <si>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</si>
  <si>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</si>
  <si>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</si>
  <si>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</si>
  <si>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</si>
  <si>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</si>
  <si>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</si>
  <si>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</si>
  <si>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</si>
  <si>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</si>
  <si>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</si>
  <si>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</si>
  <si>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(12) -620</t>
  </si>
  <si>
    <t>10002348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</si>
  <si>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</si>
  <si>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</si>
  <si>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</si>
  <si>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</si>
  <si>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</si>
  <si>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</si>
  <si>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</si>
  <si>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</si>
  <si>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</si>
  <si>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</si>
  <si>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 16-02-23 (20) -515</t>
  </si>
  <si>
    <t>10000673</t>
  </si>
  <si>
    <t>+ILS/-USD 3.4041 16-03-23 (11) -459</t>
  </si>
  <si>
    <t>10002950</t>
  </si>
  <si>
    <t>10000726</t>
  </si>
  <si>
    <t>10000601</t>
  </si>
  <si>
    <t>+ILS/-USD 3.4042 16-03-23 (20) -458</t>
  </si>
  <si>
    <t>10002954</t>
  </si>
  <si>
    <t>+ILS/-USD 3.4042 21-02-23 (10) -378</t>
  </si>
  <si>
    <t>+ILS/-USD 3.405 16-02-23 (11) -515</t>
  </si>
  <si>
    <t>10000587</t>
  </si>
  <si>
    <t>10000671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</si>
  <si>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</si>
  <si>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</si>
  <si>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</si>
  <si>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</si>
  <si>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</si>
  <si>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</si>
  <si>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</si>
  <si>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</si>
  <si>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</si>
  <si>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</si>
  <si>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</si>
  <si>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</si>
  <si>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</si>
  <si>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</si>
  <si>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</si>
  <si>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</si>
  <si>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</si>
  <si>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+ILS/-USD 3.4138 04-04-23 (10) -482</t>
  </si>
  <si>
    <t>10002968</t>
  </si>
  <si>
    <t>10000136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</si>
  <si>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</si>
  <si>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</si>
  <si>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</si>
  <si>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</si>
  <si>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</si>
  <si>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</si>
  <si>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</si>
  <si>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10000636</t>
  </si>
  <si>
    <t>+ILS/-USD 3.4169 04-04-23 (11) -481</t>
  </si>
  <si>
    <t>10002970</t>
  </si>
  <si>
    <t>+ILS/-USD 3.417 04-04-23 (12) -485</t>
  </si>
  <si>
    <t>10002446</t>
  </si>
  <si>
    <t>10000728</t>
  </si>
  <si>
    <t>+ILS/-USD 3.419 18-05-23 (20) -570</t>
  </si>
  <si>
    <t>10003127</t>
  </si>
  <si>
    <t>10000108</t>
  </si>
  <si>
    <t>+ILS/-USD 3.42 17-05-23 (11) -540</t>
  </si>
  <si>
    <t>10000634</t>
  </si>
  <si>
    <t>10000771</t>
  </si>
  <si>
    <t>+ILS/-USD 3.4215 18-05-23 (10) -565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</si>
  <si>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</si>
  <si>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</si>
  <si>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</si>
  <si>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</si>
  <si>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</si>
  <si>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10000769</t>
  </si>
  <si>
    <t>10000106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</si>
  <si>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</si>
  <si>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</si>
  <si>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</si>
  <si>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</si>
  <si>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</si>
  <si>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</si>
  <si>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</si>
  <si>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</si>
  <si>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</si>
  <si>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</si>
  <si>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</si>
  <si>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</si>
  <si>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</si>
  <si>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</si>
  <si>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</si>
  <si>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</si>
  <si>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</si>
  <si>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</si>
  <si>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</si>
  <si>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</si>
  <si>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</si>
  <si>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</si>
  <si>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</si>
  <si>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</si>
  <si>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</si>
  <si>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</si>
  <si>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</si>
  <si>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</si>
  <si>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</si>
  <si>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</si>
  <si>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</si>
  <si>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3.4788 21-02-23 (10) -367</t>
  </si>
  <si>
    <t>10002477</t>
  </si>
  <si>
    <t>+ILS/-USD 3.479 09-05-23 (11) -570</t>
  </si>
  <si>
    <t>10003068</t>
  </si>
  <si>
    <t>+ILS/-USD 3.48 03-05-23 (11) -595</t>
  </si>
  <si>
    <t>+ILS/-USD 3.48 03-05-23 (20) -593</t>
  </si>
  <si>
    <t>10000734</t>
  </si>
  <si>
    <t>+ILS/-USD 3.48 08-05-23 (11) -575</t>
  </si>
  <si>
    <t>10003064</t>
  </si>
  <si>
    <t>10000622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</si>
  <si>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</si>
  <si>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</si>
  <si>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</si>
  <si>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</si>
  <si>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</si>
  <si>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10002467</t>
  </si>
  <si>
    <t>10000748</t>
  </si>
  <si>
    <t>10003070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</si>
  <si>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</si>
  <si>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</si>
  <si>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</si>
  <si>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</si>
  <si>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</si>
  <si>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</si>
  <si>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</si>
  <si>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10000740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</si>
  <si>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</si>
  <si>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</si>
  <si>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</si>
  <si>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</si>
  <si>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</si>
  <si>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</si>
  <si>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</si>
  <si>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</si>
  <si>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</si>
  <si>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</si>
  <si>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</si>
  <si>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10000742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</si>
  <si>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</si>
  <si>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</si>
  <si>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</si>
  <si>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</si>
  <si>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</si>
  <si>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</si>
  <si>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</si>
  <si>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 21-02-23 (10) -396</t>
  </si>
  <si>
    <t>10002473</t>
  </si>
  <si>
    <t>+ILS/-USD 3.4976 23-03-23 (20) -504</t>
  </si>
  <si>
    <t>10000738</t>
  </si>
  <si>
    <t>10003038</t>
  </si>
  <si>
    <t>+ILS/-USD 3.4978 22-03-23 (10) -497</t>
  </si>
  <si>
    <t>10002462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</si>
  <si>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</si>
  <si>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</si>
  <si>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</si>
  <si>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</si>
  <si>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</si>
  <si>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</si>
  <si>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</si>
  <si>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</si>
  <si>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</si>
  <si>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3.5003 21-02-23 (10) -372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</si>
  <si>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</si>
  <si>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</si>
  <si>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</si>
  <si>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</si>
  <si>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</si>
  <si>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</si>
  <si>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3.5105 21-02-23 (10) -370</t>
  </si>
  <si>
    <t>10002475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</si>
  <si>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</si>
  <si>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</si>
  <si>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</si>
  <si>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</si>
  <si>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</si>
  <si>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</si>
  <si>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</si>
  <si>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</si>
  <si>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</si>
  <si>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</si>
  <si>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10000755</t>
  </si>
  <si>
    <t>10003078</t>
  </si>
  <si>
    <t>+ILS/-USD 3.527 29-03-23 (12) -476</t>
  </si>
  <si>
    <t>10003076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</si>
  <si>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</si>
  <si>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</si>
  <si>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</si>
  <si>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</si>
  <si>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</si>
  <si>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</si>
  <si>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3.3986 21-02-23 (10) -224</t>
  </si>
  <si>
    <t>+USD/-ILS 3.403 18-05-23 (10) -380</t>
  </si>
  <si>
    <t>10002488</t>
  </si>
  <si>
    <t>+USD/-ILS 3.41 11-01-23 (20) -416</t>
  </si>
  <si>
    <t>10002780</t>
  </si>
  <si>
    <t>+USD/-ILS 3.41 31-01-23 (11) -84</t>
  </si>
  <si>
    <t>10000642</t>
  </si>
  <si>
    <t>+USD/-ILS 3.4272 21-02-23 (10) -378</t>
  </si>
  <si>
    <t>+USD/-ILS 3.4361 09-01-23 (20) -439</t>
  </si>
  <si>
    <t>10002746</t>
  </si>
  <si>
    <t>+USD/-ILS 3.441 21-02-23 (10) -135</t>
  </si>
  <si>
    <t>10002494</t>
  </si>
  <si>
    <t>+USD/-ILS 3.4535 11-01-23 (20) -455</t>
  </si>
  <si>
    <t>10002727</t>
  </si>
  <si>
    <t>+USD/-ILS 3.4564 21-02-23 (10) -136</t>
  </si>
  <si>
    <t>10002495</t>
  </si>
  <si>
    <t>+USD/-ILS 3.512 12-01-23 (10) -15</t>
  </si>
  <si>
    <t>10000176</t>
  </si>
  <si>
    <t>+USD/-ILS 3.532 22-02-23 (12) -380</t>
  </si>
  <si>
    <t>10002458</t>
  </si>
  <si>
    <t>+USD/-ILS 3.5407 01-02-23 (12) -303</t>
  </si>
  <si>
    <t>10002459</t>
  </si>
  <si>
    <t>+USD/-ILS 3.5423 21-02-23 (10) -392</t>
  </si>
  <si>
    <t>10002457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</si>
  <si>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</si>
  <si>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</si>
  <si>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</si>
  <si>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</si>
  <si>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</si>
  <si>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</si>
  <si>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</si>
  <si>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</si>
  <si>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</si>
  <si>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</si>
  <si>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</si>
  <si>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</si>
  <si>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</si>
  <si>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</si>
  <si>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</si>
  <si>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</si>
  <si>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</si>
  <si>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</si>
  <si>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</si>
  <si>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</si>
  <si>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</si>
  <si>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</si>
  <si>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1.0377 06-03-23 (10) +167</t>
  </si>
  <si>
    <t>10000686</t>
  </si>
  <si>
    <t>+EUR/-USD 1.05385 05-04-23 (10) +98.5</t>
  </si>
  <si>
    <t>10003169</t>
  </si>
  <si>
    <t>+EUR/-USD 1.06898 14-02-23 (12) +32.8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</si>
  <si>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</si>
  <si>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</si>
  <si>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</si>
  <si>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</si>
  <si>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</si>
  <si>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</si>
  <si>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+GBP/-USD 1.2289 13-02-23 (10) +63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</si>
  <si>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</si>
  <si>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</si>
  <si>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</si>
  <si>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</si>
  <si>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</si>
  <si>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</si>
  <si>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</si>
  <si>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</si>
  <si>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</si>
  <si>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</si>
  <si>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</si>
  <si>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</si>
  <si>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</si>
  <si>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</si>
  <si>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</si>
  <si>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</si>
  <si>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</si>
  <si>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10002409</t>
  </si>
  <si>
    <t>10002785</t>
  </si>
  <si>
    <t>+USD/-AUD 0.68758 15-02-23 (12) +5.8</t>
  </si>
  <si>
    <t>10002411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</si>
  <si>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</si>
  <si>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</si>
  <si>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</si>
  <si>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</si>
  <si>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</si>
  <si>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</si>
  <si>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</si>
  <si>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</si>
  <si>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</si>
  <si>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</si>
  <si>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</si>
  <si>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</si>
  <si>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</si>
  <si>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</si>
  <si>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</si>
  <si>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</si>
  <si>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</si>
  <si>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</si>
  <si>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0.9689 27-03-23 (12) +129</t>
  </si>
  <si>
    <t>10002451</t>
  </si>
  <si>
    <t>+USD/-EUR 0.9841 05-04-23 (12) +131</t>
  </si>
  <si>
    <t>10002456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</si>
  <si>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</si>
  <si>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</si>
  <si>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</si>
  <si>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</si>
  <si>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</si>
  <si>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</si>
  <si>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</si>
  <si>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</si>
  <si>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</si>
  <si>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</si>
  <si>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</si>
  <si>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</si>
  <si>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</si>
  <si>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10000712</t>
  </si>
  <si>
    <t>+USD/-EUR 1.0057 27-04-23 (20) +160</t>
  </si>
  <si>
    <t>10000714</t>
  </si>
  <si>
    <t>+USD/-EUR 1.009 27-03-23 (12) +110</t>
  </si>
  <si>
    <t>+USD/-EUR 1.00931 14-02-23 (12) +113.1</t>
  </si>
  <si>
    <t>+USD/-EUR 1.01095 14-02-23 (10) +119.5</t>
  </si>
  <si>
    <t>10002872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</si>
  <si>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</si>
  <si>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</si>
  <si>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</si>
  <si>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</si>
  <si>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</si>
  <si>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</si>
  <si>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</si>
  <si>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</si>
  <si>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</si>
  <si>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</si>
  <si>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</si>
  <si>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</si>
  <si>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</si>
  <si>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10002405</t>
  </si>
  <si>
    <t>+USD/-EUR 1.03077 05-04-23 (12) +207.7</t>
  </si>
  <si>
    <t>10002407</t>
  </si>
  <si>
    <t>+USD/-EUR 1.0346 17-04-23 (20) +204</t>
  </si>
  <si>
    <t>10000683</t>
  </si>
  <si>
    <t>+USD/-EUR 1.0349 06-03-23 (10) +166</t>
  </si>
  <si>
    <t>10002418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</si>
  <si>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</si>
  <si>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</si>
  <si>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</si>
  <si>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</si>
  <si>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</si>
  <si>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</si>
  <si>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</si>
  <si>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</si>
  <si>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1.0396 14-02-23 (10) +181</t>
  </si>
  <si>
    <t>10000656</t>
  </si>
  <si>
    <t>+USD/-EUR 1.0454 11-05-23 (10) +131</t>
  </si>
  <si>
    <t>10000773</t>
  </si>
  <si>
    <t>+USD/-EUR 1.0474 14-02-23 (12) +184</t>
  </si>
  <si>
    <t>10002403</t>
  </si>
  <si>
    <t>+USD/-EUR 1.0484 11-05-23 (10) +124</t>
  </si>
  <si>
    <t>10000779</t>
  </si>
  <si>
    <t>+USD/-EUR 1.05098 05-04-23 (12) +112.8</t>
  </si>
  <si>
    <t>10002480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</si>
  <si>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</si>
  <si>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</si>
  <si>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</si>
  <si>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</si>
  <si>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</si>
  <si>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</si>
  <si>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</si>
  <si>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</si>
  <si>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</si>
  <si>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</si>
  <si>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</si>
  <si>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1.06505 06-03-23 (12) +200.5</t>
  </si>
  <si>
    <t>10002662</t>
  </si>
  <si>
    <t>+USD/-EUR 1.0658 06-03-23 (10) +199.5</t>
  </si>
  <si>
    <t>10000619</t>
  </si>
  <si>
    <t>+USD/-EUR 1.0658 27-03-23 (12) +218</t>
  </si>
  <si>
    <t>10002399</t>
  </si>
  <si>
    <t>+USD/-EUR 1.0669 17-04-23 (10) +99</t>
  </si>
  <si>
    <t>10003208</t>
  </si>
  <si>
    <t>10000792</t>
  </si>
  <si>
    <t>+USD/-EUR 1.06825 27-04-23 (10) +112.5</t>
  </si>
  <si>
    <t>10003179</t>
  </si>
  <si>
    <t>+USD/-EUR 1.06964 05-06-23 (10) +131.4</t>
  </si>
  <si>
    <t>10000794</t>
  </si>
  <si>
    <t>10003211</t>
  </si>
  <si>
    <t>+USD/-EUR 1.06972 05-06-23 (12) +131.2</t>
  </si>
  <si>
    <t>10002491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</si>
  <si>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</si>
  <si>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</si>
  <si>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</si>
  <si>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</si>
  <si>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</si>
  <si>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</si>
  <si>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</si>
  <si>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</si>
  <si>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</si>
  <si>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</si>
  <si>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1.07338 27-03-23 (12) +218.8</t>
  </si>
  <si>
    <t>10002396</t>
  </si>
  <si>
    <t>+USD/-EUR 1.0735 27-03-23 (12) +220</t>
  </si>
  <si>
    <t>10002384</t>
  </si>
  <si>
    <t>+USD/-EUR 1.07355 27-03-23 (20) +220.5</t>
  </si>
  <si>
    <t>10000627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</si>
  <si>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</si>
  <si>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</si>
  <si>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</si>
  <si>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</si>
  <si>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</si>
  <si>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</si>
  <si>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</si>
  <si>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10000629</t>
  </si>
  <si>
    <t>+USD/-EUR 1.07598 20-03-23 (10) +212.8</t>
  </si>
  <si>
    <t>10002379</t>
  </si>
  <si>
    <t>+USD/-EUR 1.07692 14-02-23 (12) +189.2</t>
  </si>
  <si>
    <t>10002394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</si>
  <si>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</si>
  <si>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</si>
  <si>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</si>
  <si>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</si>
  <si>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</si>
  <si>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</si>
  <si>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1.1616 13-02-23 (10) +36</t>
  </si>
  <si>
    <t>10003053</t>
  </si>
  <si>
    <t>+USD/-GBP 1.18017 13-02-23 (10) +39.7</t>
  </si>
  <si>
    <t>10000690</t>
  </si>
  <si>
    <t>+USD/-GBP 1.1957 18-04-23 (10) +48</t>
  </si>
  <si>
    <t>10002481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</si>
  <si>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</si>
  <si>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</si>
  <si>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</si>
  <si>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</si>
  <si>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</si>
  <si>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</si>
  <si>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1.21735 22-05-23 (10) +53.5</t>
  </si>
  <si>
    <t>+USD/-GBP 1.21817 18-04-23 (12) +76.7</t>
  </si>
  <si>
    <t>10002835</t>
  </si>
  <si>
    <t>+USD/-GBP 1.21942 18-04-23 (10) +76.2</t>
  </si>
  <si>
    <t>10002833</t>
  </si>
  <si>
    <t>10002420</t>
  </si>
  <si>
    <t>+USD/-GBP 1.22197 18-04-23 (10) +43.7</t>
  </si>
  <si>
    <t>10000789</t>
  </si>
  <si>
    <t>+USD/-GBP 1.2243 13-02-23 (10) +48.5</t>
  </si>
  <si>
    <t>10002654</t>
  </si>
  <si>
    <t>+USD/-GBP 1.2338 13-02-23 (10) +68</t>
  </si>
  <si>
    <t>10000646</t>
  </si>
  <si>
    <t>+USD/-GBP 1.24205 22-05-23 (11) +48.5</t>
  </si>
  <si>
    <t>10003218</t>
  </si>
  <si>
    <t>+USD/-GBP 1.24474 18-04-23 (11) +39.4</t>
  </si>
  <si>
    <t>10003215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</si>
  <si>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</si>
  <si>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</si>
  <si>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</si>
  <si>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</si>
  <si>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</si>
  <si>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</si>
  <si>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</si>
  <si>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</si>
  <si>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</si>
  <si>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</si>
  <si>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</si>
  <si>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135.77 15-02-23 (12) -286</t>
  </si>
  <si>
    <t>10002413</t>
  </si>
  <si>
    <t>+USD/-JPY 141.16 15-02-23 (10) -254</t>
  </si>
  <si>
    <t>10002966</t>
  </si>
  <si>
    <t>+USD/-JPY 142.2 15-02-23 (10) -242</t>
  </si>
  <si>
    <t>10002987</t>
  </si>
  <si>
    <t>+USD/-JPY 142.32 15-02-23 (10) -238</t>
  </si>
  <si>
    <t>+USD/-JPY 142.39 15-02-23 (10) -239</t>
  </si>
  <si>
    <t>10002453</t>
  </si>
  <si>
    <t>SW0432__TELBOR3M/3.595</t>
  </si>
  <si>
    <t>10000016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</si>
  <si>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</si>
  <si>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</si>
  <si>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</si>
  <si>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</si>
  <si>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</si>
  <si>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</si>
  <si>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</si>
  <si>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</si>
  <si>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</si>
  <si>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</si>
  <si>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</si>
  <si>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</si>
  <si>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</si>
  <si>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</si>
  <si>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</si>
  <si>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</si>
  <si>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IBOXHY INDEX</t>
  </si>
  <si>
    <t>10000724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</si>
  <si>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</si>
  <si>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</si>
  <si>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</si>
  <si>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</si>
  <si>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</si>
  <si>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</si>
  <si>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</si>
  <si>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</si>
  <si>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</si>
  <si>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</si>
  <si>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</si>
  <si>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</si>
  <si>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30010000</t>
  </si>
  <si>
    <t>34110000</t>
  </si>
  <si>
    <t>בנק מזרחי טפחות בע"מ</t>
  </si>
  <si>
    <t>30120000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</si>
  <si>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</si>
  <si>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</si>
  <si>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</si>
  <si>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</si>
  <si>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</si>
  <si>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</si>
  <si>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</si>
  <si>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</si>
  <si>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</si>
  <si>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</si>
  <si>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</si>
  <si>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</si>
  <si>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</si>
  <si>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</si>
  <si>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</si>
  <si>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</si>
  <si>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</si>
  <si>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</si>
  <si>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</si>
  <si>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</si>
  <si>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</si>
  <si>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</si>
  <si>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</si>
  <si>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</si>
  <si>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</si>
  <si>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</si>
  <si>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</si>
  <si>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</si>
  <si>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</si>
  <si>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</si>
  <si>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</si>
  <si>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</si>
  <si>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</si>
  <si>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</si>
  <si>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</si>
  <si>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JP MORGAN</t>
  </si>
  <si>
    <t>30385000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</si>
  <si>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</si>
  <si>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</si>
  <si>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</si>
  <si>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</si>
  <si>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</si>
  <si>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</si>
  <si>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</si>
  <si>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</si>
  <si>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</si>
  <si>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</si>
  <si>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</si>
  <si>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</si>
  <si>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</si>
  <si>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</si>
  <si>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</si>
  <si>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</si>
  <si>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</si>
  <si>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</si>
  <si>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</si>
  <si>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</si>
  <si>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</si>
  <si>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</si>
  <si>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</si>
  <si>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</si>
  <si>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</si>
  <si>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</si>
  <si>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</si>
  <si>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</si>
  <si>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</si>
  <si>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</si>
  <si>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</si>
  <si>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</si>
  <si>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</si>
  <si>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</si>
  <si>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</si>
  <si>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</si>
  <si>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</si>
  <si>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</si>
  <si>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</si>
  <si>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</si>
  <si>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</si>
  <si>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</si>
  <si>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</si>
  <si>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</si>
  <si>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</si>
  <si>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</si>
  <si>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</si>
  <si>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</si>
  <si>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</si>
  <si>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</si>
  <si>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</si>
  <si>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</si>
  <si>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</si>
  <si>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</si>
  <si>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</si>
  <si>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</si>
  <si>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</si>
  <si>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</si>
  <si>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</si>
  <si>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</si>
  <si>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</si>
  <si>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</si>
  <si>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</si>
  <si>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</si>
  <si>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</si>
  <si>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</si>
  <si>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</si>
  <si>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</si>
  <si>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</si>
  <si>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</si>
  <si>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</si>
  <si>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</si>
  <si>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</si>
  <si>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</si>
  <si>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</si>
  <si>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</si>
  <si>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</si>
  <si>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</si>
  <si>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</si>
  <si>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</si>
  <si>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</si>
  <si>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</si>
  <si>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</si>
  <si>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</si>
  <si>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</si>
  <si>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</si>
  <si>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</si>
  <si>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</si>
  <si>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</si>
  <si>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</si>
  <si>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</si>
  <si>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</si>
  <si>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</si>
  <si>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</si>
  <si>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</si>
  <si>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</si>
  <si>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</si>
  <si>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</si>
  <si>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</si>
  <si>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</si>
  <si>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</si>
  <si>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</si>
  <si>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</si>
  <si>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</si>
  <si>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</si>
  <si>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</si>
  <si>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</si>
  <si>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</si>
  <si>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</si>
  <si>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</si>
  <si>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</si>
  <si>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</si>
  <si>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</si>
  <si>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</si>
  <si>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</si>
  <si>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</si>
  <si>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</si>
  <si>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</si>
  <si>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</si>
  <si>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</si>
  <si>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</si>
  <si>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</si>
  <si>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</si>
  <si>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</si>
  <si>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</si>
  <si>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</si>
  <si>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</si>
  <si>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</si>
  <si>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</si>
  <si>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</si>
  <si>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</si>
  <si>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</si>
  <si>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</si>
  <si>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</si>
  <si>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</si>
  <si>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</si>
  <si>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</si>
  <si>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</si>
  <si>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</si>
  <si>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</si>
  <si>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</si>
  <si>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</si>
  <si>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</si>
  <si>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</si>
  <si>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</si>
  <si>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</si>
  <si>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</si>
  <si>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</si>
  <si>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</si>
  <si>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</si>
  <si>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</si>
  <si>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</si>
  <si>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</si>
  <si>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</si>
  <si>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</si>
  <si>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</si>
  <si>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</si>
  <si>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</si>
  <si>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</si>
  <si>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</si>
  <si>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</si>
  <si>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</si>
  <si>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</si>
  <si>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</si>
  <si>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</si>
  <si>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</si>
  <si>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</si>
  <si>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</si>
  <si>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</si>
  <si>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</si>
  <si>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</si>
  <si>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</si>
  <si>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</si>
  <si>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</si>
  <si>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</si>
  <si>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</si>
  <si>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</si>
  <si>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</si>
  <si>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</si>
  <si>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</si>
  <si>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</si>
  <si>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</si>
  <si>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</si>
  <si>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</si>
  <si>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</si>
  <si>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</si>
  <si>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</si>
  <si>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</si>
  <si>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</si>
  <si>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</si>
  <si>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</si>
  <si>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</si>
  <si>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</si>
  <si>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</si>
  <si>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</si>
  <si>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</si>
  <si>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</si>
  <si>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</si>
  <si>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</si>
  <si>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</si>
  <si>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</si>
  <si>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</si>
  <si>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</si>
  <si>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</si>
  <si>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</si>
  <si>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</si>
  <si>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</si>
  <si>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</si>
  <si>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</si>
  <si>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</si>
  <si>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</si>
  <si>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</si>
  <si>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</si>
  <si>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</si>
  <si>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</si>
  <si>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</si>
  <si>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</si>
  <si>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</si>
  <si>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</si>
  <si>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</si>
  <si>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</si>
  <si>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</si>
  <si>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</si>
  <si>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JTLV III </t>
  </si>
  <si>
    <t xml:space="preserve"> Kedma Capital Partners III </t>
  </si>
  <si>
    <t xml:space="preserve"> Noy 4 Infrastructure and energy investments l.p </t>
  </si>
  <si>
    <t xml:space="preserve"> Ram Coastal Energy Limited Partnership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</si>
  <si>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</si>
  <si>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</si>
  <si>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</si>
  <si>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</si>
  <si>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</si>
  <si>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</si>
  <si>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IV </t>
  </si>
  <si>
    <t xml:space="preserve"> Vintage Investment Partners Fund of Funds V (Israel), L.P </t>
  </si>
  <si>
    <t xml:space="preserve"> Vintage Migdal Co-Investment II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</si>
  <si>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</si>
  <si>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</si>
  <si>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</si>
  <si>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</si>
  <si>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</si>
  <si>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</si>
  <si>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</si>
  <si>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</si>
  <si>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Apollo Investment Fund IX </t>
  </si>
  <si>
    <t xml:space="preserve"> Apollo Natural Resources Partners II LP </t>
  </si>
  <si>
    <t xml:space="preserve"> Arclight Energy Partners Fund VII L.P </t>
  </si>
  <si>
    <t xml:space="preserve"> ArcLight Fund VII AIV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</si>
  <si>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</si>
  <si>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</si>
  <si>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</si>
  <si>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</si>
  <si>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</si>
  <si>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</si>
  <si>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</si>
  <si>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</si>
  <si>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</si>
  <si>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</si>
  <si>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</si>
  <si>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</si>
  <si>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</si>
  <si>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</si>
  <si>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</si>
  <si>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</si>
  <si>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Bluebay Senior Loan Fund I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</si>
  <si>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</si>
  <si>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</si>
  <si>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</si>
  <si>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</si>
  <si>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</si>
  <si>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</si>
  <si>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</si>
  <si>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</si>
  <si>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</si>
  <si>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</si>
  <si>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</si>
  <si>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</si>
  <si>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</si>
  <si>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</si>
  <si>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</si>
  <si>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</si>
  <si>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</si>
  <si>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</si>
  <si>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</si>
  <si>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</si>
  <si>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</si>
  <si>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</si>
  <si>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</si>
  <si>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</si>
  <si>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</si>
  <si>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</si>
  <si>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</si>
  <si>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</si>
  <si>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</si>
  <si>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</si>
  <si>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</si>
  <si>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</si>
  <si>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</si>
  <si>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</si>
  <si>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</si>
  <si>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</si>
  <si>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</si>
  <si>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</si>
  <si>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</si>
  <si>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</si>
  <si>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</si>
  <si>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</si>
  <si>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</si>
  <si>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</si>
  <si>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</si>
  <si>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</si>
  <si>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</si>
  <si>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</si>
  <si>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</si>
  <si>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</si>
  <si>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</si>
  <si>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</si>
  <si>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</si>
  <si>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</si>
  <si>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</si>
  <si>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</si>
  <si>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</si>
  <si>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</si>
  <si>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</si>
  <si>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</si>
  <si>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</si>
  <si>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</si>
  <si>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LS Power Fund IV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</si>
  <si>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</si>
  <si>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</si>
  <si>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</si>
  <si>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</si>
  <si>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</si>
  <si>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</si>
  <si>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</si>
  <si>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</si>
  <si>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</si>
  <si>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</si>
  <si>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</si>
  <si>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III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</si>
  <si>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</si>
  <si>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</si>
  <si>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</si>
  <si>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</si>
  <si>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</si>
  <si>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</si>
  <si>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</si>
  <si>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</si>
  <si>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IX </t>
  </si>
  <si>
    <t xml:space="preserve"> Strategic Investors Fund VIII </t>
  </si>
  <si>
    <t xml:space="preserve"> Strategic Investors Fund X Cayman LP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</si>
  <si>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</si>
  <si>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</si>
  <si>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</si>
  <si>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</si>
  <si>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</si>
  <si>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</si>
  <si>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</si>
  <si>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</si>
  <si>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</si>
  <si>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Investment Partners Fund of Funds V (Access),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</si>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</sst>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2">
    <xf numFmtId="0" fontId="0" fillId="0" borderId="0"/>
    <xf numFmtId="164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8" fillId="0" borderId="0"/>
    <xf numFmtId="0" fontId="24" fillId="0" borderId="0"/>
    <xf numFmtId="0" fontId="3" fillId="0" borderId="0"/>
    <xf numFmtId="9" fontId="24" fillId="0" borderId="0" applyFont="0" applyFill="0" applyBorder="0" applyAlignment="0" applyProtection="0"/>
    <xf numFmtId="166" fontId="14" fillId="0" borderId="0" applyFill="0" applyBorder="0" applyProtection="0">
      <alignment horizontal="right"/>
    </xf>
    <xf numFmtId="166" fontId="15" fillId="0" borderId="0" applyFill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right" readingOrder="2"/>
    </xf>
    <xf numFmtId="0" fontId="6" fillId="0" borderId="0" xfId="0" applyFont="1" applyAlignment="1">
      <alignment horizontal="center" readingOrder="2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center"/>
    </xf>
    <xf numFmtId="0" fontId="8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wrapText="1"/>
    </xf>
    <xf numFmtId="0" fontId="17" fillId="0" borderId="0" xfId="7" applyFont="1" applyAlignment="1">
      <alignment horizontal="justify" readingOrder="2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6" fillId="2" borderId="1" xfId="7" applyNumberFormat="1" applyFont="1" applyFill="1" applyBorder="1" applyAlignment="1">
      <alignment horizontal="center" vertical="center" wrapText="1" readingOrder="2"/>
    </xf>
    <xf numFmtId="0" fontId="7" fillId="2" borderId="2" xfId="7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0" fontId="11" fillId="2" borderId="3" xfId="7" applyFont="1" applyFill="1" applyBorder="1" applyAlignment="1">
      <alignment horizontal="center" vertical="center" wrapText="1"/>
    </xf>
    <xf numFmtId="49" fontId="7" fillId="2" borderId="3" xfId="7" applyNumberFormat="1" applyFont="1" applyFill="1" applyBorder="1" applyAlignment="1">
      <alignment horizontal="center" wrapText="1"/>
    </xf>
    <xf numFmtId="0" fontId="16" fillId="2" borderId="1" xfId="7" applyNumberFormat="1" applyFont="1" applyFill="1" applyBorder="1" applyAlignment="1">
      <alignment horizontal="right" vertical="center" wrapText="1" indent="1"/>
    </xf>
    <xf numFmtId="49" fontId="16" fillId="2" borderId="1" xfId="7" applyNumberFormat="1" applyFont="1" applyFill="1" applyBorder="1" applyAlignment="1">
      <alignment horizontal="right" vertical="center" wrapText="1" indent="3" readingOrder="2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wrapText="1"/>
    </xf>
    <xf numFmtId="0" fontId="7" fillId="2" borderId="4" xfId="7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center" vertical="center" wrapText="1" readingOrder="2"/>
    </xf>
    <xf numFmtId="49" fontId="16" fillId="2" borderId="7" xfId="7" applyNumberFormat="1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11" applyFont="1" applyFill="1" applyBorder="1" applyAlignment="1" applyProtection="1">
      <alignment horizontal="center" readingOrder="2"/>
    </xf>
    <xf numFmtId="49" fontId="7" fillId="2" borderId="6" xfId="0" applyNumberFormat="1" applyFont="1" applyFill="1" applyBorder="1" applyAlignment="1">
      <alignment horizontal="center" wrapText="1"/>
    </xf>
    <xf numFmtId="0" fontId="4" fillId="0" borderId="0" xfId="11" applyFill="1" applyBorder="1" applyAlignment="1" applyProtection="1">
      <alignment horizontal="center" readingOrder="2"/>
    </xf>
    <xf numFmtId="0" fontId="16" fillId="2" borderId="5" xfId="7" applyNumberFormat="1" applyFont="1" applyFill="1" applyBorder="1" applyAlignment="1">
      <alignment horizontal="right" vertical="center" wrapText="1" indent="1"/>
    </xf>
    <xf numFmtId="0" fontId="23" fillId="0" borderId="0" xfId="7" applyFont="1" applyAlignment="1">
      <alignment horizontal="right"/>
    </xf>
    <xf numFmtId="49" fontId="16" fillId="2" borderId="10" xfId="7" applyNumberFormat="1" applyFont="1" applyFill="1" applyBorder="1" applyAlignment="1">
      <alignment horizontal="center" vertical="center" wrapText="1" readingOrder="2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right" vertical="center" wrapText="1" readingOrder="2"/>
    </xf>
    <xf numFmtId="0" fontId="16" fillId="2" borderId="1" xfId="7" applyNumberFormat="1" applyFont="1" applyFill="1" applyBorder="1" applyAlignment="1">
      <alignment horizontal="right" vertical="center" wrapText="1" readingOrder="2"/>
    </xf>
    <xf numFmtId="0" fontId="16" fillId="2" borderId="5" xfId="7" applyNumberFormat="1" applyFont="1" applyFill="1" applyBorder="1" applyAlignment="1">
      <alignment horizontal="right" vertical="center" wrapText="1" indent="1" readingOrder="2"/>
    </xf>
    <xf numFmtId="0" fontId="11" fillId="2" borderId="21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3" fillId="0" borderId="0" xfId="7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2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2"/>
    </xf>
    <xf numFmtId="0" fontId="27" fillId="0" borderId="0" xfId="0" applyFont="1" applyFill="1" applyBorder="1" applyAlignment="1">
      <alignment horizontal="right" indent="3"/>
    </xf>
    <xf numFmtId="0" fontId="28" fillId="0" borderId="0" xfId="0" applyFont="1" applyFill="1" applyBorder="1" applyAlignment="1">
      <alignment horizontal="right" indent="4"/>
    </xf>
    <xf numFmtId="4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167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167" fontId="27" fillId="0" borderId="23" xfId="0" applyNumberFormat="1" applyFont="1" applyFill="1" applyBorder="1" applyAlignment="1">
      <alignment horizontal="right"/>
    </xf>
    <xf numFmtId="167" fontId="27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1"/>
    </xf>
    <xf numFmtId="14" fontId="28" fillId="0" borderId="0" xfId="0" applyNumberFormat="1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/>
    </xf>
    <xf numFmtId="0" fontId="27" fillId="0" borderId="25" xfId="0" applyFont="1" applyFill="1" applyBorder="1" applyAlignment="1">
      <alignment horizontal="right" indent="1"/>
    </xf>
    <xf numFmtId="0" fontId="27" fillId="0" borderId="25" xfId="0" applyFont="1" applyFill="1" applyBorder="1" applyAlignment="1">
      <alignment horizontal="right" indent="2"/>
    </xf>
    <xf numFmtId="0" fontId="28" fillId="0" borderId="25" xfId="0" applyFont="1" applyFill="1" applyBorder="1" applyAlignment="1">
      <alignment horizontal="right" indent="3"/>
    </xf>
    <xf numFmtId="0" fontId="28" fillId="0" borderId="25" xfId="0" applyFont="1" applyFill="1" applyBorder="1" applyAlignment="1">
      <alignment horizontal="right" indent="2"/>
    </xf>
    <xf numFmtId="49" fontId="27" fillId="0" borderId="0" xfId="0" applyNumberFormat="1" applyFont="1" applyFill="1" applyBorder="1" applyAlignment="1">
      <alignment horizontal="right"/>
    </xf>
    <xf numFmtId="10" fontId="28" fillId="0" borderId="0" xfId="14" applyNumberFormat="1" applyFont="1" applyFill="1" applyBorder="1" applyAlignment="1">
      <alignment horizontal="right"/>
    </xf>
    <xf numFmtId="10" fontId="27" fillId="0" borderId="0" xfId="14" applyNumberFormat="1" applyFont="1" applyFill="1" applyBorder="1" applyAlignment="1">
      <alignment horizontal="right"/>
    </xf>
    <xf numFmtId="164" fontId="27" fillId="0" borderId="0" xfId="13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164" fontId="28" fillId="0" borderId="0" xfId="13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3"/>
    </xf>
    <xf numFmtId="4" fontId="27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64" fontId="7" fillId="0" borderId="26" xfId="13" applyFont="1" applyFill="1" applyBorder="1" applyAlignment="1">
      <alignment horizontal="right"/>
    </xf>
    <xf numFmtId="10" fontId="7" fillId="0" borderId="26" xfId="14" applyNumberFormat="1" applyFont="1" applyFill="1" applyBorder="1" applyAlignment="1">
      <alignment horizontal="center"/>
    </xf>
    <xf numFmtId="2" fontId="7" fillId="0" borderId="26" xfId="7" applyNumberFormat="1" applyFont="1" applyFill="1" applyBorder="1" applyAlignment="1">
      <alignment horizontal="right"/>
    </xf>
    <xf numFmtId="168" fontId="7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7" applyFont="1" applyFill="1" applyAlignment="1">
      <alignment horizontal="center"/>
    </xf>
    <xf numFmtId="0" fontId="7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31" fillId="0" borderId="0" xfId="0" applyFont="1" applyFill="1"/>
    <xf numFmtId="2" fontId="31" fillId="0" borderId="0" xfId="0" applyNumberFormat="1" applyFont="1" applyFill="1"/>
    <xf numFmtId="10" fontId="31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2" fontId="28" fillId="0" borderId="0" xfId="14" applyNumberFormat="1" applyFont="1" applyFill="1" applyBorder="1" applyAlignment="1">
      <alignment horizontal="right"/>
    </xf>
    <xf numFmtId="0" fontId="2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0" fontId="28" fillId="0" borderId="0" xfId="28" applyNumberFormat="1" applyFont="1" applyFill="1" applyBorder="1" applyAlignment="1">
      <alignment horizontal="right"/>
    </xf>
    <xf numFmtId="0" fontId="28" fillId="0" borderId="0" xfId="24" applyFont="1" applyFill="1" applyAlignment="1">
      <alignment horizontal="right" indent="2"/>
    </xf>
    <xf numFmtId="0" fontId="28" fillId="0" borderId="0" xfId="24" applyFont="1" applyFill="1" applyAlignment="1">
      <alignment horizontal="right"/>
    </xf>
    <xf numFmtId="49" fontId="28" fillId="0" borderId="0" xfId="24" applyNumberFormat="1" applyFont="1" applyFill="1" applyAlignment="1">
      <alignment horizontal="right"/>
    </xf>
    <xf numFmtId="4" fontId="28" fillId="0" borderId="0" xfId="24" applyNumberFormat="1" applyFont="1" applyFill="1" applyAlignment="1">
      <alignment horizontal="right"/>
    </xf>
    <xf numFmtId="2" fontId="28" fillId="0" borderId="0" xfId="24" applyNumberFormat="1" applyFont="1" applyFill="1" applyAlignment="1">
      <alignment horizontal="right"/>
    </xf>
    <xf numFmtId="10" fontId="28" fillId="0" borderId="0" xfId="24" applyNumberFormat="1" applyFont="1" applyFill="1" applyAlignment="1">
      <alignment horizontal="right"/>
    </xf>
    <xf numFmtId="10" fontId="28" fillId="0" borderId="0" xfId="14" applyNumberFormat="1" applyFont="1" applyFill="1" applyAlignment="1">
      <alignment horizontal="right"/>
    </xf>
    <xf numFmtId="2" fontId="28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164" fontId="32" fillId="0" borderId="0" xfId="20" applyFont="1" applyFill="1" applyBorder="1" applyAlignment="1">
      <alignment horizontal="right"/>
    </xf>
    <xf numFmtId="0" fontId="33" fillId="0" borderId="0" xfId="0" applyFont="1" applyFill="1" applyAlignment="1">
      <alignment horizontal="right"/>
    </xf>
    <xf numFmtId="10" fontId="33" fillId="0" borderId="0" xfId="0" applyNumberFormat="1" applyFont="1" applyFill="1" applyAlignment="1">
      <alignment horizontal="right"/>
    </xf>
    <xf numFmtId="10" fontId="34" fillId="0" borderId="0" xfId="14" applyNumberFormat="1" applyFont="1" applyFill="1"/>
    <xf numFmtId="0" fontId="33" fillId="0" borderId="0" xfId="0" applyFont="1" applyFill="1" applyBorder="1" applyAlignment="1">
      <alignment horizontal="right" indent="3"/>
    </xf>
    <xf numFmtId="0" fontId="33" fillId="0" borderId="0" xfId="0" applyNumberFormat="1" applyFont="1" applyFill="1" applyBorder="1" applyAlignment="1">
      <alignment horizontal="right"/>
    </xf>
    <xf numFmtId="4" fontId="33" fillId="0" borderId="0" xfId="0" applyNumberFormat="1" applyFont="1" applyFill="1" applyBorder="1" applyAlignment="1">
      <alignment horizontal="right"/>
    </xf>
    <xf numFmtId="14" fontId="28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3" fontId="35" fillId="0" borderId="0" xfId="0" applyNumberFormat="1" applyFont="1"/>
    <xf numFmtId="0" fontId="9" fillId="2" borderId="14" xfId="7" applyFont="1" applyFill="1" applyBorder="1" applyAlignment="1">
      <alignment horizontal="center" vertical="center" wrapText="1"/>
    </xf>
    <xf numFmtId="0" fontId="9" fillId="2" borderId="15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 readingOrder="2"/>
    </xf>
    <xf numFmtId="0" fontId="9" fillId="2" borderId="19" xfId="0" applyFont="1" applyFill="1" applyBorder="1" applyAlignment="1">
      <alignment horizontal="center" vertical="center" wrapText="1" readingOrder="2"/>
    </xf>
    <xf numFmtId="0" fontId="9" fillId="2" borderId="20" xfId="0" applyFont="1" applyFill="1" applyBorder="1" applyAlignment="1">
      <alignment horizontal="center" vertical="center" wrapText="1" readingOrder="2"/>
    </xf>
    <xf numFmtId="0" fontId="22" fillId="2" borderId="16" xfId="0" applyFont="1" applyFill="1" applyBorder="1" applyAlignment="1">
      <alignment horizontal="center" vertical="center" wrapText="1" readingOrder="2"/>
    </xf>
    <xf numFmtId="0" fontId="18" fillId="0" borderId="17" xfId="0" applyFont="1" applyBorder="1" applyAlignment="1">
      <alignment horizontal="center" readingOrder="2"/>
    </xf>
    <xf numFmtId="0" fontId="18" fillId="0" borderId="13" xfId="0" applyFont="1" applyBorder="1" applyAlignment="1">
      <alignment horizontal="center" readingOrder="2"/>
    </xf>
    <xf numFmtId="0" fontId="22" fillId="2" borderId="18" xfId="0" applyFont="1" applyFill="1" applyBorder="1" applyAlignment="1">
      <alignment horizontal="center" vertical="center" wrapText="1" readingOrder="2"/>
    </xf>
    <xf numFmtId="0" fontId="18" fillId="0" borderId="19" xfId="0" applyFont="1" applyBorder="1" applyAlignment="1">
      <alignment horizontal="center" readingOrder="2"/>
    </xf>
    <xf numFmtId="0" fontId="18" fillId="0" borderId="20" xfId="0" applyFont="1" applyBorder="1" applyAlignment="1">
      <alignment horizontal="center" readingOrder="2"/>
    </xf>
    <xf numFmtId="0" fontId="7" fillId="0" borderId="0" xfId="0" applyFont="1" applyFill="1" applyAlignment="1">
      <alignment horizontal="right" readingOrder="2"/>
    </xf>
    <xf numFmtId="0" fontId="22" fillId="2" borderId="19" xfId="0" applyFont="1" applyFill="1" applyBorder="1" applyAlignment="1">
      <alignment horizontal="center" vertical="center" wrapText="1" readingOrder="2"/>
    </xf>
    <xf numFmtId="0" fontId="22" fillId="2" borderId="20" xfId="0" applyFont="1" applyFill="1" applyBorder="1" applyAlignment="1">
      <alignment horizontal="center" vertical="center" wrapText="1" readingOrder="2"/>
    </xf>
  </cellXfs>
  <cellStyles count="192">
    <cellStyle name="Comma" xfId="13" builtinId="3"/>
    <cellStyle name="Comma 2" xfId="1"/>
    <cellStyle name="Comma 2 10" xfId="104"/>
    <cellStyle name="Comma 2 10 2" xfId="184"/>
    <cellStyle name="Comma 2 11" xfId="15"/>
    <cellStyle name="Comma 2 11 2" xfId="188"/>
    <cellStyle name="Comma 2 12" xfId="110"/>
    <cellStyle name="Comma 2 2" xfId="22"/>
    <cellStyle name="Comma 2 2 2" xfId="56"/>
    <cellStyle name="Comma 2 2 2 2" xfId="99"/>
    <cellStyle name="Comma 2 2 2 2 2" xfId="179"/>
    <cellStyle name="Comma 2 2 2 3" xfId="140"/>
    <cellStyle name="Comma 2 2 3" xfId="73"/>
    <cellStyle name="Comma 2 2 3 2" xfId="153"/>
    <cellStyle name="Comma 2 2 4" xfId="114"/>
    <cellStyle name="Comma 2 3" xfId="30"/>
    <cellStyle name="Comma 2 3 2" xfId="57"/>
    <cellStyle name="Comma 2 3 2 2" xfId="100"/>
    <cellStyle name="Comma 2 3 2 2 2" xfId="180"/>
    <cellStyle name="Comma 2 3 2 3" xfId="141"/>
    <cellStyle name="Comma 2 3 3" xfId="77"/>
    <cellStyle name="Comma 2 3 3 2" xfId="157"/>
    <cellStyle name="Comma 2 3 4" xfId="118"/>
    <cellStyle name="Comma 2 4" xfId="34"/>
    <cellStyle name="Comma 2 4 2" xfId="55"/>
    <cellStyle name="Comma 2 4 3" xfId="81"/>
    <cellStyle name="Comma 2 4 3 2" xfId="161"/>
    <cellStyle name="Comma 2 4 4" xfId="122"/>
    <cellStyle name="Comma 2 5" xfId="38"/>
    <cellStyle name="Comma 2 5 2" xfId="85"/>
    <cellStyle name="Comma 2 5 2 2" xfId="165"/>
    <cellStyle name="Comma 2 5 3" xfId="126"/>
    <cellStyle name="Comma 2 6" xfId="42"/>
    <cellStyle name="Comma 2 6 2" xfId="89"/>
    <cellStyle name="Comma 2 6 2 2" xfId="169"/>
    <cellStyle name="Comma 2 6 3" xfId="130"/>
    <cellStyle name="Comma 2 7" xfId="49"/>
    <cellStyle name="Comma 2 7 2" xfId="93"/>
    <cellStyle name="Comma 2 7 2 2" xfId="173"/>
    <cellStyle name="Comma 2 7 3" xfId="134"/>
    <cellStyle name="Comma 2 8" xfId="66"/>
    <cellStyle name="Comma 2 8 2" xfId="149"/>
    <cellStyle name="Comma 2 9" xfId="62"/>
    <cellStyle name="Comma 2 9 2" xfId="145"/>
    <cellStyle name="Comma 3" xfId="29"/>
    <cellStyle name="Comma 3 2" xfId="54"/>
    <cellStyle name="Comma 3 2 2" xfId="98"/>
    <cellStyle name="Comma 3 2 2 2" xfId="178"/>
    <cellStyle name="Comma 3 2 3" xfId="139"/>
    <cellStyle name="Comma 4" xfId="27"/>
    <cellStyle name="Comma 5" xfId="47"/>
    <cellStyle name="Comma 6" xfId="71"/>
    <cellStyle name="Comma 6 2" xfId="108"/>
    <cellStyle name="Comma 7" xfId="20"/>
    <cellStyle name="Currency [0] _1" xfId="2"/>
    <cellStyle name="Hyperlink 2" xfId="3"/>
    <cellStyle name="Normal" xfId="0" builtinId="0"/>
    <cellStyle name="Normal 11" xfId="4"/>
    <cellStyle name="Normal 11 10" xfId="105"/>
    <cellStyle name="Normal 11 10 2" xfId="185"/>
    <cellStyle name="Normal 11 11" xfId="16"/>
    <cellStyle name="Normal 11 11 2" xfId="189"/>
    <cellStyle name="Normal 11 12" xfId="111"/>
    <cellStyle name="Normal 11 2" xfId="23"/>
    <cellStyle name="Normal 11 2 2" xfId="58"/>
    <cellStyle name="Normal 11 2 2 2" xfId="101"/>
    <cellStyle name="Normal 11 2 2 2 2" xfId="181"/>
    <cellStyle name="Normal 11 2 2 3" xfId="142"/>
    <cellStyle name="Normal 11 2 3" xfId="74"/>
    <cellStyle name="Normal 11 2 3 2" xfId="154"/>
    <cellStyle name="Normal 11 2 4" xfId="115"/>
    <cellStyle name="Normal 11 3" xfId="31"/>
    <cellStyle name="Normal 11 3 2" xfId="78"/>
    <cellStyle name="Normal 11 3 2 2" xfId="158"/>
    <cellStyle name="Normal 11 3 3" xfId="119"/>
    <cellStyle name="Normal 11 4" xfId="35"/>
    <cellStyle name="Normal 11 4 2" xfId="82"/>
    <cellStyle name="Normal 11 4 2 2" xfId="162"/>
    <cellStyle name="Normal 11 4 3" xfId="123"/>
    <cellStyle name="Normal 11 5" xfId="39"/>
    <cellStyle name="Normal 11 5 2" xfId="86"/>
    <cellStyle name="Normal 11 5 2 2" xfId="166"/>
    <cellStyle name="Normal 11 5 3" xfId="127"/>
    <cellStyle name="Normal 11 6" xfId="43"/>
    <cellStyle name="Normal 11 6 2" xfId="90"/>
    <cellStyle name="Normal 11 6 2 2" xfId="170"/>
    <cellStyle name="Normal 11 6 3" xfId="131"/>
    <cellStyle name="Normal 11 7" xfId="50"/>
    <cellStyle name="Normal 11 7 2" xfId="94"/>
    <cellStyle name="Normal 11 7 2 2" xfId="174"/>
    <cellStyle name="Normal 11 7 3" xfId="135"/>
    <cellStyle name="Normal 11 8" xfId="67"/>
    <cellStyle name="Normal 11 8 2" xfId="150"/>
    <cellStyle name="Normal 11 9" xfId="63"/>
    <cellStyle name="Normal 11 9 2" xfId="146"/>
    <cellStyle name="Normal 2" xfId="5"/>
    <cellStyle name="Normal 2 2" xfId="24"/>
    <cellStyle name="Normal 2 3" xfId="68"/>
    <cellStyle name="Normal 2 4" xfId="17"/>
    <cellStyle name="Normal 3" xfId="6"/>
    <cellStyle name="Normal 3 10" xfId="106"/>
    <cellStyle name="Normal 3 10 2" xfId="186"/>
    <cellStyle name="Normal 3 11" xfId="18"/>
    <cellStyle name="Normal 3 11 2" xfId="190"/>
    <cellStyle name="Normal 3 12" xfId="112"/>
    <cellStyle name="Normal 3 2" xfId="25"/>
    <cellStyle name="Normal 3 2 2" xfId="59"/>
    <cellStyle name="Normal 3 2 2 2" xfId="102"/>
    <cellStyle name="Normal 3 2 2 2 2" xfId="182"/>
    <cellStyle name="Normal 3 2 2 3" xfId="143"/>
    <cellStyle name="Normal 3 2 3" xfId="75"/>
    <cellStyle name="Normal 3 2 3 2" xfId="155"/>
    <cellStyle name="Normal 3 2 4" xfId="116"/>
    <cellStyle name="Normal 3 3" xfId="32"/>
    <cellStyle name="Normal 3 3 2" xfId="79"/>
    <cellStyle name="Normal 3 3 2 2" xfId="159"/>
    <cellStyle name="Normal 3 3 3" xfId="120"/>
    <cellStyle name="Normal 3 4" xfId="36"/>
    <cellStyle name="Normal 3 4 2" xfId="83"/>
    <cellStyle name="Normal 3 4 2 2" xfId="163"/>
    <cellStyle name="Normal 3 4 3" xfId="124"/>
    <cellStyle name="Normal 3 5" xfId="40"/>
    <cellStyle name="Normal 3 5 2" xfId="87"/>
    <cellStyle name="Normal 3 5 2 2" xfId="167"/>
    <cellStyle name="Normal 3 5 3" xfId="128"/>
    <cellStyle name="Normal 3 6" xfId="44"/>
    <cellStyle name="Normal 3 6 2" xfId="91"/>
    <cellStyle name="Normal 3 6 2 2" xfId="171"/>
    <cellStyle name="Normal 3 6 3" xfId="132"/>
    <cellStyle name="Normal 3 7" xfId="51"/>
    <cellStyle name="Normal 3 7 2" xfId="95"/>
    <cellStyle name="Normal 3 7 2 2" xfId="175"/>
    <cellStyle name="Normal 3 7 3" xfId="136"/>
    <cellStyle name="Normal 3 8" xfId="69"/>
    <cellStyle name="Normal 3 8 2" xfId="151"/>
    <cellStyle name="Normal 3 9" xfId="64"/>
    <cellStyle name="Normal 3 9 2" xfId="147"/>
    <cellStyle name="Normal 4" xfId="12"/>
    <cellStyle name="Normal 5" xfId="48"/>
    <cellStyle name="Normal 5 2" xfId="53"/>
    <cellStyle name="Normal 5 2 2" xfId="97"/>
    <cellStyle name="Normal 5 2 2 2" xfId="177"/>
    <cellStyle name="Normal 5 2 3" xfId="138"/>
    <cellStyle name="Normal_2007-16618" xfId="7"/>
    <cellStyle name="Percent" xfId="14" builtinId="5"/>
    <cellStyle name="Percent 2" xfId="8"/>
    <cellStyle name="Percent 2 10" xfId="107"/>
    <cellStyle name="Percent 2 10 2" xfId="187"/>
    <cellStyle name="Percent 2 11" xfId="19"/>
    <cellStyle name="Percent 2 11 2" xfId="191"/>
    <cellStyle name="Percent 2 12" xfId="113"/>
    <cellStyle name="Percent 2 2" xfId="26"/>
    <cellStyle name="Percent 2 2 2" xfId="60"/>
    <cellStyle name="Percent 2 2 2 2" xfId="103"/>
    <cellStyle name="Percent 2 2 2 2 2" xfId="183"/>
    <cellStyle name="Percent 2 2 2 3" xfId="144"/>
    <cellStyle name="Percent 2 2 3" xfId="76"/>
    <cellStyle name="Percent 2 2 3 2" xfId="156"/>
    <cellStyle name="Percent 2 2 4" xfId="117"/>
    <cellStyle name="Percent 2 3" xfId="33"/>
    <cellStyle name="Percent 2 3 2" xfId="80"/>
    <cellStyle name="Percent 2 3 2 2" xfId="160"/>
    <cellStyle name="Percent 2 3 3" xfId="121"/>
    <cellStyle name="Percent 2 4" xfId="37"/>
    <cellStyle name="Percent 2 4 2" xfId="84"/>
    <cellStyle name="Percent 2 4 2 2" xfId="164"/>
    <cellStyle name="Percent 2 4 3" xfId="125"/>
    <cellStyle name="Percent 2 5" xfId="41"/>
    <cellStyle name="Percent 2 5 2" xfId="88"/>
    <cellStyle name="Percent 2 5 2 2" xfId="168"/>
    <cellStyle name="Percent 2 5 3" xfId="129"/>
    <cellStyle name="Percent 2 6" xfId="45"/>
    <cellStyle name="Percent 2 6 2" xfId="92"/>
    <cellStyle name="Percent 2 6 2 2" xfId="172"/>
    <cellStyle name="Percent 2 6 3" xfId="133"/>
    <cellStyle name="Percent 2 7" xfId="52"/>
    <cellStyle name="Percent 2 7 2" xfId="96"/>
    <cellStyle name="Percent 2 7 2 2" xfId="176"/>
    <cellStyle name="Percent 2 7 3" xfId="137"/>
    <cellStyle name="Percent 2 8" xfId="70"/>
    <cellStyle name="Percent 2 8 2" xfId="152"/>
    <cellStyle name="Percent 2 9" xfId="65"/>
    <cellStyle name="Percent 2 9 2" xfId="148"/>
    <cellStyle name="Percent 3" xfId="28"/>
    <cellStyle name="Percent 4" xfId="46"/>
    <cellStyle name="Percent 4 2" xfId="61"/>
    <cellStyle name="Percent 5" xfId="72"/>
    <cellStyle name="Percent 5 2" xfId="109"/>
    <cellStyle name="Percent 6" xfId="21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70" zoomScaleNormal="70" workbookViewId="0">
      <selection activeCell="O18" sqref="O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144</v>
      </c>
      <c r="C1" s="67" t="s" vm="1">
        <v>228</v>
      </c>
    </row>
    <row r="2" spans="1:4">
      <c r="B2" s="46" t="s">
        <v>143</v>
      </c>
      <c r="C2" s="67" t="s">
        <v>229</v>
      </c>
    </row>
    <row r="3" spans="1:4">
      <c r="B3" s="46" t="s">
        <v>145</v>
      </c>
      <c r="C3" s="67" t="s">
        <v>230</v>
      </c>
    </row>
    <row r="4" spans="1:4">
      <c r="B4" s="46" t="s">
        <v>146</v>
      </c>
      <c r="C4" s="67">
        <v>8801</v>
      </c>
    </row>
    <row r="6" spans="1:4" ht="26.25" customHeight="1">
      <c r="B6" s="145" t="s">
        <v>158</v>
      </c>
      <c r="C6" s="146"/>
      <c r="D6" s="147"/>
    </row>
    <row r="7" spans="1:4" s="9" customFormat="1">
      <c r="B7" s="21"/>
      <c r="C7" s="22" t="s">
        <v>110</v>
      </c>
      <c r="D7" s="23" t="s">
        <v>108</v>
      </c>
    </row>
    <row r="8" spans="1:4" s="9" customFormat="1">
      <c r="B8" s="21"/>
      <c r="C8" s="24" t="s">
        <v>207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157</v>
      </c>
      <c r="C10" s="106">
        <f>C11+C12+C23+C33+C34+C35+C36+C37</f>
        <v>16084488.707216866</v>
      </c>
      <c r="D10" s="107">
        <f>C10/$C$42</f>
        <v>1</v>
      </c>
    </row>
    <row r="11" spans="1:4">
      <c r="A11" s="42" t="s">
        <v>124</v>
      </c>
      <c r="B11" s="27" t="s">
        <v>159</v>
      </c>
      <c r="C11" s="106">
        <f>מזומנים!J10</f>
        <v>2506035.4692906267</v>
      </c>
      <c r="D11" s="107">
        <f t="shared" ref="D11:D42" si="0">C11/$C$42</f>
        <v>0.15580448436425626</v>
      </c>
    </row>
    <row r="12" spans="1:4">
      <c r="B12" s="27" t="s">
        <v>160</v>
      </c>
      <c r="C12" s="106">
        <f>SUM(C13:C22)</f>
        <v>6940500.8849509684</v>
      </c>
      <c r="D12" s="107">
        <f t="shared" si="0"/>
        <v>0.43150273603890626</v>
      </c>
    </row>
    <row r="13" spans="1:4">
      <c r="A13" s="44" t="s">
        <v>124</v>
      </c>
      <c r="B13" s="28" t="s">
        <v>69</v>
      </c>
      <c r="C13" s="106" vm="2">
        <v>314290.93635167798</v>
      </c>
      <c r="D13" s="107">
        <f t="shared" si="0"/>
        <v>1.9540001679423009E-2</v>
      </c>
    </row>
    <row r="14" spans="1:4">
      <c r="A14" s="44" t="s">
        <v>124</v>
      </c>
      <c r="B14" s="28" t="s">
        <v>70</v>
      </c>
      <c r="C14" s="106">
        <v>0</v>
      </c>
      <c r="D14" s="107">
        <f t="shared" si="0"/>
        <v>0</v>
      </c>
    </row>
    <row r="15" spans="1:4">
      <c r="A15" s="44" t="s">
        <v>124</v>
      </c>
      <c r="B15" s="28" t="s">
        <v>71</v>
      </c>
      <c r="C15" s="106">
        <f>'אג"ח קונצרני'!R11</f>
        <v>997777.4796939909</v>
      </c>
      <c r="D15" s="107">
        <f t="shared" si="0"/>
        <v>6.2033521727445605E-2</v>
      </c>
    </row>
    <row r="16" spans="1:4">
      <c r="A16" s="44" t="s">
        <v>124</v>
      </c>
      <c r="B16" s="28" t="s">
        <v>72</v>
      </c>
      <c r="C16" s="106">
        <f>מניות!L11</f>
        <v>2981490.2164957752</v>
      </c>
      <c r="D16" s="107">
        <f t="shared" si="0"/>
        <v>0.18536431407720319</v>
      </c>
    </row>
    <row r="17" spans="1:4">
      <c r="A17" s="44" t="s">
        <v>124</v>
      </c>
      <c r="B17" s="28" t="s">
        <v>220</v>
      </c>
      <c r="C17" s="106" vm="3">
        <v>2484213.3177771079</v>
      </c>
      <c r="D17" s="107">
        <f t="shared" si="0"/>
        <v>0.15444776411590125</v>
      </c>
    </row>
    <row r="18" spans="1:4">
      <c r="A18" s="44" t="s">
        <v>124</v>
      </c>
      <c r="B18" s="28" t="s">
        <v>73</v>
      </c>
      <c r="C18" s="106" vm="4">
        <v>217287.20856104398</v>
      </c>
      <c r="D18" s="107">
        <f t="shared" si="0"/>
        <v>1.3509115055895467E-2</v>
      </c>
    </row>
    <row r="19" spans="1:4">
      <c r="A19" s="44" t="s">
        <v>124</v>
      </c>
      <c r="B19" s="28" t="s">
        <v>74</v>
      </c>
      <c r="C19" s="106" vm="5">
        <v>637.56213513899991</v>
      </c>
      <c r="D19" s="107">
        <f t="shared" si="0"/>
        <v>3.9638321537254425E-5</v>
      </c>
    </row>
    <row r="20" spans="1:4">
      <c r="A20" s="44" t="s">
        <v>124</v>
      </c>
      <c r="B20" s="28" t="s">
        <v>75</v>
      </c>
      <c r="C20" s="106" vm="6">
        <v>3162.4244319339996</v>
      </c>
      <c r="D20" s="107">
        <f t="shared" si="0"/>
        <v>1.9661330176538766E-4</v>
      </c>
    </row>
    <row r="21" spans="1:4">
      <c r="A21" s="44" t="s">
        <v>124</v>
      </c>
      <c r="B21" s="28" t="s">
        <v>76</v>
      </c>
      <c r="C21" s="106" vm="7">
        <v>-58358.260495700983</v>
      </c>
      <c r="D21" s="107">
        <f t="shared" si="0"/>
        <v>-3.6282322402649029E-3</v>
      </c>
    </row>
    <row r="22" spans="1:4">
      <c r="A22" s="44" t="s">
        <v>124</v>
      </c>
      <c r="B22" s="28" t="s">
        <v>77</v>
      </c>
      <c r="C22" s="106">
        <v>0</v>
      </c>
      <c r="D22" s="107">
        <f t="shared" si="0"/>
        <v>0</v>
      </c>
    </row>
    <row r="23" spans="1:4">
      <c r="B23" s="27" t="s">
        <v>161</v>
      </c>
      <c r="C23" s="106">
        <f>SUM(C24:C32)</f>
        <v>6134987.9532117741</v>
      </c>
      <c r="D23" s="107">
        <f t="shared" si="0"/>
        <v>0.38142262802914573</v>
      </c>
    </row>
    <row r="24" spans="1:4">
      <c r="A24" s="44" t="s">
        <v>124</v>
      </c>
      <c r="B24" s="28" t="s">
        <v>78</v>
      </c>
      <c r="C24" s="106" vm="8">
        <v>4377796.4916999983</v>
      </c>
      <c r="D24" s="107">
        <f t="shared" si="0"/>
        <v>0.27217504835797157</v>
      </c>
    </row>
    <row r="25" spans="1:4">
      <c r="A25" s="44" t="s">
        <v>124</v>
      </c>
      <c r="B25" s="28" t="s">
        <v>79</v>
      </c>
      <c r="C25" s="106">
        <v>0</v>
      </c>
      <c r="D25" s="107">
        <f t="shared" si="0"/>
        <v>0</v>
      </c>
    </row>
    <row r="26" spans="1:4">
      <c r="A26" s="44" t="s">
        <v>124</v>
      </c>
      <c r="B26" s="28" t="s">
        <v>71</v>
      </c>
      <c r="C26" s="106" vm="9">
        <v>22843.614493491001</v>
      </c>
      <c r="D26" s="107">
        <f t="shared" si="0"/>
        <v>1.4202263378904558E-3</v>
      </c>
    </row>
    <row r="27" spans="1:4">
      <c r="A27" s="44" t="s">
        <v>124</v>
      </c>
      <c r="B27" s="28" t="s">
        <v>80</v>
      </c>
      <c r="C27" s="106" vm="10">
        <v>344709.08191481204</v>
      </c>
      <c r="D27" s="107">
        <f t="shared" si="0"/>
        <v>2.1431149487527463E-2</v>
      </c>
    </row>
    <row r="28" spans="1:4">
      <c r="A28" s="44" t="s">
        <v>124</v>
      </c>
      <c r="B28" s="28" t="s">
        <v>81</v>
      </c>
      <c r="C28" s="106" vm="11">
        <v>1575672.5383569254</v>
      </c>
      <c r="D28" s="107">
        <f t="shared" si="0"/>
        <v>9.7962239710482374E-2</v>
      </c>
    </row>
    <row r="29" spans="1:4">
      <c r="A29" s="44" t="s">
        <v>124</v>
      </c>
      <c r="B29" s="28" t="s">
        <v>82</v>
      </c>
      <c r="C29" s="106" vm="12">
        <v>28.678844549999994</v>
      </c>
      <c r="D29" s="107">
        <f t="shared" si="0"/>
        <v>1.7830125080153918E-6</v>
      </c>
    </row>
    <row r="30" spans="1:4">
      <c r="A30" s="44" t="s">
        <v>124</v>
      </c>
      <c r="B30" s="28" t="s">
        <v>184</v>
      </c>
      <c r="C30" s="106">
        <v>0</v>
      </c>
      <c r="D30" s="107">
        <f t="shared" si="0"/>
        <v>0</v>
      </c>
    </row>
    <row r="31" spans="1:4">
      <c r="A31" s="44" t="s">
        <v>124</v>
      </c>
      <c r="B31" s="28" t="s">
        <v>105</v>
      </c>
      <c r="C31" s="106" vm="13">
        <v>-186062.45209800301</v>
      </c>
      <c r="D31" s="107">
        <f t="shared" si="0"/>
        <v>-1.1567818877234164E-2</v>
      </c>
    </row>
    <row r="32" spans="1:4">
      <c r="A32" s="44" t="s">
        <v>124</v>
      </c>
      <c r="B32" s="28" t="s">
        <v>83</v>
      </c>
      <c r="C32" s="106">
        <v>0</v>
      </c>
      <c r="D32" s="107">
        <f t="shared" si="0"/>
        <v>0</v>
      </c>
    </row>
    <row r="33" spans="1:4">
      <c r="A33" s="44" t="s">
        <v>124</v>
      </c>
      <c r="B33" s="27" t="s">
        <v>162</v>
      </c>
      <c r="C33" s="106">
        <f>הלוואות!P10</f>
        <v>354494.55355600902</v>
      </c>
      <c r="D33" s="107">
        <f t="shared" si="0"/>
        <v>2.2039528890772431E-2</v>
      </c>
    </row>
    <row r="34" spans="1:4">
      <c r="A34" s="44" t="s">
        <v>124</v>
      </c>
      <c r="B34" s="27" t="s">
        <v>163</v>
      </c>
      <c r="C34" s="106">
        <v>0</v>
      </c>
      <c r="D34" s="107">
        <f t="shared" si="0"/>
        <v>0</v>
      </c>
    </row>
    <row r="35" spans="1:4">
      <c r="A35" s="44" t="s">
        <v>124</v>
      </c>
      <c r="B35" s="27" t="s">
        <v>164</v>
      </c>
      <c r="C35" s="106" vm="14">
        <v>149269.10491999998</v>
      </c>
      <c r="D35" s="107">
        <f t="shared" si="0"/>
        <v>9.2803139494900579E-3</v>
      </c>
    </row>
    <row r="36" spans="1:4">
      <c r="A36" s="44" t="s">
        <v>124</v>
      </c>
      <c r="B36" s="45" t="s">
        <v>165</v>
      </c>
      <c r="C36" s="106">
        <v>0</v>
      </c>
      <c r="D36" s="107">
        <f t="shared" si="0"/>
        <v>0</v>
      </c>
    </row>
    <row r="37" spans="1:4">
      <c r="A37" s="44" t="s">
        <v>124</v>
      </c>
      <c r="B37" s="27" t="s">
        <v>166</v>
      </c>
      <c r="C37" s="106">
        <f>'השקעות אחרות '!I10</f>
        <v>-799.25871250900002</v>
      </c>
      <c r="D37" s="107">
        <f t="shared" si="0"/>
        <v>-4.9691272570596833E-5</v>
      </c>
    </row>
    <row r="38" spans="1:4">
      <c r="A38" s="44"/>
      <c r="B38" s="55" t="s">
        <v>168</v>
      </c>
      <c r="C38" s="106">
        <f>SUM(C39:C41)</f>
        <v>0</v>
      </c>
      <c r="D38" s="107">
        <f t="shared" si="0"/>
        <v>0</v>
      </c>
    </row>
    <row r="39" spans="1:4">
      <c r="A39" s="44" t="s">
        <v>124</v>
      </c>
      <c r="B39" s="56" t="s">
        <v>169</v>
      </c>
      <c r="C39" s="106">
        <v>0</v>
      </c>
      <c r="D39" s="107">
        <f t="shared" si="0"/>
        <v>0</v>
      </c>
    </row>
    <row r="40" spans="1:4">
      <c r="A40" s="44" t="s">
        <v>124</v>
      </c>
      <c r="B40" s="56" t="s">
        <v>205</v>
      </c>
      <c r="C40" s="106">
        <v>0</v>
      </c>
      <c r="D40" s="107">
        <f t="shared" si="0"/>
        <v>0</v>
      </c>
    </row>
    <row r="41" spans="1:4">
      <c r="A41" s="44" t="s">
        <v>124</v>
      </c>
      <c r="B41" s="56" t="s">
        <v>170</v>
      </c>
      <c r="C41" s="106">
        <v>0</v>
      </c>
      <c r="D41" s="107">
        <f t="shared" si="0"/>
        <v>0</v>
      </c>
    </row>
    <row r="42" spans="1:4">
      <c r="B42" s="56" t="s">
        <v>84</v>
      </c>
      <c r="C42" s="106">
        <f>C38+C10</f>
        <v>16084488.707216866</v>
      </c>
      <c r="D42" s="107">
        <f t="shared" si="0"/>
        <v>1</v>
      </c>
    </row>
    <row r="43" spans="1:4">
      <c r="A43" s="44" t="s">
        <v>124</v>
      </c>
      <c r="B43" s="56" t="s">
        <v>167</v>
      </c>
      <c r="C43" s="106">
        <f>'יתרת התחייבות להשקעה'!C10</f>
        <v>1153542.2529482667</v>
      </c>
      <c r="D43" s="107"/>
    </row>
    <row r="44" spans="1:4">
      <c r="B44" s="5" t="s">
        <v>109</v>
      </c>
    </row>
    <row r="45" spans="1:4">
      <c r="C45" s="62" t="s">
        <v>151</v>
      </c>
      <c r="D45" s="34" t="s">
        <v>104</v>
      </c>
    </row>
    <row r="46" spans="1:4">
      <c r="C46" s="63" t="s">
        <v>0</v>
      </c>
      <c r="D46" s="23" t="s">
        <v>1</v>
      </c>
    </row>
    <row r="47" spans="1:4">
      <c r="C47" s="108" t="s">
        <v>134</v>
      </c>
      <c r="D47" s="109" vm="15">
        <v>2.3913000000000002</v>
      </c>
    </row>
    <row r="48" spans="1:4">
      <c r="C48" s="108" t="s">
        <v>141</v>
      </c>
      <c r="D48" s="109">
        <v>0.66572077185017031</v>
      </c>
    </row>
    <row r="49" spans="2:4">
      <c r="C49" s="108" t="s">
        <v>138</v>
      </c>
      <c r="D49" s="109" vm="16">
        <v>2.5966</v>
      </c>
    </row>
    <row r="50" spans="2:4">
      <c r="B50" s="11"/>
      <c r="C50" s="108" t="s">
        <v>2899</v>
      </c>
      <c r="D50" s="109" vm="17">
        <v>3.8151000000000002</v>
      </c>
    </row>
    <row r="51" spans="2:4">
      <c r="C51" s="108" t="s">
        <v>132</v>
      </c>
      <c r="D51" s="109" vm="18">
        <v>3.7530000000000001</v>
      </c>
    </row>
    <row r="52" spans="2:4">
      <c r="C52" s="108" t="s">
        <v>133</v>
      </c>
      <c r="D52" s="109" vm="19">
        <v>4.2375999999999996</v>
      </c>
    </row>
    <row r="53" spans="2:4">
      <c r="C53" s="108" t="s">
        <v>135</v>
      </c>
      <c r="D53" s="109">
        <v>0.4509226037929267</v>
      </c>
    </row>
    <row r="54" spans="2:4">
      <c r="C54" s="108" t="s">
        <v>139</v>
      </c>
      <c r="D54" s="109">
        <v>2.6669999999999999E-2</v>
      </c>
    </row>
    <row r="55" spans="2:4">
      <c r="C55" s="108" t="s">
        <v>140</v>
      </c>
      <c r="D55" s="109">
        <v>0.18052541668590427</v>
      </c>
    </row>
    <row r="56" spans="2:4">
      <c r="C56" s="108" t="s">
        <v>137</v>
      </c>
      <c r="D56" s="109" vm="20">
        <v>0.50470000000000004</v>
      </c>
    </row>
    <row r="57" spans="2:4">
      <c r="C57" s="108" t="s">
        <v>2900</v>
      </c>
      <c r="D57" s="109">
        <v>2.2342131000000003</v>
      </c>
    </row>
    <row r="58" spans="2:4">
      <c r="C58" s="108" t="s">
        <v>136</v>
      </c>
      <c r="D58" s="109" vm="21">
        <v>0.33729999999999999</v>
      </c>
    </row>
    <row r="59" spans="2:4">
      <c r="C59" s="108" t="s">
        <v>130</v>
      </c>
      <c r="D59" s="109" vm="22">
        <v>3.5190000000000001</v>
      </c>
    </row>
    <row r="60" spans="2:4">
      <c r="C60" s="108" t="s">
        <v>142</v>
      </c>
      <c r="D60" s="109" vm="23">
        <v>0.20710000000000001</v>
      </c>
    </row>
    <row r="61" spans="2:4">
      <c r="C61" s="108" t="s">
        <v>2901</v>
      </c>
      <c r="D61" s="109" vm="24">
        <v>0.35720000000000002</v>
      </c>
    </row>
    <row r="62" spans="2:4">
      <c r="C62" s="108" t="s">
        <v>2902</v>
      </c>
      <c r="D62" s="109">
        <v>4.7393939393939398E-2</v>
      </c>
    </row>
    <row r="63" spans="2:4">
      <c r="C63" s="108" t="s">
        <v>2903</v>
      </c>
      <c r="D63" s="109">
        <v>0.51010349926071963</v>
      </c>
    </row>
    <row r="64" spans="2:4">
      <c r="C64" s="108" t="s">
        <v>131</v>
      </c>
      <c r="D64" s="109">
        <v>1</v>
      </c>
    </row>
    <row r="65" spans="3:4">
      <c r="C65" s="110"/>
      <c r="D65" s="110"/>
    </row>
    <row r="66" spans="3:4">
      <c r="C66" s="110"/>
      <c r="D66" s="110"/>
    </row>
    <row r="67" spans="3:4">
      <c r="C67" s="111"/>
      <c r="D67" s="111"/>
    </row>
  </sheetData>
  <sheetProtection sheet="1" objects="1" scenarios="1"/>
  <mergeCells count="1">
    <mergeCell ref="B6:D6"/>
  </mergeCells>
  <phoneticPr fontId="5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5"/>
  <sheetViews>
    <sheetView rightToLeft="1" zoomScale="85" zoomScaleNormal="85" workbookViewId="0">
      <selection activeCell="O15" sqref="O15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2.71093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144</v>
      </c>
      <c r="C1" s="67" t="s" vm="1">
        <v>228</v>
      </c>
    </row>
    <row r="2" spans="2:12">
      <c r="B2" s="46" t="s">
        <v>143</v>
      </c>
      <c r="C2" s="67" t="s">
        <v>229</v>
      </c>
    </row>
    <row r="3" spans="2:12">
      <c r="B3" s="46" t="s">
        <v>145</v>
      </c>
      <c r="C3" s="67" t="s">
        <v>230</v>
      </c>
    </row>
    <row r="4" spans="2:12">
      <c r="B4" s="46" t="s">
        <v>146</v>
      </c>
      <c r="C4" s="67">
        <v>8801</v>
      </c>
    </row>
    <row r="6" spans="2:12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s="3" customFormat="1" ht="63">
      <c r="B7" s="66" t="s">
        <v>114</v>
      </c>
      <c r="C7" s="49" t="s">
        <v>45</v>
      </c>
      <c r="D7" s="49" t="s">
        <v>116</v>
      </c>
      <c r="E7" s="49" t="s">
        <v>14</v>
      </c>
      <c r="F7" s="49" t="s">
        <v>66</v>
      </c>
      <c r="G7" s="49" t="s">
        <v>102</v>
      </c>
      <c r="H7" s="49" t="s">
        <v>16</v>
      </c>
      <c r="I7" s="49" t="s">
        <v>18</v>
      </c>
      <c r="J7" s="49" t="s">
        <v>61</v>
      </c>
      <c r="K7" s="49" t="s">
        <v>147</v>
      </c>
      <c r="L7" s="51" t="s">
        <v>148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44</v>
      </c>
      <c r="C10" s="69"/>
      <c r="D10" s="69"/>
      <c r="E10" s="69"/>
      <c r="F10" s="69"/>
      <c r="G10" s="69"/>
      <c r="H10" s="69"/>
      <c r="I10" s="69"/>
      <c r="J10" s="74">
        <f>J11</f>
        <v>2506035.4692906267</v>
      </c>
      <c r="K10" s="75">
        <f>IFERROR(J10/$J$10,0)</f>
        <v>1</v>
      </c>
      <c r="L10" s="75">
        <f>J10/'סכום נכסי הקרן'!$C$42</f>
        <v>0.15580448436425626</v>
      </c>
    </row>
    <row r="11" spans="2:12">
      <c r="B11" s="98" t="s">
        <v>197</v>
      </c>
      <c r="C11" s="70"/>
      <c r="D11" s="70"/>
      <c r="E11" s="70"/>
      <c r="F11" s="70"/>
      <c r="G11" s="70"/>
      <c r="H11" s="70"/>
      <c r="I11" s="70"/>
      <c r="J11" s="101">
        <f>J12+J21</f>
        <v>2506035.4692906267</v>
      </c>
      <c r="K11" s="77">
        <f t="shared" ref="K11:K58" si="0">IFERROR(J11/$J$10,0)</f>
        <v>1</v>
      </c>
      <c r="L11" s="77">
        <f>J11/'סכום נכסי הקרן'!$C$42</f>
        <v>0.15580448436425626</v>
      </c>
    </row>
    <row r="12" spans="2:12">
      <c r="B12" s="82" t="s">
        <v>42</v>
      </c>
      <c r="C12" s="70"/>
      <c r="D12" s="70"/>
      <c r="E12" s="70"/>
      <c r="F12" s="70"/>
      <c r="G12" s="70"/>
      <c r="H12" s="70"/>
      <c r="I12" s="70"/>
      <c r="J12" s="101">
        <f>SUM(J13:J19)</f>
        <v>1211947.3275331769</v>
      </c>
      <c r="K12" s="77">
        <f t="shared" si="0"/>
        <v>0.48361140230638389</v>
      </c>
      <c r="L12" s="77">
        <f>J12/'סכום נכסי הקרן'!$C$42</f>
        <v>7.5348825169021041E-2</v>
      </c>
    </row>
    <row r="13" spans="2:12">
      <c r="B13" s="100" t="s">
        <v>2904</v>
      </c>
      <c r="C13" s="99" t="s">
        <v>2905</v>
      </c>
      <c r="D13" s="99">
        <v>11</v>
      </c>
      <c r="E13" s="99" t="s">
        <v>288</v>
      </c>
      <c r="F13" s="99" t="s">
        <v>289</v>
      </c>
      <c r="G13" s="96" t="s">
        <v>131</v>
      </c>
      <c r="H13" s="80">
        <v>0</v>
      </c>
      <c r="I13" s="80">
        <v>0</v>
      </c>
      <c r="J13" s="102">
        <v>105771.01732874797</v>
      </c>
      <c r="K13" s="79">
        <f t="shared" si="0"/>
        <v>4.2206512487506072E-2</v>
      </c>
      <c r="L13" s="79">
        <f>J13/'סכום נכסי הקרן'!$C$42</f>
        <v>6.5759639149294263E-3</v>
      </c>
    </row>
    <row r="14" spans="2:12">
      <c r="B14" s="100" t="s">
        <v>2906</v>
      </c>
      <c r="C14" s="99" t="s">
        <v>2907</v>
      </c>
      <c r="D14" s="99">
        <v>12</v>
      </c>
      <c r="E14" s="99" t="s">
        <v>288</v>
      </c>
      <c r="F14" s="99" t="s">
        <v>289</v>
      </c>
      <c r="G14" s="96" t="s">
        <v>131</v>
      </c>
      <c r="H14" s="80">
        <v>0</v>
      </c>
      <c r="I14" s="80">
        <v>0</v>
      </c>
      <c r="J14" s="102">
        <v>11689.765510931</v>
      </c>
      <c r="K14" s="79">
        <f t="shared" si="0"/>
        <v>4.6646448760120597E-3</v>
      </c>
      <c r="L14" s="79">
        <f>J14/'סכום נכסי הקרן'!$C$42</f>
        <v>7.267725896494291E-4</v>
      </c>
    </row>
    <row r="15" spans="2:12">
      <c r="B15" s="100" t="s">
        <v>2906</v>
      </c>
      <c r="C15" s="99" t="s">
        <v>2908</v>
      </c>
      <c r="D15" s="99">
        <v>12</v>
      </c>
      <c r="E15" s="99" t="s">
        <v>288</v>
      </c>
      <c r="F15" s="99" t="s">
        <v>289</v>
      </c>
      <c r="G15" s="96" t="s">
        <v>131</v>
      </c>
      <c r="H15" s="80">
        <v>0</v>
      </c>
      <c r="I15" s="80">
        <v>0</v>
      </c>
      <c r="J15" s="102">
        <v>304.67428999999998</v>
      </c>
      <c r="K15" s="79">
        <f t="shared" si="0"/>
        <v>1.2157620821154734E-4</v>
      </c>
      <c r="L15" s="79">
        <f>J15/'סכום נכסי הקרן'!$C$42</f>
        <v>1.8942118431361593E-5</v>
      </c>
    </row>
    <row r="16" spans="2:12">
      <c r="B16" s="100" t="s">
        <v>2909</v>
      </c>
      <c r="C16" s="99" t="s">
        <v>2910</v>
      </c>
      <c r="D16" s="99">
        <v>10</v>
      </c>
      <c r="E16" s="99" t="s">
        <v>288</v>
      </c>
      <c r="F16" s="99" t="s">
        <v>289</v>
      </c>
      <c r="G16" s="96" t="s">
        <v>131</v>
      </c>
      <c r="H16" s="80">
        <v>0</v>
      </c>
      <c r="I16" s="80">
        <v>0</v>
      </c>
      <c r="J16" s="102">
        <v>7010.1385315739999</v>
      </c>
      <c r="K16" s="79">
        <f t="shared" si="0"/>
        <v>2.7973022000196716E-3</v>
      </c>
      <c r="L16" s="79">
        <f>J16/'סכום נכסי הקרן'!$C$42</f>
        <v>4.3583222688506454E-4</v>
      </c>
    </row>
    <row r="17" spans="2:12">
      <c r="B17" s="100" t="s">
        <v>2909</v>
      </c>
      <c r="C17" s="99" t="s">
        <v>2911</v>
      </c>
      <c r="D17" s="99">
        <v>10</v>
      </c>
      <c r="E17" s="99" t="s">
        <v>288</v>
      </c>
      <c r="F17" s="99" t="s">
        <v>289</v>
      </c>
      <c r="G17" s="96" t="s">
        <v>131</v>
      </c>
      <c r="H17" s="80">
        <v>0</v>
      </c>
      <c r="I17" s="80">
        <v>0</v>
      </c>
      <c r="J17" s="102">
        <v>845629.04433000006</v>
      </c>
      <c r="K17" s="79">
        <f t="shared" si="0"/>
        <v>0.33743698151621487</v>
      </c>
      <c r="L17" s="79">
        <f>J17/'סכום נכסי הקרן'!$C$42</f>
        <v>5.2574194910564927E-2</v>
      </c>
    </row>
    <row r="18" spans="2:12">
      <c r="B18" s="100" t="s">
        <v>2909</v>
      </c>
      <c r="C18" s="99" t="s">
        <v>2912</v>
      </c>
      <c r="D18" s="99">
        <v>10</v>
      </c>
      <c r="E18" s="99" t="s">
        <v>288</v>
      </c>
      <c r="F18" s="99" t="s">
        <v>289</v>
      </c>
      <c r="G18" s="96" t="s">
        <v>131</v>
      </c>
      <c r="H18" s="80">
        <v>0</v>
      </c>
      <c r="I18" s="80">
        <v>0</v>
      </c>
      <c r="J18" s="102">
        <v>217640.99133382901</v>
      </c>
      <c r="K18" s="79">
        <f t="shared" si="0"/>
        <v>8.6846732219410985E-2</v>
      </c>
      <c r="L18" s="79">
        <f>J18/'סכום נכסי הקרן'!$C$42</f>
        <v>1.3531110332165971E-2</v>
      </c>
    </row>
    <row r="19" spans="2:12">
      <c r="B19" s="100" t="s">
        <v>2913</v>
      </c>
      <c r="C19" s="99" t="s">
        <v>2914</v>
      </c>
      <c r="D19" s="99">
        <v>20</v>
      </c>
      <c r="E19" s="99" t="s">
        <v>288</v>
      </c>
      <c r="F19" s="99" t="s">
        <v>289</v>
      </c>
      <c r="G19" s="96" t="s">
        <v>131</v>
      </c>
      <c r="H19" s="80">
        <v>0</v>
      </c>
      <c r="I19" s="80">
        <v>0</v>
      </c>
      <c r="J19" s="102">
        <v>23901.696208095003</v>
      </c>
      <c r="K19" s="79">
        <f t="shared" si="0"/>
        <v>9.5376527990087712E-3</v>
      </c>
      <c r="L19" s="79">
        <f>J19/'סכום נכסי הקרן'!$C$42</f>
        <v>1.4860090763948669E-3</v>
      </c>
    </row>
    <row r="20" spans="2:12">
      <c r="B20" s="71"/>
      <c r="C20" s="99"/>
      <c r="D20" s="99"/>
      <c r="E20" s="99"/>
      <c r="F20" s="99"/>
      <c r="G20" s="99"/>
      <c r="H20" s="99"/>
      <c r="I20" s="99"/>
      <c r="J20" s="99"/>
      <c r="K20" s="79"/>
      <c r="L20" s="99"/>
    </row>
    <row r="21" spans="2:12">
      <c r="B21" s="82" t="s">
        <v>43</v>
      </c>
      <c r="C21" s="70"/>
      <c r="D21" s="70"/>
      <c r="E21" s="70"/>
      <c r="F21" s="70"/>
      <c r="G21" s="70"/>
      <c r="H21" s="70"/>
      <c r="I21" s="70"/>
      <c r="J21" s="101">
        <f>SUM(J22:J58)</f>
        <v>1294088.1417574498</v>
      </c>
      <c r="K21" s="77">
        <f t="shared" si="0"/>
        <v>0.51638859769361611</v>
      </c>
      <c r="L21" s="77">
        <f>J21/'סכום נכסי הקרן'!$C$42</f>
        <v>8.045565919523523E-2</v>
      </c>
    </row>
    <row r="22" spans="2:12">
      <c r="B22" s="100" t="s">
        <v>2904</v>
      </c>
      <c r="C22" s="99" t="s">
        <v>2915</v>
      </c>
      <c r="D22" s="99">
        <v>11</v>
      </c>
      <c r="E22" s="99" t="s">
        <v>288</v>
      </c>
      <c r="F22" s="99" t="s">
        <v>289</v>
      </c>
      <c r="G22" s="96" t="s">
        <v>139</v>
      </c>
      <c r="H22" s="80">
        <v>0</v>
      </c>
      <c r="I22" s="80">
        <v>0</v>
      </c>
      <c r="J22" s="102">
        <v>0.20729362800000001</v>
      </c>
      <c r="K22" s="79">
        <f t="shared" si="0"/>
        <v>8.2717755011934361E-8</v>
      </c>
      <c r="L22" s="79">
        <f>J22/'סכום נכסי הקרן'!$C$42</f>
        <v>1.2887797167403308E-8</v>
      </c>
    </row>
    <row r="23" spans="2:12">
      <c r="B23" s="100" t="s">
        <v>2904</v>
      </c>
      <c r="C23" s="99" t="s">
        <v>2916</v>
      </c>
      <c r="D23" s="99">
        <v>11</v>
      </c>
      <c r="E23" s="99" t="s">
        <v>288</v>
      </c>
      <c r="F23" s="99" t="s">
        <v>289</v>
      </c>
      <c r="G23" s="96" t="s">
        <v>133</v>
      </c>
      <c r="H23" s="80">
        <v>0</v>
      </c>
      <c r="I23" s="80">
        <v>0</v>
      </c>
      <c r="J23" s="102">
        <v>4.8157928999999995E-2</v>
      </c>
      <c r="K23" s="79">
        <f t="shared" si="0"/>
        <v>1.9216778688943242E-8</v>
      </c>
      <c r="L23" s="79">
        <f>J23/'סכום נכסי הקרן'!$C$42</f>
        <v>2.9940602947728306E-9</v>
      </c>
    </row>
    <row r="24" spans="2:12">
      <c r="B24" s="100" t="s">
        <v>2904</v>
      </c>
      <c r="C24" s="99" t="s">
        <v>2917</v>
      </c>
      <c r="D24" s="99">
        <v>11</v>
      </c>
      <c r="E24" s="99" t="s">
        <v>288</v>
      </c>
      <c r="F24" s="99" t="s">
        <v>289</v>
      </c>
      <c r="G24" s="96" t="s">
        <v>132</v>
      </c>
      <c r="H24" s="80">
        <v>0</v>
      </c>
      <c r="I24" s="80">
        <v>0</v>
      </c>
      <c r="J24" s="102">
        <v>3.4151877370000001</v>
      </c>
      <c r="K24" s="79">
        <f t="shared" si="0"/>
        <v>1.3627850758100897E-6</v>
      </c>
      <c r="L24" s="79">
        <f>J24/'סכום נכסי הקרן'!$C$42</f>
        <v>2.1232802603589488E-7</v>
      </c>
    </row>
    <row r="25" spans="2:12">
      <c r="B25" s="100" t="s">
        <v>2904</v>
      </c>
      <c r="C25" s="99" t="s">
        <v>2918</v>
      </c>
      <c r="D25" s="99">
        <v>11</v>
      </c>
      <c r="E25" s="99" t="s">
        <v>288</v>
      </c>
      <c r="F25" s="99" t="s">
        <v>289</v>
      </c>
      <c r="G25" s="96" t="s">
        <v>130</v>
      </c>
      <c r="H25" s="80">
        <v>0</v>
      </c>
      <c r="I25" s="80">
        <v>0</v>
      </c>
      <c r="J25" s="102">
        <v>104320.40836068499</v>
      </c>
      <c r="K25" s="79">
        <f t="shared" si="0"/>
        <v>4.162766634353126E-2</v>
      </c>
      <c r="L25" s="79">
        <f>J25/'סכום נכסי הקרן'!$C$42</f>
        <v>6.4857770899411932E-3</v>
      </c>
    </row>
    <row r="26" spans="2:12">
      <c r="B26" s="100" t="s">
        <v>2904</v>
      </c>
      <c r="C26" s="99" t="s">
        <v>2919</v>
      </c>
      <c r="D26" s="99">
        <v>11</v>
      </c>
      <c r="E26" s="99" t="s">
        <v>288</v>
      </c>
      <c r="F26" s="99" t="s">
        <v>289</v>
      </c>
      <c r="G26" s="96" t="s">
        <v>134</v>
      </c>
      <c r="H26" s="80">
        <v>0</v>
      </c>
      <c r="I26" s="80">
        <v>0</v>
      </c>
      <c r="J26" s="102">
        <v>2.6424739999999997E-3</v>
      </c>
      <c r="K26" s="79">
        <f t="shared" si="0"/>
        <v>1.0544439743097467E-9</v>
      </c>
      <c r="L26" s="79">
        <f>J26/'סכום נכסי הקרן'!$C$42</f>
        <v>1.6428709970832716E-10</v>
      </c>
    </row>
    <row r="27" spans="2:12">
      <c r="B27" s="100" t="s">
        <v>2906</v>
      </c>
      <c r="C27" s="99" t="s">
        <v>2920</v>
      </c>
      <c r="D27" s="99">
        <v>12</v>
      </c>
      <c r="E27" s="99" t="s">
        <v>288</v>
      </c>
      <c r="F27" s="99" t="s">
        <v>289</v>
      </c>
      <c r="G27" s="96" t="s">
        <v>133</v>
      </c>
      <c r="H27" s="80">
        <v>0</v>
      </c>
      <c r="I27" s="80">
        <v>0</v>
      </c>
      <c r="J27" s="102">
        <v>2585.8999838120003</v>
      </c>
      <c r="K27" s="79">
        <f t="shared" si="0"/>
        <v>1.0318688683779804E-3</v>
      </c>
      <c r="L27" s="79">
        <f>J27/'סכום נכסי הקרן'!$C$42</f>
        <v>1.6076979696915986E-4</v>
      </c>
    </row>
    <row r="28" spans="2:12">
      <c r="B28" s="100" t="s">
        <v>2906</v>
      </c>
      <c r="C28" s="99" t="s">
        <v>2921</v>
      </c>
      <c r="D28" s="99">
        <v>12</v>
      </c>
      <c r="E28" s="99" t="s">
        <v>288</v>
      </c>
      <c r="F28" s="99" t="s">
        <v>289</v>
      </c>
      <c r="G28" s="96" t="s">
        <v>139</v>
      </c>
      <c r="H28" s="80">
        <v>0</v>
      </c>
      <c r="I28" s="80">
        <v>0</v>
      </c>
      <c r="J28" s="102">
        <v>1.9774118E-2</v>
      </c>
      <c r="K28" s="79">
        <f t="shared" si="0"/>
        <v>7.8905978156795114E-9</v>
      </c>
      <c r="L28" s="79">
        <f>J28/'סכום נכסי הקרן'!$C$42</f>
        <v>1.2293905239976732E-9</v>
      </c>
    </row>
    <row r="29" spans="2:12">
      <c r="B29" s="100" t="s">
        <v>2906</v>
      </c>
      <c r="C29" s="99" t="s">
        <v>2922</v>
      </c>
      <c r="D29" s="99">
        <v>12</v>
      </c>
      <c r="E29" s="99" t="s">
        <v>288</v>
      </c>
      <c r="F29" s="99" t="s">
        <v>289</v>
      </c>
      <c r="G29" s="96" t="s">
        <v>130</v>
      </c>
      <c r="H29" s="80">
        <v>0</v>
      </c>
      <c r="I29" s="80">
        <v>0</v>
      </c>
      <c r="J29" s="102">
        <v>38308.730543746002</v>
      </c>
      <c r="K29" s="79">
        <f t="shared" si="0"/>
        <v>1.5286587525670536E-2</v>
      </c>
      <c r="L29" s="79">
        <f>J29/'סכום נכסי הקרן'!$C$42</f>
        <v>2.3817188871261699E-3</v>
      </c>
    </row>
    <row r="30" spans="2:12">
      <c r="B30" s="100" t="s">
        <v>2906</v>
      </c>
      <c r="C30" s="99" t="s">
        <v>2923</v>
      </c>
      <c r="D30" s="99">
        <v>12</v>
      </c>
      <c r="E30" s="99" t="s">
        <v>288</v>
      </c>
      <c r="F30" s="99" t="s">
        <v>289</v>
      </c>
      <c r="G30" s="96" t="s">
        <v>132</v>
      </c>
      <c r="H30" s="80">
        <v>0</v>
      </c>
      <c r="I30" s="80">
        <v>0</v>
      </c>
      <c r="J30" s="102">
        <v>1205.827209758</v>
      </c>
      <c r="K30" s="79">
        <f t="shared" si="0"/>
        <v>4.8116925100797898E-4</v>
      </c>
      <c r="L30" s="79">
        <f>J30/'סכום נכסי הקרן'!$C$42</f>
        <v>7.4968327045233564E-5</v>
      </c>
    </row>
    <row r="31" spans="2:12">
      <c r="B31" s="100" t="s">
        <v>2906</v>
      </c>
      <c r="C31" s="99" t="s">
        <v>2924</v>
      </c>
      <c r="D31" s="99">
        <v>12</v>
      </c>
      <c r="E31" s="99" t="s">
        <v>288</v>
      </c>
      <c r="F31" s="99" t="s">
        <v>289</v>
      </c>
      <c r="G31" s="96" t="s">
        <v>137</v>
      </c>
      <c r="H31" s="80">
        <v>0</v>
      </c>
      <c r="I31" s="80">
        <v>0</v>
      </c>
      <c r="J31" s="102">
        <v>0.30969999999999998</v>
      </c>
      <c r="K31" s="79">
        <f t="shared" si="0"/>
        <v>1.2358165069693347E-7</v>
      </c>
      <c r="L31" s="79">
        <f>J31/'סכום נכסי הקרן'!$C$42</f>
        <v>1.9254575363719352E-8</v>
      </c>
    </row>
    <row r="32" spans="2:12">
      <c r="B32" s="100" t="s">
        <v>2906</v>
      </c>
      <c r="C32" s="99" t="s">
        <v>2925</v>
      </c>
      <c r="D32" s="99">
        <v>12</v>
      </c>
      <c r="E32" s="99" t="s">
        <v>288</v>
      </c>
      <c r="F32" s="99" t="s">
        <v>289</v>
      </c>
      <c r="G32" s="96" t="s">
        <v>134</v>
      </c>
      <c r="H32" s="80">
        <v>0</v>
      </c>
      <c r="I32" s="80">
        <v>0</v>
      </c>
      <c r="J32" s="102">
        <v>200.84148000000002</v>
      </c>
      <c r="K32" s="79">
        <f t="shared" si="0"/>
        <v>8.0143111484711513E-5</v>
      </c>
      <c r="L32" s="79">
        <f>J32/'סכום נכסי הקרן'!$C$42</f>
        <v>1.248665616022258E-5</v>
      </c>
    </row>
    <row r="33" spans="2:12">
      <c r="B33" s="100" t="s">
        <v>2909</v>
      </c>
      <c r="C33" s="99" t="s">
        <v>2926</v>
      </c>
      <c r="D33" s="99">
        <v>10</v>
      </c>
      <c r="E33" s="99" t="s">
        <v>288</v>
      </c>
      <c r="F33" s="99" t="s">
        <v>289</v>
      </c>
      <c r="G33" s="96" t="s">
        <v>130</v>
      </c>
      <c r="H33" s="80">
        <v>0</v>
      </c>
      <c r="I33" s="80">
        <v>0</v>
      </c>
      <c r="J33" s="102">
        <v>804702.32466952992</v>
      </c>
      <c r="K33" s="79">
        <f t="shared" si="0"/>
        <v>0.32110572038204782</v>
      </c>
      <c r="L33" s="79">
        <f>J33/'סכום נכסי הקרן'!$C$42</f>
        <v>5.0029711190538013E-2</v>
      </c>
    </row>
    <row r="34" spans="2:12">
      <c r="B34" s="100" t="s">
        <v>2909</v>
      </c>
      <c r="C34" s="99" t="s">
        <v>2927</v>
      </c>
      <c r="D34" s="99">
        <v>10</v>
      </c>
      <c r="E34" s="99" t="s">
        <v>288</v>
      </c>
      <c r="F34" s="99" t="s">
        <v>289</v>
      </c>
      <c r="G34" s="96" t="s">
        <v>2899</v>
      </c>
      <c r="H34" s="80">
        <v>0</v>
      </c>
      <c r="I34" s="80">
        <v>0</v>
      </c>
      <c r="J34" s="102">
        <v>2.6850540829999998</v>
      </c>
      <c r="K34" s="79">
        <f t="shared" si="0"/>
        <v>1.0714349880131774E-6</v>
      </c>
      <c r="L34" s="79">
        <f>J34/'סכום נכסי הקרן'!$C$42</f>
        <v>1.6693437583721619E-7</v>
      </c>
    </row>
    <row r="35" spans="2:12">
      <c r="B35" s="100" t="s">
        <v>2909</v>
      </c>
      <c r="C35" s="99" t="s">
        <v>2928</v>
      </c>
      <c r="D35" s="99">
        <v>10</v>
      </c>
      <c r="E35" s="99" t="s">
        <v>288</v>
      </c>
      <c r="F35" s="99" t="s">
        <v>289</v>
      </c>
      <c r="G35" s="96" t="s">
        <v>132</v>
      </c>
      <c r="H35" s="80">
        <v>0</v>
      </c>
      <c r="I35" s="80">
        <v>0</v>
      </c>
      <c r="J35" s="102">
        <v>146.72781000000001</v>
      </c>
      <c r="K35" s="79">
        <f t="shared" si="0"/>
        <v>5.8549773855169599E-5</v>
      </c>
      <c r="L35" s="79">
        <f>J35/'סכום נכסי הקרן'!$C$42</f>
        <v>9.1223173251485119E-6</v>
      </c>
    </row>
    <row r="36" spans="2:12">
      <c r="B36" s="100" t="s">
        <v>2909</v>
      </c>
      <c r="C36" s="99" t="s">
        <v>2929</v>
      </c>
      <c r="D36" s="99">
        <v>10</v>
      </c>
      <c r="E36" s="99" t="s">
        <v>288</v>
      </c>
      <c r="F36" s="99" t="s">
        <v>289</v>
      </c>
      <c r="G36" s="96" t="s">
        <v>135</v>
      </c>
      <c r="H36" s="80">
        <v>0</v>
      </c>
      <c r="I36" s="80">
        <v>0</v>
      </c>
      <c r="J36" s="102">
        <v>3.16138173</v>
      </c>
      <c r="K36" s="79">
        <f t="shared" si="0"/>
        <v>1.2615071768696393E-6</v>
      </c>
      <c r="L36" s="79">
        <f>J36/'סכום נכסי הקרן'!$C$42</f>
        <v>1.9654847521398278E-7</v>
      </c>
    </row>
    <row r="37" spans="2:12">
      <c r="B37" s="100" t="s">
        <v>2909</v>
      </c>
      <c r="C37" s="99" t="s">
        <v>2930</v>
      </c>
      <c r="D37" s="99">
        <v>10</v>
      </c>
      <c r="E37" s="99" t="s">
        <v>288</v>
      </c>
      <c r="F37" s="99" t="s">
        <v>289</v>
      </c>
      <c r="G37" s="96" t="s">
        <v>137</v>
      </c>
      <c r="H37" s="80">
        <v>0</v>
      </c>
      <c r="I37" s="80">
        <v>0</v>
      </c>
      <c r="J37" s="102">
        <v>0.30228459800000002</v>
      </c>
      <c r="K37" s="79">
        <f t="shared" si="0"/>
        <v>1.2062263351985456E-7</v>
      </c>
      <c r="L37" s="79">
        <f>J37/'סכום נכסי הקרן'!$C$42</f>
        <v>1.8793547218219593E-8</v>
      </c>
    </row>
    <row r="38" spans="2:12">
      <c r="B38" s="100" t="s">
        <v>2909</v>
      </c>
      <c r="C38" s="99" t="s">
        <v>2931</v>
      </c>
      <c r="D38" s="99">
        <v>10</v>
      </c>
      <c r="E38" s="99" t="s">
        <v>288</v>
      </c>
      <c r="F38" s="99" t="s">
        <v>289</v>
      </c>
      <c r="G38" s="96" t="s">
        <v>132</v>
      </c>
      <c r="H38" s="80">
        <v>0</v>
      </c>
      <c r="I38" s="80">
        <v>0</v>
      </c>
      <c r="J38" s="102">
        <v>60.598495561999968</v>
      </c>
      <c r="K38" s="79">
        <f t="shared" si="0"/>
        <v>2.4181020701655648E-5</v>
      </c>
      <c r="L38" s="79">
        <f>J38/'סכום נכסי הקרן'!$C$42</f>
        <v>3.7675114618228644E-6</v>
      </c>
    </row>
    <row r="39" spans="2:12">
      <c r="B39" s="100" t="s">
        <v>2909</v>
      </c>
      <c r="C39" s="99" t="s">
        <v>2932</v>
      </c>
      <c r="D39" s="99">
        <v>10</v>
      </c>
      <c r="E39" s="99" t="s">
        <v>288</v>
      </c>
      <c r="F39" s="99" t="s">
        <v>289</v>
      </c>
      <c r="G39" s="96" t="s">
        <v>134</v>
      </c>
      <c r="H39" s="80">
        <v>0</v>
      </c>
      <c r="I39" s="80">
        <v>0</v>
      </c>
      <c r="J39" s="102">
        <v>0.51978390500000005</v>
      </c>
      <c r="K39" s="79">
        <f t="shared" si="0"/>
        <v>2.0741282849724915E-7</v>
      </c>
      <c r="L39" s="79">
        <f>J39/'סכום נכסי הקרן'!$C$42</f>
        <v>3.2315848794545824E-8</v>
      </c>
    </row>
    <row r="40" spans="2:12">
      <c r="B40" s="100" t="s">
        <v>2909</v>
      </c>
      <c r="C40" s="99" t="s">
        <v>2933</v>
      </c>
      <c r="D40" s="99">
        <v>10</v>
      </c>
      <c r="E40" s="99" t="s">
        <v>288</v>
      </c>
      <c r="F40" s="99" t="s">
        <v>289</v>
      </c>
      <c r="G40" s="96" t="s">
        <v>138</v>
      </c>
      <c r="H40" s="80">
        <v>0</v>
      </c>
      <c r="I40" s="80">
        <v>0</v>
      </c>
      <c r="J40" s="102">
        <v>201.30152477100003</v>
      </c>
      <c r="K40" s="79">
        <f t="shared" si="0"/>
        <v>8.0326686209266482E-5</v>
      </c>
      <c r="L40" s="79">
        <f>J40/'סכום נכסי הקרן'!$C$42</f>
        <v>1.2515257925524178E-5</v>
      </c>
    </row>
    <row r="41" spans="2:12">
      <c r="B41" s="100" t="s">
        <v>2909</v>
      </c>
      <c r="C41" s="99" t="s">
        <v>2934</v>
      </c>
      <c r="D41" s="99">
        <v>10</v>
      </c>
      <c r="E41" s="99" t="s">
        <v>288</v>
      </c>
      <c r="F41" s="99" t="s">
        <v>289</v>
      </c>
      <c r="G41" s="96" t="s">
        <v>133</v>
      </c>
      <c r="H41" s="80">
        <v>0</v>
      </c>
      <c r="I41" s="80">
        <v>0</v>
      </c>
      <c r="J41" s="102">
        <v>239.82295000000002</v>
      </c>
      <c r="K41" s="79">
        <f t="shared" si="0"/>
        <v>9.569814670974539E-5</v>
      </c>
      <c r="L41" s="79">
        <f>J41/'סכום נכסי הקרן'!$C$42</f>
        <v>1.4910200402726827E-5</v>
      </c>
    </row>
    <row r="42" spans="2:12">
      <c r="B42" s="100" t="s">
        <v>2909</v>
      </c>
      <c r="C42" s="99" t="s">
        <v>2935</v>
      </c>
      <c r="D42" s="99">
        <v>10</v>
      </c>
      <c r="E42" s="99" t="s">
        <v>288</v>
      </c>
      <c r="F42" s="99" t="s">
        <v>289</v>
      </c>
      <c r="G42" s="96" t="s">
        <v>2901</v>
      </c>
      <c r="H42" s="80">
        <v>0</v>
      </c>
      <c r="I42" s="80">
        <v>0</v>
      </c>
      <c r="J42" s="102">
        <v>68.138259563000005</v>
      </c>
      <c r="K42" s="79">
        <f t="shared" si="0"/>
        <v>2.7189662875077992E-5</v>
      </c>
      <c r="L42" s="79">
        <f>J42/'סכום נכסי הקרן'!$C$42</f>
        <v>4.2362714042894884E-6</v>
      </c>
    </row>
    <row r="43" spans="2:12">
      <c r="B43" s="100" t="s">
        <v>2909</v>
      </c>
      <c r="C43" s="99" t="s">
        <v>2936</v>
      </c>
      <c r="D43" s="99">
        <v>10</v>
      </c>
      <c r="E43" s="99" t="s">
        <v>288</v>
      </c>
      <c r="F43" s="99" t="s">
        <v>289</v>
      </c>
      <c r="G43" s="96" t="s">
        <v>139</v>
      </c>
      <c r="H43" s="80">
        <v>0</v>
      </c>
      <c r="I43" s="80">
        <v>0</v>
      </c>
      <c r="J43" s="102">
        <v>322.85939962200001</v>
      </c>
      <c r="K43" s="79">
        <f t="shared" si="0"/>
        <v>1.2883273344626304E-4</v>
      </c>
      <c r="L43" s="79">
        <f>J43/'סכום נכסי הקרן'!$C$42</f>
        <v>2.0072717603832683E-5</v>
      </c>
    </row>
    <row r="44" spans="2:12">
      <c r="B44" s="100" t="s">
        <v>2909</v>
      </c>
      <c r="C44" s="99" t="s">
        <v>2937</v>
      </c>
      <c r="D44" s="99">
        <v>10</v>
      </c>
      <c r="E44" s="99" t="s">
        <v>288</v>
      </c>
      <c r="F44" s="99" t="s">
        <v>289</v>
      </c>
      <c r="G44" s="96" t="s">
        <v>130</v>
      </c>
      <c r="H44" s="80">
        <v>0</v>
      </c>
      <c r="I44" s="80">
        <v>0</v>
      </c>
      <c r="J44" s="102">
        <v>121057.98042000001</v>
      </c>
      <c r="K44" s="79">
        <f t="shared" si="0"/>
        <v>4.8306571037586871E-2</v>
      </c>
      <c r="L44" s="79">
        <f>J44/'סכום נכסי הקרן'!$C$42</f>
        <v>7.5263803919165383E-3</v>
      </c>
    </row>
    <row r="45" spans="2:12">
      <c r="B45" s="100" t="s">
        <v>2909</v>
      </c>
      <c r="C45" s="99" t="s">
        <v>2938</v>
      </c>
      <c r="D45" s="99">
        <v>10</v>
      </c>
      <c r="E45" s="99" t="s">
        <v>288</v>
      </c>
      <c r="F45" s="99" t="s">
        <v>289</v>
      </c>
      <c r="G45" s="96" t="s">
        <v>136</v>
      </c>
      <c r="H45" s="80">
        <v>0</v>
      </c>
      <c r="I45" s="80">
        <v>0</v>
      </c>
      <c r="J45" s="102">
        <v>1.0729306570000001</v>
      </c>
      <c r="K45" s="79">
        <f t="shared" si="0"/>
        <v>4.2813865571651715E-7</v>
      </c>
      <c r="L45" s="79">
        <f>J45/'סכום נכסי הקרן'!$C$42</f>
        <v>6.670592249031779E-8</v>
      </c>
    </row>
    <row r="46" spans="2:12">
      <c r="B46" s="100" t="s">
        <v>2909</v>
      </c>
      <c r="C46" s="99" t="s">
        <v>2939</v>
      </c>
      <c r="D46" s="99">
        <v>10</v>
      </c>
      <c r="E46" s="99" t="s">
        <v>288</v>
      </c>
      <c r="F46" s="99" t="s">
        <v>289</v>
      </c>
      <c r="G46" s="96" t="s">
        <v>130</v>
      </c>
      <c r="H46" s="80">
        <v>0</v>
      </c>
      <c r="I46" s="80">
        <v>0</v>
      </c>
      <c r="J46" s="102">
        <v>101.769903122</v>
      </c>
      <c r="K46" s="79">
        <f t="shared" si="0"/>
        <v>4.0609921275698304E-5</v>
      </c>
      <c r="L46" s="79">
        <f>J46/'סכום נכסי הקרן'!$C$42</f>
        <v>6.3272078444332144E-6</v>
      </c>
    </row>
    <row r="47" spans="2:12">
      <c r="B47" s="100" t="s">
        <v>2909</v>
      </c>
      <c r="C47" s="99" t="s">
        <v>2940</v>
      </c>
      <c r="D47" s="99">
        <v>10</v>
      </c>
      <c r="E47" s="99" t="s">
        <v>288</v>
      </c>
      <c r="F47" s="99" t="s">
        <v>289</v>
      </c>
      <c r="G47" s="96" t="s">
        <v>138</v>
      </c>
      <c r="H47" s="80">
        <v>0</v>
      </c>
      <c r="I47" s="80">
        <v>0</v>
      </c>
      <c r="J47" s="102">
        <v>5.3345600000000006</v>
      </c>
      <c r="K47" s="79">
        <f t="shared" si="0"/>
        <v>2.1286849549300404E-6</v>
      </c>
      <c r="L47" s="79">
        <f>J47/'סכום נכסי הקרן'!$C$42</f>
        <v>3.3165866177682504E-7</v>
      </c>
    </row>
    <row r="48" spans="2:12">
      <c r="B48" s="100" t="s">
        <v>2909</v>
      </c>
      <c r="C48" s="99" t="s">
        <v>2941</v>
      </c>
      <c r="D48" s="99">
        <v>10</v>
      </c>
      <c r="E48" s="99" t="s">
        <v>288</v>
      </c>
      <c r="F48" s="99" t="s">
        <v>289</v>
      </c>
      <c r="G48" s="96" t="s">
        <v>133</v>
      </c>
      <c r="H48" s="80">
        <v>0</v>
      </c>
      <c r="I48" s="80">
        <v>0</v>
      </c>
      <c r="J48" s="102">
        <v>630.65834795900003</v>
      </c>
      <c r="K48" s="79">
        <f t="shared" si="0"/>
        <v>2.5165579485493793E-4</v>
      </c>
      <c r="L48" s="79">
        <f>J48/'סכום נכסי הקרן'!$C$42</f>
        <v>3.9209101354650655E-5</v>
      </c>
    </row>
    <row r="49" spans="2:12">
      <c r="B49" s="100" t="s">
        <v>2913</v>
      </c>
      <c r="C49" s="99" t="s">
        <v>2942</v>
      </c>
      <c r="D49" s="99">
        <v>20</v>
      </c>
      <c r="E49" s="99" t="s">
        <v>288</v>
      </c>
      <c r="F49" s="99" t="s">
        <v>289</v>
      </c>
      <c r="G49" s="96" t="s">
        <v>138</v>
      </c>
      <c r="H49" s="80">
        <v>0</v>
      </c>
      <c r="I49" s="80">
        <v>0</v>
      </c>
      <c r="J49" s="102">
        <v>14407.255482135</v>
      </c>
      <c r="K49" s="79">
        <f t="shared" si="0"/>
        <v>5.7490229722140379E-3</v>
      </c>
      <c r="L49" s="79">
        <f>J49/'סכום נכסי הקרן'!$C$42</f>
        <v>8.9572355978407214E-4</v>
      </c>
    </row>
    <row r="50" spans="2:12">
      <c r="B50" s="100" t="s">
        <v>2913</v>
      </c>
      <c r="C50" s="99" t="s">
        <v>2943</v>
      </c>
      <c r="D50" s="99">
        <v>20</v>
      </c>
      <c r="E50" s="99" t="s">
        <v>288</v>
      </c>
      <c r="F50" s="99" t="s">
        <v>289</v>
      </c>
      <c r="G50" s="96" t="s">
        <v>136</v>
      </c>
      <c r="H50" s="80">
        <v>0</v>
      </c>
      <c r="I50" s="80">
        <v>0</v>
      </c>
      <c r="J50" s="102">
        <v>6.7620999999999995E-5</v>
      </c>
      <c r="K50" s="79">
        <f t="shared" si="0"/>
        <v>2.6983257351557437E-11</v>
      </c>
      <c r="L50" s="79">
        <f>J50/'סכום נכסי הקרן'!$C$42</f>
        <v>4.2041124981274333E-12</v>
      </c>
    </row>
    <row r="51" spans="2:12">
      <c r="B51" s="100" t="s">
        <v>2913</v>
      </c>
      <c r="C51" s="99" t="s">
        <v>2944</v>
      </c>
      <c r="D51" s="99">
        <v>20</v>
      </c>
      <c r="E51" s="99" t="s">
        <v>288</v>
      </c>
      <c r="F51" s="99" t="s">
        <v>289</v>
      </c>
      <c r="G51" s="96" t="s">
        <v>132</v>
      </c>
      <c r="H51" s="80">
        <v>0</v>
      </c>
      <c r="I51" s="80">
        <v>0</v>
      </c>
      <c r="J51" s="102">
        <v>154.74812212700002</v>
      </c>
      <c r="K51" s="79">
        <f t="shared" si="0"/>
        <v>6.1750172343252567E-5</v>
      </c>
      <c r="L51" s="79">
        <f>J51/'סכום נכסי הקרן'!$C$42</f>
        <v>9.6209537613444241E-6</v>
      </c>
    </row>
    <row r="52" spans="2:12">
      <c r="B52" s="100" t="s">
        <v>2913</v>
      </c>
      <c r="C52" s="99" t="s">
        <v>2945</v>
      </c>
      <c r="D52" s="99">
        <v>20</v>
      </c>
      <c r="E52" s="99" t="s">
        <v>288</v>
      </c>
      <c r="F52" s="99" t="s">
        <v>289</v>
      </c>
      <c r="G52" s="96" t="s">
        <v>139</v>
      </c>
      <c r="H52" s="80">
        <v>0</v>
      </c>
      <c r="I52" s="80">
        <v>0</v>
      </c>
      <c r="J52" s="102">
        <v>0.80138457600000002</v>
      </c>
      <c r="K52" s="79">
        <f t="shared" si="0"/>
        <v>3.197818170653605E-7</v>
      </c>
      <c r="L52" s="79">
        <f>J52/'סכום נכסי הקרן'!$C$42</f>
        <v>4.9823441116933415E-8</v>
      </c>
    </row>
    <row r="53" spans="2:12">
      <c r="B53" s="100" t="s">
        <v>2913</v>
      </c>
      <c r="C53" s="99" t="s">
        <v>2946</v>
      </c>
      <c r="D53" s="99">
        <v>20</v>
      </c>
      <c r="E53" s="99" t="s">
        <v>288</v>
      </c>
      <c r="F53" s="99" t="s">
        <v>289</v>
      </c>
      <c r="G53" s="96" t="s">
        <v>134</v>
      </c>
      <c r="H53" s="80">
        <v>0</v>
      </c>
      <c r="I53" s="80">
        <v>0</v>
      </c>
      <c r="J53" s="102">
        <v>9819.0477411889988</v>
      </c>
      <c r="K53" s="79">
        <f t="shared" si="0"/>
        <v>3.9181599229193816E-3</v>
      </c>
      <c r="L53" s="79">
        <f>J53/'סכום נכסי הקרן'!$C$42</f>
        <v>6.1046688644714837E-4</v>
      </c>
    </row>
    <row r="54" spans="2:12">
      <c r="B54" s="100" t="s">
        <v>2913</v>
      </c>
      <c r="C54" s="99" t="s">
        <v>2947</v>
      </c>
      <c r="D54" s="99">
        <v>20</v>
      </c>
      <c r="E54" s="99" t="s">
        <v>288</v>
      </c>
      <c r="F54" s="99" t="s">
        <v>289</v>
      </c>
      <c r="G54" s="96" t="s">
        <v>133</v>
      </c>
      <c r="H54" s="80">
        <v>0</v>
      </c>
      <c r="I54" s="80">
        <v>0</v>
      </c>
      <c r="J54" s="102">
        <v>22.291659889999998</v>
      </c>
      <c r="K54" s="79">
        <f t="shared" si="0"/>
        <v>8.8951892992600021E-6</v>
      </c>
      <c r="L54" s="79">
        <f>J54/'סכום נכסי הקרן'!$C$42</f>
        <v>1.3859103820936544E-6</v>
      </c>
    </row>
    <row r="55" spans="2:12">
      <c r="B55" s="100" t="s">
        <v>2913</v>
      </c>
      <c r="C55" s="99" t="s">
        <v>2948</v>
      </c>
      <c r="D55" s="99">
        <v>20</v>
      </c>
      <c r="E55" s="99" t="s">
        <v>288</v>
      </c>
      <c r="F55" s="99" t="s">
        <v>289</v>
      </c>
      <c r="G55" s="96" t="s">
        <v>132</v>
      </c>
      <c r="H55" s="80">
        <v>0</v>
      </c>
      <c r="I55" s="80">
        <v>0</v>
      </c>
      <c r="J55" s="102">
        <v>25.705382273999994</v>
      </c>
      <c r="K55" s="79">
        <f t="shared" si="0"/>
        <v>1.0257389645516993E-5</v>
      </c>
      <c r="L55" s="79">
        <f>J55/'סכום נכסי הקרן'!$C$42</f>
        <v>1.5981473046430366E-6</v>
      </c>
    </row>
    <row r="56" spans="2:12">
      <c r="B56" s="100" t="s">
        <v>2913</v>
      </c>
      <c r="C56" s="99" t="s">
        <v>2949</v>
      </c>
      <c r="D56" s="99">
        <v>20</v>
      </c>
      <c r="E56" s="99" t="s">
        <v>288</v>
      </c>
      <c r="F56" s="99" t="s">
        <v>289</v>
      </c>
      <c r="G56" s="96" t="s">
        <v>130</v>
      </c>
      <c r="H56" s="80">
        <v>0</v>
      </c>
      <c r="I56" s="80">
        <v>0</v>
      </c>
      <c r="J56" s="102">
        <v>174559.465561591</v>
      </c>
      <c r="K56" s="79">
        <f t="shared" si="0"/>
        <v>6.9655624471669134E-2</v>
      </c>
      <c r="L56" s="79">
        <f>J56/'סכום נכסי הקרן'!$C$42</f>
        <v>1.0852658653878678E-2</v>
      </c>
    </row>
    <row r="57" spans="2:12">
      <c r="B57" s="100" t="s">
        <v>2950</v>
      </c>
      <c r="C57" s="99" t="s">
        <v>2951</v>
      </c>
      <c r="D57" s="99">
        <v>85</v>
      </c>
      <c r="E57" s="99" t="s">
        <v>708</v>
      </c>
      <c r="F57" s="99" t="s">
        <v>650</v>
      </c>
      <c r="G57" s="96" t="s">
        <v>130</v>
      </c>
      <c r="H57" s="80">
        <v>0</v>
      </c>
      <c r="I57" s="80">
        <v>0</v>
      </c>
      <c r="J57" s="102">
        <v>20447.452602550002</v>
      </c>
      <c r="K57" s="79">
        <f t="shared" si="0"/>
        <v>8.1592830002274394E-3</v>
      </c>
      <c r="L57" s="79">
        <f>J57/'סכום נכסי הקרן'!$C$42</f>
        <v>1.2712528806324778E-3</v>
      </c>
    </row>
    <row r="58" spans="2:12">
      <c r="B58" s="100" t="s">
        <v>2950</v>
      </c>
      <c r="C58" s="99" t="s">
        <v>2952</v>
      </c>
      <c r="D58" s="99">
        <v>85</v>
      </c>
      <c r="E58" s="99" t="s">
        <v>708</v>
      </c>
      <c r="F58" s="99" t="s">
        <v>650</v>
      </c>
      <c r="G58" s="96" t="s">
        <v>132</v>
      </c>
      <c r="H58" s="80">
        <v>0</v>
      </c>
      <c r="I58" s="80">
        <v>0</v>
      </c>
      <c r="J58" s="102">
        <v>480.40564450800002</v>
      </c>
      <c r="K58" s="79">
        <f t="shared" si="0"/>
        <v>1.9169945932328983E-4</v>
      </c>
      <c r="L58" s="79">
        <f>J58/'סכום נכסי הקרן'!$C$42</f>
        <v>2.9867635412771889E-5</v>
      </c>
    </row>
    <row r="59" spans="2:12">
      <c r="B59" s="71"/>
      <c r="C59" s="99"/>
      <c r="D59" s="99"/>
      <c r="E59" s="99"/>
      <c r="F59" s="99"/>
      <c r="G59" s="99"/>
      <c r="H59" s="99"/>
      <c r="I59" s="99"/>
      <c r="J59" s="99"/>
      <c r="K59" s="79"/>
      <c r="L59" s="99"/>
    </row>
    <row r="60" spans="2:12">
      <c r="B60" s="112" t="s">
        <v>219</v>
      </c>
      <c r="C60" s="113"/>
      <c r="D60" s="114"/>
      <c r="E60" s="114"/>
      <c r="F60" s="114"/>
      <c r="G60" s="114"/>
      <c r="H60" s="114"/>
      <c r="I60" s="114"/>
      <c r="J60" s="114"/>
      <c r="K60" s="114"/>
      <c r="L60" s="114"/>
    </row>
    <row r="61" spans="2:12">
      <c r="B61" s="115"/>
      <c r="C61" s="113"/>
      <c r="D61" s="114"/>
      <c r="E61" s="114"/>
      <c r="F61" s="114"/>
      <c r="G61" s="114"/>
      <c r="H61" s="114"/>
      <c r="I61" s="114"/>
      <c r="J61" s="114"/>
      <c r="K61" s="114"/>
      <c r="L61" s="114"/>
    </row>
    <row r="62" spans="2:12">
      <c r="B62" s="113"/>
      <c r="C62" s="113"/>
      <c r="D62" s="114"/>
      <c r="E62" s="114"/>
      <c r="F62" s="114"/>
      <c r="G62" s="114"/>
      <c r="H62" s="114"/>
      <c r="I62" s="114"/>
      <c r="J62" s="114"/>
      <c r="K62" s="114"/>
      <c r="L62" s="114"/>
    </row>
    <row r="63" spans="2:12">
      <c r="B63" s="113"/>
      <c r="C63" s="113"/>
      <c r="D63" s="114"/>
      <c r="E63" s="114"/>
      <c r="F63" s="114"/>
      <c r="G63" s="114"/>
      <c r="H63" s="114"/>
      <c r="I63" s="114"/>
      <c r="J63" s="114"/>
      <c r="K63" s="114"/>
      <c r="L63" s="114"/>
    </row>
    <row r="64" spans="2:12">
      <c r="B64" s="113"/>
      <c r="C64" s="113"/>
      <c r="D64" s="114"/>
      <c r="E64" s="114"/>
      <c r="F64" s="114"/>
      <c r="G64" s="114"/>
      <c r="H64" s="114"/>
      <c r="I64" s="114"/>
      <c r="J64" s="114"/>
      <c r="K64" s="114"/>
      <c r="L64" s="114"/>
    </row>
    <row r="65" spans="2:12">
      <c r="B65" s="113"/>
      <c r="C65" s="113"/>
      <c r="D65" s="114"/>
      <c r="E65" s="114"/>
      <c r="F65" s="114"/>
      <c r="G65" s="114"/>
      <c r="H65" s="114"/>
      <c r="I65" s="114"/>
      <c r="J65" s="114"/>
      <c r="K65" s="114"/>
      <c r="L65" s="114"/>
    </row>
    <row r="66" spans="2:12">
      <c r="B66" s="113"/>
      <c r="C66" s="113"/>
      <c r="D66" s="114"/>
      <c r="E66" s="114"/>
      <c r="F66" s="114"/>
      <c r="G66" s="114"/>
      <c r="H66" s="114"/>
      <c r="I66" s="114"/>
      <c r="J66" s="114"/>
      <c r="K66" s="114"/>
      <c r="L66" s="114"/>
    </row>
    <row r="67" spans="2:12">
      <c r="B67" s="113"/>
      <c r="C67" s="113"/>
      <c r="D67" s="114"/>
      <c r="E67" s="114"/>
      <c r="F67" s="114"/>
      <c r="G67" s="114"/>
      <c r="H67" s="114"/>
      <c r="I67" s="114"/>
      <c r="J67" s="114"/>
      <c r="K67" s="114"/>
      <c r="L67" s="114"/>
    </row>
    <row r="68" spans="2:12">
      <c r="B68" s="113"/>
      <c r="C68" s="113"/>
      <c r="D68" s="114"/>
      <c r="E68" s="114"/>
      <c r="F68" s="114"/>
      <c r="G68" s="114"/>
      <c r="H68" s="114"/>
      <c r="I68" s="114"/>
      <c r="J68" s="114"/>
      <c r="K68" s="114"/>
      <c r="L68" s="114"/>
    </row>
    <row r="69" spans="2:12">
      <c r="B69" s="113"/>
      <c r="C69" s="113"/>
      <c r="D69" s="114"/>
      <c r="E69" s="114"/>
      <c r="F69" s="114"/>
      <c r="G69" s="114"/>
      <c r="H69" s="114"/>
      <c r="I69" s="114"/>
      <c r="J69" s="114"/>
      <c r="K69" s="114"/>
      <c r="L69" s="114"/>
    </row>
    <row r="70" spans="2:12">
      <c r="B70" s="113"/>
      <c r="C70" s="113"/>
      <c r="D70" s="114"/>
      <c r="E70" s="114"/>
      <c r="F70" s="114"/>
      <c r="G70" s="114"/>
      <c r="H70" s="114"/>
      <c r="I70" s="114"/>
      <c r="J70" s="114"/>
      <c r="K70" s="114"/>
      <c r="L70" s="114"/>
    </row>
    <row r="71" spans="2:12">
      <c r="B71" s="113"/>
      <c r="C71" s="113"/>
      <c r="D71" s="114"/>
      <c r="E71" s="114"/>
      <c r="F71" s="114"/>
      <c r="G71" s="114"/>
      <c r="H71" s="114"/>
      <c r="I71" s="114"/>
      <c r="J71" s="114"/>
      <c r="K71" s="114"/>
      <c r="L71" s="114"/>
    </row>
    <row r="72" spans="2:12">
      <c r="B72" s="113"/>
      <c r="C72" s="113"/>
      <c r="D72" s="114"/>
      <c r="E72" s="114"/>
      <c r="F72" s="114"/>
      <c r="G72" s="114"/>
      <c r="H72" s="114"/>
      <c r="I72" s="114"/>
      <c r="J72" s="114"/>
      <c r="K72" s="114"/>
      <c r="L72" s="114"/>
    </row>
    <row r="73" spans="2:12">
      <c r="B73" s="113"/>
      <c r="C73" s="113"/>
      <c r="D73" s="114"/>
      <c r="E73" s="114"/>
      <c r="F73" s="114"/>
      <c r="G73" s="114"/>
      <c r="H73" s="114"/>
      <c r="I73" s="114"/>
      <c r="J73" s="114"/>
      <c r="K73" s="114"/>
      <c r="L73" s="114"/>
    </row>
    <row r="74" spans="2:12">
      <c r="B74" s="113"/>
      <c r="C74" s="113"/>
      <c r="D74" s="114"/>
      <c r="E74" s="114"/>
      <c r="F74" s="114"/>
      <c r="G74" s="114"/>
      <c r="H74" s="114"/>
      <c r="I74" s="114"/>
      <c r="J74" s="114"/>
      <c r="K74" s="114"/>
      <c r="L74" s="114"/>
    </row>
    <row r="75" spans="2:12">
      <c r="B75" s="113"/>
      <c r="C75" s="113"/>
      <c r="D75" s="114"/>
      <c r="E75" s="114"/>
      <c r="F75" s="114"/>
      <c r="G75" s="114"/>
      <c r="H75" s="114"/>
      <c r="I75" s="114"/>
      <c r="J75" s="114"/>
      <c r="K75" s="114"/>
      <c r="L75" s="114"/>
    </row>
    <row r="76" spans="2:12">
      <c r="B76" s="113"/>
      <c r="C76" s="113"/>
      <c r="D76" s="114"/>
      <c r="E76" s="114"/>
      <c r="F76" s="114"/>
      <c r="G76" s="114"/>
      <c r="H76" s="114"/>
      <c r="I76" s="114"/>
      <c r="J76" s="114"/>
      <c r="K76" s="114"/>
      <c r="L76" s="114"/>
    </row>
    <row r="77" spans="2:12">
      <c r="B77" s="113"/>
      <c r="C77" s="113"/>
      <c r="D77" s="114"/>
      <c r="E77" s="114"/>
      <c r="F77" s="114"/>
      <c r="G77" s="114"/>
      <c r="H77" s="114"/>
      <c r="I77" s="114"/>
      <c r="J77" s="114"/>
      <c r="K77" s="114"/>
      <c r="L77" s="114"/>
    </row>
    <row r="78" spans="2:12">
      <c r="B78" s="113"/>
      <c r="C78" s="113"/>
      <c r="D78" s="114"/>
      <c r="E78" s="114"/>
      <c r="F78" s="114"/>
      <c r="G78" s="114"/>
      <c r="H78" s="114"/>
      <c r="I78" s="114"/>
      <c r="J78" s="114"/>
      <c r="K78" s="114"/>
      <c r="L78" s="114"/>
    </row>
    <row r="79" spans="2:12">
      <c r="B79" s="113"/>
      <c r="C79" s="113"/>
      <c r="D79" s="114"/>
      <c r="E79" s="114"/>
      <c r="F79" s="114"/>
      <c r="G79" s="114"/>
      <c r="H79" s="114"/>
      <c r="I79" s="114"/>
      <c r="J79" s="114"/>
      <c r="K79" s="114"/>
      <c r="L79" s="114"/>
    </row>
    <row r="80" spans="2:12">
      <c r="B80" s="113"/>
      <c r="C80" s="113"/>
      <c r="D80" s="114"/>
      <c r="E80" s="114"/>
      <c r="F80" s="114"/>
      <c r="G80" s="114"/>
      <c r="H80" s="114"/>
      <c r="I80" s="114"/>
      <c r="J80" s="114"/>
      <c r="K80" s="114"/>
      <c r="L80" s="114"/>
    </row>
    <row r="81" spans="2:12">
      <c r="B81" s="113"/>
      <c r="C81" s="113"/>
      <c r="D81" s="114"/>
      <c r="E81" s="114"/>
      <c r="F81" s="114"/>
      <c r="G81" s="114"/>
      <c r="H81" s="114"/>
      <c r="I81" s="114"/>
      <c r="J81" s="114"/>
      <c r="K81" s="114"/>
      <c r="L81" s="114"/>
    </row>
    <row r="82" spans="2:12">
      <c r="B82" s="113"/>
      <c r="C82" s="113"/>
      <c r="D82" s="114"/>
      <c r="E82" s="114"/>
      <c r="F82" s="114"/>
      <c r="G82" s="114"/>
      <c r="H82" s="114"/>
      <c r="I82" s="114"/>
      <c r="J82" s="114"/>
      <c r="K82" s="114"/>
      <c r="L82" s="114"/>
    </row>
    <row r="83" spans="2:12">
      <c r="B83" s="113"/>
      <c r="C83" s="113"/>
      <c r="D83" s="114"/>
      <c r="E83" s="114"/>
      <c r="F83" s="114"/>
      <c r="G83" s="114"/>
      <c r="H83" s="114"/>
      <c r="I83" s="114"/>
      <c r="J83" s="114"/>
      <c r="K83" s="114"/>
      <c r="L83" s="114"/>
    </row>
    <row r="84" spans="2:12">
      <c r="B84" s="113"/>
      <c r="C84" s="113"/>
      <c r="D84" s="114"/>
      <c r="E84" s="114"/>
      <c r="F84" s="114"/>
      <c r="G84" s="114"/>
      <c r="H84" s="114"/>
      <c r="I84" s="114"/>
      <c r="J84" s="114"/>
      <c r="K84" s="114"/>
      <c r="L84" s="114"/>
    </row>
    <row r="85" spans="2:12">
      <c r="B85" s="113"/>
      <c r="C85" s="113"/>
      <c r="D85" s="114"/>
      <c r="E85" s="114"/>
      <c r="F85" s="114"/>
      <c r="G85" s="114"/>
      <c r="H85" s="114"/>
      <c r="I85" s="114"/>
      <c r="J85" s="114"/>
      <c r="K85" s="114"/>
      <c r="L85" s="114"/>
    </row>
    <row r="86" spans="2:12">
      <c r="B86" s="113"/>
      <c r="C86" s="113"/>
      <c r="D86" s="114"/>
      <c r="E86" s="114"/>
      <c r="F86" s="114"/>
      <c r="G86" s="114"/>
      <c r="H86" s="114"/>
      <c r="I86" s="114"/>
      <c r="J86" s="114"/>
      <c r="K86" s="114"/>
      <c r="L86" s="114"/>
    </row>
    <row r="87" spans="2:12">
      <c r="B87" s="113"/>
      <c r="C87" s="113"/>
      <c r="D87" s="114"/>
      <c r="E87" s="114"/>
      <c r="F87" s="114"/>
      <c r="G87" s="114"/>
      <c r="H87" s="114"/>
      <c r="I87" s="114"/>
      <c r="J87" s="114"/>
      <c r="K87" s="114"/>
      <c r="L87" s="114"/>
    </row>
    <row r="88" spans="2:12">
      <c r="B88" s="113"/>
      <c r="C88" s="113"/>
      <c r="D88" s="114"/>
      <c r="E88" s="114"/>
      <c r="F88" s="114"/>
      <c r="G88" s="114"/>
      <c r="H88" s="114"/>
      <c r="I88" s="114"/>
      <c r="J88" s="114"/>
      <c r="K88" s="114"/>
      <c r="L88" s="114"/>
    </row>
    <row r="89" spans="2:12">
      <c r="B89" s="113"/>
      <c r="C89" s="113"/>
      <c r="D89" s="114"/>
      <c r="E89" s="114"/>
      <c r="F89" s="114"/>
      <c r="G89" s="114"/>
      <c r="H89" s="114"/>
      <c r="I89" s="114"/>
      <c r="J89" s="114"/>
      <c r="K89" s="114"/>
      <c r="L89" s="114"/>
    </row>
    <row r="90" spans="2:12">
      <c r="B90" s="113"/>
      <c r="C90" s="113"/>
      <c r="D90" s="114"/>
      <c r="E90" s="114"/>
      <c r="F90" s="114"/>
      <c r="G90" s="114"/>
      <c r="H90" s="114"/>
      <c r="I90" s="114"/>
      <c r="J90" s="114"/>
      <c r="K90" s="114"/>
      <c r="L90" s="114"/>
    </row>
    <row r="91" spans="2:12">
      <c r="B91" s="113"/>
      <c r="C91" s="113"/>
      <c r="D91" s="114"/>
      <c r="E91" s="114"/>
      <c r="F91" s="114"/>
      <c r="G91" s="114"/>
      <c r="H91" s="114"/>
      <c r="I91" s="114"/>
      <c r="J91" s="114"/>
      <c r="K91" s="114"/>
      <c r="L91" s="114"/>
    </row>
    <row r="92" spans="2:12">
      <c r="B92" s="113"/>
      <c r="C92" s="113"/>
      <c r="D92" s="114"/>
      <c r="E92" s="114"/>
      <c r="F92" s="114"/>
      <c r="G92" s="114"/>
      <c r="H92" s="114"/>
      <c r="I92" s="114"/>
      <c r="J92" s="114"/>
      <c r="K92" s="114"/>
      <c r="L92" s="114"/>
    </row>
    <row r="93" spans="2:12">
      <c r="B93" s="113"/>
      <c r="C93" s="113"/>
      <c r="D93" s="114"/>
      <c r="E93" s="114"/>
      <c r="F93" s="114"/>
      <c r="G93" s="114"/>
      <c r="H93" s="114"/>
      <c r="I93" s="114"/>
      <c r="J93" s="114"/>
      <c r="K93" s="114"/>
      <c r="L93" s="114"/>
    </row>
    <row r="94" spans="2:12">
      <c r="B94" s="113"/>
      <c r="C94" s="113"/>
      <c r="D94" s="114"/>
      <c r="E94" s="114"/>
      <c r="F94" s="114"/>
      <c r="G94" s="114"/>
      <c r="H94" s="114"/>
      <c r="I94" s="114"/>
      <c r="J94" s="114"/>
      <c r="K94" s="114"/>
      <c r="L94" s="114"/>
    </row>
    <row r="95" spans="2:12">
      <c r="B95" s="113"/>
      <c r="C95" s="113"/>
      <c r="D95" s="114"/>
      <c r="E95" s="114"/>
      <c r="F95" s="114"/>
      <c r="G95" s="114"/>
      <c r="H95" s="114"/>
      <c r="I95" s="114"/>
      <c r="J95" s="114"/>
      <c r="K95" s="114"/>
      <c r="L95" s="114"/>
    </row>
    <row r="96" spans="2:12">
      <c r="B96" s="113"/>
      <c r="C96" s="113"/>
      <c r="D96" s="114"/>
      <c r="E96" s="114"/>
      <c r="F96" s="114"/>
      <c r="G96" s="114"/>
      <c r="H96" s="114"/>
      <c r="I96" s="114"/>
      <c r="J96" s="114"/>
      <c r="K96" s="114"/>
      <c r="L96" s="114"/>
    </row>
    <row r="97" spans="2:12">
      <c r="B97" s="113"/>
      <c r="C97" s="113"/>
      <c r="D97" s="114"/>
      <c r="E97" s="114"/>
      <c r="F97" s="114"/>
      <c r="G97" s="114"/>
      <c r="H97" s="114"/>
      <c r="I97" s="114"/>
      <c r="J97" s="114"/>
      <c r="K97" s="114"/>
      <c r="L97" s="114"/>
    </row>
    <row r="98" spans="2:12">
      <c r="B98" s="113"/>
      <c r="C98" s="113"/>
      <c r="D98" s="114"/>
      <c r="E98" s="114"/>
      <c r="F98" s="114"/>
      <c r="G98" s="114"/>
      <c r="H98" s="114"/>
      <c r="I98" s="114"/>
      <c r="J98" s="114"/>
      <c r="K98" s="114"/>
      <c r="L98" s="114"/>
    </row>
    <row r="99" spans="2:12">
      <c r="B99" s="113"/>
      <c r="C99" s="113"/>
      <c r="D99" s="114"/>
      <c r="E99" s="114"/>
      <c r="F99" s="114"/>
      <c r="G99" s="114"/>
      <c r="H99" s="114"/>
      <c r="I99" s="114"/>
      <c r="J99" s="114"/>
      <c r="K99" s="114"/>
      <c r="L99" s="114"/>
    </row>
    <row r="100" spans="2:12">
      <c r="B100" s="113"/>
      <c r="C100" s="113"/>
      <c r="D100" s="114"/>
      <c r="E100" s="114"/>
      <c r="F100" s="114"/>
      <c r="G100" s="114"/>
      <c r="H100" s="114"/>
      <c r="I100" s="114"/>
      <c r="J100" s="114"/>
      <c r="K100" s="114"/>
      <c r="L100" s="114"/>
    </row>
    <row r="101" spans="2:12">
      <c r="B101" s="113"/>
      <c r="C101" s="113"/>
      <c r="D101" s="114"/>
      <c r="E101" s="114"/>
      <c r="F101" s="114"/>
      <c r="G101" s="114"/>
      <c r="H101" s="114"/>
      <c r="I101" s="114"/>
      <c r="J101" s="114"/>
      <c r="K101" s="114"/>
      <c r="L101" s="114"/>
    </row>
    <row r="102" spans="2:12">
      <c r="B102" s="113"/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</row>
    <row r="103" spans="2:12">
      <c r="B103" s="113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</row>
    <row r="104" spans="2:12">
      <c r="B104" s="113"/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</row>
    <row r="105" spans="2:12">
      <c r="B105" s="113"/>
      <c r="C105" s="113"/>
      <c r="D105" s="114"/>
      <c r="E105" s="114"/>
      <c r="F105" s="114"/>
      <c r="G105" s="114"/>
      <c r="H105" s="114"/>
      <c r="I105" s="114"/>
      <c r="J105" s="114"/>
      <c r="K105" s="114"/>
      <c r="L105" s="114"/>
    </row>
    <row r="106" spans="2:12">
      <c r="B106" s="113"/>
      <c r="C106" s="113"/>
      <c r="D106" s="114"/>
      <c r="E106" s="114"/>
      <c r="F106" s="114"/>
      <c r="G106" s="114"/>
      <c r="H106" s="114"/>
      <c r="I106" s="114"/>
      <c r="J106" s="114"/>
      <c r="K106" s="114"/>
      <c r="L106" s="114"/>
    </row>
    <row r="107" spans="2:12">
      <c r="B107" s="113"/>
      <c r="C107" s="113"/>
      <c r="D107" s="114"/>
      <c r="E107" s="114"/>
      <c r="F107" s="114"/>
      <c r="G107" s="114"/>
      <c r="H107" s="114"/>
      <c r="I107" s="114"/>
      <c r="J107" s="114"/>
      <c r="K107" s="114"/>
      <c r="L107" s="114"/>
    </row>
    <row r="108" spans="2:12">
      <c r="B108" s="113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</row>
    <row r="109" spans="2:12">
      <c r="B109" s="113"/>
      <c r="C109" s="113"/>
      <c r="D109" s="114"/>
      <c r="E109" s="114"/>
      <c r="F109" s="114"/>
      <c r="G109" s="114"/>
      <c r="H109" s="114"/>
      <c r="I109" s="114"/>
      <c r="J109" s="114"/>
      <c r="K109" s="114"/>
      <c r="L109" s="114"/>
    </row>
    <row r="110" spans="2:12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</row>
    <row r="111" spans="2:12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</row>
    <row r="112" spans="2:12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</row>
    <row r="113" spans="2:12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</row>
    <row r="114" spans="2:12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</row>
    <row r="115" spans="2:12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</row>
    <row r="116" spans="2:12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</row>
    <row r="117" spans="2:12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</row>
    <row r="118" spans="2:12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</row>
    <row r="119" spans="2:12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2:12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</row>
    <row r="121" spans="2:12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3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3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3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3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3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3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3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3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3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3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3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3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3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3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3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3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3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3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3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3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3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3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B432" s="113"/>
      <c r="C432" s="113"/>
      <c r="D432" s="114"/>
      <c r="E432" s="114"/>
      <c r="F432" s="114"/>
      <c r="G432" s="114"/>
      <c r="H432" s="114"/>
      <c r="I432" s="114"/>
      <c r="J432" s="114"/>
      <c r="K432" s="114"/>
      <c r="L432" s="114"/>
    </row>
    <row r="433" spans="2:12">
      <c r="B433" s="113"/>
      <c r="C433" s="113"/>
      <c r="D433" s="114"/>
      <c r="E433" s="114"/>
      <c r="F433" s="114"/>
      <c r="G433" s="114"/>
      <c r="H433" s="114"/>
      <c r="I433" s="114"/>
      <c r="J433" s="114"/>
      <c r="K433" s="114"/>
      <c r="L433" s="114"/>
    </row>
    <row r="434" spans="2:12">
      <c r="B434" s="113"/>
      <c r="C434" s="113"/>
      <c r="D434" s="114"/>
      <c r="E434" s="114"/>
      <c r="F434" s="114"/>
      <c r="G434" s="114"/>
      <c r="H434" s="114"/>
      <c r="I434" s="114"/>
      <c r="J434" s="114"/>
      <c r="K434" s="114"/>
      <c r="L434" s="114"/>
    </row>
    <row r="435" spans="2:12">
      <c r="B435" s="113"/>
      <c r="C435" s="113"/>
      <c r="D435" s="114"/>
      <c r="E435" s="114"/>
      <c r="F435" s="114"/>
      <c r="G435" s="114"/>
      <c r="H435" s="114"/>
      <c r="I435" s="114"/>
      <c r="J435" s="114"/>
      <c r="K435" s="114"/>
      <c r="L435" s="114"/>
    </row>
    <row r="436" spans="2:12">
      <c r="B436" s="113"/>
      <c r="C436" s="113"/>
      <c r="D436" s="114"/>
      <c r="E436" s="114"/>
      <c r="F436" s="114"/>
      <c r="G436" s="114"/>
      <c r="H436" s="114"/>
      <c r="I436" s="114"/>
      <c r="J436" s="114"/>
      <c r="K436" s="114"/>
      <c r="L436" s="114"/>
    </row>
    <row r="437" spans="2:12">
      <c r="B437" s="113"/>
      <c r="C437" s="113"/>
      <c r="D437" s="114"/>
      <c r="E437" s="114"/>
      <c r="F437" s="114"/>
      <c r="G437" s="114"/>
      <c r="H437" s="114"/>
      <c r="I437" s="114"/>
      <c r="J437" s="114"/>
      <c r="K437" s="114"/>
      <c r="L437" s="114"/>
    </row>
    <row r="438" spans="2:12">
      <c r="B438" s="113"/>
      <c r="C438" s="113"/>
      <c r="D438" s="114"/>
      <c r="E438" s="114"/>
      <c r="F438" s="114"/>
      <c r="G438" s="114"/>
      <c r="H438" s="114"/>
      <c r="I438" s="114"/>
      <c r="J438" s="114"/>
      <c r="K438" s="114"/>
      <c r="L438" s="114"/>
    </row>
    <row r="439" spans="2:12">
      <c r="B439" s="113"/>
      <c r="C439" s="113"/>
      <c r="D439" s="114"/>
      <c r="E439" s="114"/>
      <c r="F439" s="114"/>
      <c r="G439" s="114"/>
      <c r="H439" s="114"/>
      <c r="I439" s="114"/>
      <c r="J439" s="114"/>
      <c r="K439" s="114"/>
      <c r="L439" s="114"/>
    </row>
    <row r="440" spans="2:12">
      <c r="B440" s="113"/>
      <c r="C440" s="113"/>
      <c r="D440" s="114"/>
      <c r="E440" s="114"/>
      <c r="F440" s="114"/>
      <c r="G440" s="114"/>
      <c r="H440" s="114"/>
      <c r="I440" s="114"/>
      <c r="J440" s="114"/>
      <c r="K440" s="114"/>
      <c r="L440" s="114"/>
    </row>
    <row r="441" spans="2:12">
      <c r="B441" s="113"/>
      <c r="C441" s="113"/>
      <c r="D441" s="114"/>
      <c r="E441" s="114"/>
      <c r="F441" s="114"/>
      <c r="G441" s="114"/>
      <c r="H441" s="114"/>
      <c r="I441" s="114"/>
      <c r="J441" s="114"/>
      <c r="K441" s="114"/>
      <c r="L441" s="114"/>
    </row>
    <row r="442" spans="2:12">
      <c r="B442" s="113"/>
      <c r="C442" s="113"/>
      <c r="D442" s="114"/>
      <c r="E442" s="114"/>
      <c r="F442" s="114"/>
      <c r="G442" s="114"/>
      <c r="H442" s="114"/>
      <c r="I442" s="114"/>
      <c r="J442" s="114"/>
      <c r="K442" s="114"/>
      <c r="L442" s="114"/>
    </row>
    <row r="443" spans="2:12">
      <c r="B443" s="113"/>
      <c r="C443" s="113"/>
      <c r="D443" s="114"/>
      <c r="E443" s="114"/>
      <c r="F443" s="114"/>
      <c r="G443" s="114"/>
      <c r="H443" s="114"/>
      <c r="I443" s="114"/>
      <c r="J443" s="114"/>
      <c r="K443" s="114"/>
      <c r="L443" s="114"/>
    </row>
    <row r="444" spans="2:12">
      <c r="B444" s="113"/>
      <c r="C444" s="113"/>
      <c r="D444" s="114"/>
      <c r="E444" s="114"/>
      <c r="F444" s="114"/>
      <c r="G444" s="114"/>
      <c r="H444" s="114"/>
      <c r="I444" s="114"/>
      <c r="J444" s="114"/>
      <c r="K444" s="114"/>
      <c r="L444" s="114"/>
    </row>
    <row r="445" spans="2:12">
      <c r="B445" s="113"/>
      <c r="C445" s="113"/>
      <c r="D445" s="114"/>
      <c r="E445" s="114"/>
      <c r="F445" s="114"/>
      <c r="G445" s="114"/>
      <c r="H445" s="114"/>
      <c r="I445" s="114"/>
      <c r="J445" s="114"/>
      <c r="K445" s="114"/>
      <c r="L445" s="114"/>
    </row>
    <row r="446" spans="2:12">
      <c r="B446" s="113"/>
      <c r="C446" s="113"/>
      <c r="D446" s="114"/>
      <c r="E446" s="114"/>
      <c r="F446" s="114"/>
      <c r="G446" s="114"/>
      <c r="H446" s="114"/>
      <c r="I446" s="114"/>
      <c r="J446" s="114"/>
      <c r="K446" s="114"/>
      <c r="L446" s="114"/>
    </row>
    <row r="447" spans="2:12">
      <c r="B447" s="113"/>
      <c r="C447" s="113"/>
      <c r="D447" s="114"/>
      <c r="E447" s="114"/>
      <c r="F447" s="114"/>
      <c r="G447" s="114"/>
      <c r="H447" s="114"/>
      <c r="I447" s="114"/>
      <c r="J447" s="114"/>
      <c r="K447" s="114"/>
      <c r="L447" s="114"/>
    </row>
    <row r="448" spans="2:12">
      <c r="B448" s="113"/>
      <c r="C448" s="113"/>
      <c r="D448" s="114"/>
      <c r="E448" s="114"/>
      <c r="F448" s="114"/>
      <c r="G448" s="114"/>
      <c r="H448" s="114"/>
      <c r="I448" s="114"/>
      <c r="J448" s="114"/>
      <c r="K448" s="114"/>
      <c r="L448" s="114"/>
    </row>
    <row r="449" spans="2:12">
      <c r="B449" s="113"/>
      <c r="C449" s="113"/>
      <c r="D449" s="114"/>
      <c r="E449" s="114"/>
      <c r="F449" s="114"/>
      <c r="G449" s="114"/>
      <c r="H449" s="114"/>
      <c r="I449" s="114"/>
      <c r="J449" s="114"/>
      <c r="K449" s="114"/>
      <c r="L449" s="114"/>
    </row>
    <row r="450" spans="2:12">
      <c r="B450" s="113"/>
      <c r="C450" s="113"/>
      <c r="D450" s="114"/>
      <c r="E450" s="114"/>
      <c r="F450" s="114"/>
      <c r="G450" s="114"/>
      <c r="H450" s="114"/>
      <c r="I450" s="114"/>
      <c r="J450" s="114"/>
      <c r="K450" s="114"/>
      <c r="L450" s="114"/>
    </row>
    <row r="451" spans="2:12">
      <c r="B451" s="113"/>
      <c r="C451" s="113"/>
      <c r="D451" s="114"/>
      <c r="E451" s="114"/>
      <c r="F451" s="114"/>
      <c r="G451" s="114"/>
      <c r="H451" s="114"/>
      <c r="I451" s="114"/>
      <c r="J451" s="114"/>
      <c r="K451" s="114"/>
      <c r="L451" s="114"/>
    </row>
    <row r="452" spans="2:12">
      <c r="B452" s="113"/>
      <c r="C452" s="113"/>
      <c r="D452" s="114"/>
      <c r="E452" s="114"/>
      <c r="F452" s="114"/>
      <c r="G452" s="114"/>
      <c r="H452" s="114"/>
      <c r="I452" s="114"/>
      <c r="J452" s="114"/>
      <c r="K452" s="114"/>
      <c r="L452" s="114"/>
    </row>
    <row r="453" spans="2:12">
      <c r="B453" s="113"/>
      <c r="C453" s="113"/>
      <c r="D453" s="114"/>
      <c r="E453" s="114"/>
      <c r="F453" s="114"/>
      <c r="G453" s="114"/>
      <c r="H453" s="114"/>
      <c r="I453" s="114"/>
      <c r="J453" s="114"/>
      <c r="K453" s="114"/>
      <c r="L453" s="114"/>
    </row>
    <row r="454" spans="2:12">
      <c r="B454" s="113"/>
      <c r="C454" s="113"/>
      <c r="D454" s="114"/>
      <c r="E454" s="114"/>
      <c r="F454" s="114"/>
      <c r="G454" s="114"/>
      <c r="H454" s="114"/>
      <c r="I454" s="114"/>
      <c r="J454" s="114"/>
      <c r="K454" s="114"/>
      <c r="L454" s="114"/>
    </row>
    <row r="455" spans="2:12">
      <c r="B455" s="113"/>
      <c r="C455" s="113"/>
      <c r="D455" s="114"/>
      <c r="E455" s="114"/>
      <c r="F455" s="114"/>
      <c r="G455" s="114"/>
      <c r="H455" s="114"/>
      <c r="I455" s="114"/>
      <c r="J455" s="114"/>
      <c r="K455" s="114"/>
      <c r="L455" s="114"/>
    </row>
    <row r="456" spans="2:12">
      <c r="B456" s="113"/>
      <c r="C456" s="113"/>
      <c r="D456" s="114"/>
      <c r="E456" s="114"/>
      <c r="F456" s="114"/>
      <c r="G456" s="114"/>
      <c r="H456" s="114"/>
      <c r="I456" s="114"/>
      <c r="J456" s="114"/>
      <c r="K456" s="114"/>
      <c r="L456" s="114"/>
    </row>
    <row r="457" spans="2:12">
      <c r="B457" s="113"/>
      <c r="C457" s="113"/>
      <c r="D457" s="114"/>
      <c r="E457" s="114"/>
      <c r="F457" s="114"/>
      <c r="G457" s="114"/>
      <c r="H457" s="114"/>
      <c r="I457" s="114"/>
      <c r="J457" s="114"/>
      <c r="K457" s="114"/>
      <c r="L457" s="114"/>
    </row>
    <row r="458" spans="2:12">
      <c r="B458" s="113"/>
      <c r="C458" s="113"/>
      <c r="D458" s="114"/>
      <c r="E458" s="114"/>
      <c r="F458" s="114"/>
      <c r="G458" s="114"/>
      <c r="H458" s="114"/>
      <c r="I458" s="114"/>
      <c r="J458" s="114"/>
      <c r="K458" s="114"/>
      <c r="L458" s="114"/>
    </row>
    <row r="459" spans="2:12">
      <c r="B459" s="113"/>
      <c r="C459" s="113"/>
      <c r="D459" s="114"/>
      <c r="E459" s="114"/>
      <c r="F459" s="114"/>
      <c r="G459" s="114"/>
      <c r="H459" s="114"/>
      <c r="I459" s="114"/>
      <c r="J459" s="114"/>
      <c r="K459" s="114"/>
      <c r="L459" s="114"/>
    </row>
    <row r="460" spans="2:12">
      <c r="B460" s="113"/>
      <c r="C460" s="113"/>
      <c r="D460" s="114"/>
      <c r="E460" s="114"/>
      <c r="F460" s="114"/>
      <c r="G460" s="114"/>
      <c r="H460" s="114"/>
      <c r="I460" s="114"/>
      <c r="J460" s="114"/>
      <c r="K460" s="114"/>
      <c r="L460" s="114"/>
    </row>
    <row r="461" spans="2:12">
      <c r="B461" s="113"/>
      <c r="C461" s="113"/>
      <c r="D461" s="114"/>
      <c r="E461" s="114"/>
      <c r="F461" s="114"/>
      <c r="G461" s="114"/>
      <c r="H461" s="114"/>
      <c r="I461" s="114"/>
      <c r="J461" s="114"/>
      <c r="K461" s="114"/>
      <c r="L461" s="114"/>
    </row>
    <row r="462" spans="2:12">
      <c r="B462" s="113"/>
      <c r="C462" s="113"/>
      <c r="D462" s="114"/>
      <c r="E462" s="114"/>
      <c r="F462" s="114"/>
      <c r="G462" s="114"/>
      <c r="H462" s="114"/>
      <c r="I462" s="114"/>
      <c r="J462" s="114"/>
      <c r="K462" s="114"/>
      <c r="L462" s="114"/>
    </row>
    <row r="463" spans="2:12">
      <c r="B463" s="113"/>
      <c r="C463" s="113"/>
      <c r="D463" s="114"/>
      <c r="E463" s="114"/>
      <c r="F463" s="114"/>
      <c r="G463" s="114"/>
      <c r="H463" s="114"/>
      <c r="I463" s="114"/>
      <c r="J463" s="114"/>
      <c r="K463" s="114"/>
      <c r="L463" s="114"/>
    </row>
    <row r="464" spans="2:12">
      <c r="B464" s="113"/>
      <c r="C464" s="113"/>
      <c r="D464" s="114"/>
      <c r="E464" s="114"/>
      <c r="F464" s="114"/>
      <c r="G464" s="114"/>
      <c r="H464" s="114"/>
      <c r="I464" s="114"/>
      <c r="J464" s="114"/>
      <c r="K464" s="114"/>
      <c r="L464" s="114"/>
    </row>
    <row r="465" spans="2:12">
      <c r="B465" s="113"/>
      <c r="C465" s="113"/>
      <c r="D465" s="114"/>
      <c r="E465" s="114"/>
      <c r="F465" s="114"/>
      <c r="G465" s="114"/>
      <c r="H465" s="114"/>
      <c r="I465" s="114"/>
      <c r="J465" s="114"/>
      <c r="K465" s="114"/>
      <c r="L465" s="114"/>
    </row>
    <row r="466" spans="2:12">
      <c r="B466" s="113"/>
      <c r="C466" s="113"/>
      <c r="D466" s="114"/>
      <c r="E466" s="114"/>
      <c r="F466" s="114"/>
      <c r="G466" s="114"/>
      <c r="H466" s="114"/>
      <c r="I466" s="114"/>
      <c r="J466" s="114"/>
      <c r="K466" s="114"/>
      <c r="L466" s="114"/>
    </row>
    <row r="467" spans="2:12">
      <c r="B467" s="113"/>
      <c r="C467" s="113"/>
      <c r="D467" s="114"/>
      <c r="E467" s="114"/>
      <c r="F467" s="114"/>
      <c r="G467" s="114"/>
      <c r="H467" s="114"/>
      <c r="I467" s="114"/>
      <c r="J467" s="114"/>
      <c r="K467" s="114"/>
      <c r="L467" s="114"/>
    </row>
    <row r="468" spans="2:12">
      <c r="B468" s="113"/>
      <c r="C468" s="113"/>
      <c r="D468" s="114"/>
      <c r="E468" s="114"/>
      <c r="F468" s="114"/>
      <c r="G468" s="114"/>
      <c r="H468" s="114"/>
      <c r="I468" s="114"/>
      <c r="J468" s="114"/>
      <c r="K468" s="114"/>
      <c r="L468" s="114"/>
    </row>
    <row r="469" spans="2:12">
      <c r="B469" s="113"/>
      <c r="C469" s="113"/>
      <c r="D469" s="114"/>
      <c r="E469" s="114"/>
      <c r="F469" s="114"/>
      <c r="G469" s="114"/>
      <c r="H469" s="114"/>
      <c r="I469" s="114"/>
      <c r="J469" s="114"/>
      <c r="K469" s="114"/>
      <c r="L469" s="114"/>
    </row>
    <row r="470" spans="2:12">
      <c r="B470" s="113"/>
      <c r="C470" s="113"/>
      <c r="D470" s="114"/>
      <c r="E470" s="114"/>
      <c r="F470" s="114"/>
      <c r="G470" s="114"/>
      <c r="H470" s="114"/>
      <c r="I470" s="114"/>
      <c r="J470" s="114"/>
      <c r="K470" s="114"/>
      <c r="L470" s="114"/>
    </row>
    <row r="471" spans="2:12">
      <c r="B471" s="113"/>
      <c r="C471" s="113"/>
      <c r="D471" s="114"/>
      <c r="E471" s="114"/>
      <c r="F471" s="114"/>
      <c r="G471" s="114"/>
      <c r="H471" s="114"/>
      <c r="I471" s="114"/>
      <c r="J471" s="114"/>
      <c r="K471" s="114"/>
      <c r="L471" s="114"/>
    </row>
    <row r="472" spans="2:12">
      <c r="B472" s="113"/>
      <c r="C472" s="113"/>
      <c r="D472" s="114"/>
      <c r="E472" s="114"/>
      <c r="F472" s="114"/>
      <c r="G472" s="114"/>
      <c r="H472" s="114"/>
      <c r="I472" s="114"/>
      <c r="J472" s="114"/>
      <c r="K472" s="114"/>
      <c r="L472" s="114"/>
    </row>
    <row r="473" spans="2:12">
      <c r="B473" s="113"/>
      <c r="C473" s="113"/>
      <c r="D473" s="114"/>
      <c r="E473" s="114"/>
      <c r="F473" s="114"/>
      <c r="G473" s="114"/>
      <c r="H473" s="114"/>
      <c r="I473" s="114"/>
      <c r="J473" s="114"/>
      <c r="K473" s="114"/>
      <c r="L473" s="114"/>
    </row>
    <row r="474" spans="2:12">
      <c r="B474" s="113"/>
      <c r="C474" s="113"/>
      <c r="D474" s="114"/>
      <c r="E474" s="114"/>
      <c r="F474" s="114"/>
      <c r="G474" s="114"/>
      <c r="H474" s="114"/>
      <c r="I474" s="114"/>
      <c r="J474" s="114"/>
      <c r="K474" s="114"/>
      <c r="L474" s="114"/>
    </row>
    <row r="475" spans="2:12">
      <c r="B475" s="113"/>
      <c r="C475" s="113"/>
      <c r="D475" s="114"/>
      <c r="E475" s="114"/>
      <c r="F475" s="114"/>
      <c r="G475" s="114"/>
      <c r="H475" s="114"/>
      <c r="I475" s="114"/>
      <c r="J475" s="114"/>
      <c r="K475" s="114"/>
      <c r="L475" s="114"/>
    </row>
    <row r="476" spans="2:12">
      <c r="B476" s="113"/>
      <c r="C476" s="113"/>
      <c r="D476" s="114"/>
      <c r="E476" s="114"/>
      <c r="F476" s="114"/>
      <c r="G476" s="114"/>
      <c r="H476" s="114"/>
      <c r="I476" s="114"/>
      <c r="J476" s="114"/>
      <c r="K476" s="114"/>
      <c r="L476" s="114"/>
    </row>
    <row r="477" spans="2:12">
      <c r="B477" s="113"/>
      <c r="C477" s="113"/>
      <c r="D477" s="114"/>
      <c r="E477" s="114"/>
      <c r="F477" s="114"/>
      <c r="G477" s="114"/>
      <c r="H477" s="114"/>
      <c r="I477" s="114"/>
      <c r="J477" s="114"/>
      <c r="K477" s="114"/>
      <c r="L477" s="114"/>
    </row>
    <row r="478" spans="2:12">
      <c r="B478" s="113"/>
      <c r="C478" s="113"/>
      <c r="D478" s="114"/>
      <c r="E478" s="114"/>
      <c r="F478" s="114"/>
      <c r="G478" s="114"/>
      <c r="H478" s="114"/>
      <c r="I478" s="114"/>
      <c r="J478" s="114"/>
      <c r="K478" s="114"/>
      <c r="L478" s="114"/>
    </row>
    <row r="479" spans="2:12">
      <c r="B479" s="113"/>
      <c r="C479" s="113"/>
      <c r="D479" s="114"/>
      <c r="E479" s="114"/>
      <c r="F479" s="114"/>
      <c r="G479" s="114"/>
      <c r="H479" s="114"/>
      <c r="I479" s="114"/>
      <c r="J479" s="114"/>
      <c r="K479" s="114"/>
      <c r="L479" s="114"/>
    </row>
    <row r="480" spans="2:12">
      <c r="B480" s="113"/>
      <c r="C480" s="113"/>
      <c r="D480" s="114"/>
      <c r="E480" s="114"/>
      <c r="F480" s="114"/>
      <c r="G480" s="114"/>
      <c r="H480" s="114"/>
      <c r="I480" s="114"/>
      <c r="J480" s="114"/>
      <c r="K480" s="114"/>
      <c r="L480" s="114"/>
    </row>
    <row r="481" spans="2:12">
      <c r="B481" s="113"/>
      <c r="C481" s="113"/>
      <c r="D481" s="114"/>
      <c r="E481" s="114"/>
      <c r="F481" s="114"/>
      <c r="G481" s="114"/>
      <c r="H481" s="114"/>
      <c r="I481" s="114"/>
      <c r="J481" s="114"/>
      <c r="K481" s="114"/>
      <c r="L481" s="114"/>
    </row>
    <row r="482" spans="2:12">
      <c r="B482" s="113"/>
      <c r="C482" s="113"/>
      <c r="D482" s="114"/>
      <c r="E482" s="114"/>
      <c r="F482" s="114"/>
      <c r="G482" s="114"/>
      <c r="H482" s="114"/>
      <c r="I482" s="114"/>
      <c r="J482" s="114"/>
      <c r="K482" s="114"/>
      <c r="L482" s="114"/>
    </row>
    <row r="483" spans="2:12">
      <c r="B483" s="113"/>
      <c r="C483" s="113"/>
      <c r="D483" s="114"/>
      <c r="E483" s="114"/>
      <c r="F483" s="114"/>
      <c r="G483" s="114"/>
      <c r="H483" s="114"/>
      <c r="I483" s="114"/>
      <c r="J483" s="114"/>
      <c r="K483" s="114"/>
      <c r="L483" s="114"/>
    </row>
    <row r="484" spans="2:12">
      <c r="B484" s="113"/>
      <c r="C484" s="113"/>
      <c r="D484" s="114"/>
      <c r="E484" s="114"/>
      <c r="F484" s="114"/>
      <c r="G484" s="114"/>
      <c r="H484" s="114"/>
      <c r="I484" s="114"/>
      <c r="J484" s="114"/>
      <c r="K484" s="114"/>
      <c r="L484" s="114"/>
    </row>
    <row r="485" spans="2:12">
      <c r="B485" s="113"/>
      <c r="C485" s="113"/>
      <c r="D485" s="114"/>
      <c r="E485" s="114"/>
      <c r="F485" s="114"/>
      <c r="G485" s="114"/>
      <c r="H485" s="114"/>
      <c r="I485" s="114"/>
      <c r="J485" s="114"/>
      <c r="K485" s="114"/>
      <c r="L485" s="114"/>
    </row>
    <row r="486" spans="2:12">
      <c r="B486" s="113"/>
      <c r="C486" s="113"/>
      <c r="D486" s="114"/>
      <c r="E486" s="114"/>
      <c r="F486" s="114"/>
      <c r="G486" s="114"/>
      <c r="H486" s="114"/>
      <c r="I486" s="114"/>
      <c r="J486" s="114"/>
      <c r="K486" s="114"/>
      <c r="L486" s="114"/>
    </row>
    <row r="487" spans="2:12">
      <c r="B487" s="113"/>
      <c r="C487" s="113"/>
      <c r="D487" s="114"/>
      <c r="E487" s="114"/>
      <c r="F487" s="114"/>
      <c r="G487" s="114"/>
      <c r="H487" s="114"/>
      <c r="I487" s="114"/>
      <c r="J487" s="114"/>
      <c r="K487" s="114"/>
      <c r="L487" s="114"/>
    </row>
    <row r="488" spans="2:12">
      <c r="B488" s="113"/>
      <c r="C488" s="113"/>
      <c r="D488" s="114"/>
      <c r="E488" s="114"/>
      <c r="F488" s="114"/>
      <c r="G488" s="114"/>
      <c r="H488" s="114"/>
      <c r="I488" s="114"/>
      <c r="J488" s="114"/>
      <c r="K488" s="114"/>
      <c r="L488" s="114"/>
    </row>
    <row r="489" spans="2:12">
      <c r="B489" s="113"/>
      <c r="C489" s="113"/>
      <c r="D489" s="114"/>
      <c r="E489" s="114"/>
      <c r="F489" s="114"/>
      <c r="G489" s="114"/>
      <c r="H489" s="114"/>
      <c r="I489" s="114"/>
      <c r="J489" s="114"/>
      <c r="K489" s="114"/>
      <c r="L489" s="114"/>
    </row>
    <row r="490" spans="2:12">
      <c r="B490" s="113"/>
      <c r="C490" s="113"/>
      <c r="D490" s="114"/>
      <c r="E490" s="114"/>
      <c r="F490" s="114"/>
      <c r="G490" s="114"/>
      <c r="H490" s="114"/>
      <c r="I490" s="114"/>
      <c r="J490" s="114"/>
      <c r="K490" s="114"/>
      <c r="L490" s="114"/>
    </row>
    <row r="491" spans="2:12">
      <c r="B491" s="113"/>
      <c r="C491" s="113"/>
      <c r="D491" s="114"/>
      <c r="E491" s="114"/>
      <c r="F491" s="114"/>
      <c r="G491" s="114"/>
      <c r="H491" s="114"/>
      <c r="I491" s="114"/>
      <c r="J491" s="114"/>
      <c r="K491" s="114"/>
      <c r="L491" s="114"/>
    </row>
    <row r="492" spans="2:12">
      <c r="B492" s="113"/>
      <c r="C492" s="113"/>
      <c r="D492" s="114"/>
      <c r="E492" s="114"/>
      <c r="F492" s="114"/>
      <c r="G492" s="114"/>
      <c r="H492" s="114"/>
      <c r="I492" s="114"/>
      <c r="J492" s="114"/>
      <c r="K492" s="114"/>
      <c r="L492" s="114"/>
    </row>
    <row r="493" spans="2:12">
      <c r="B493" s="113"/>
      <c r="C493" s="113"/>
      <c r="D493" s="114"/>
      <c r="E493" s="114"/>
      <c r="F493" s="114"/>
      <c r="G493" s="114"/>
      <c r="H493" s="114"/>
      <c r="I493" s="114"/>
      <c r="J493" s="114"/>
      <c r="K493" s="114"/>
      <c r="L493" s="114"/>
    </row>
    <row r="494" spans="2:12">
      <c r="B494" s="113"/>
      <c r="C494" s="113"/>
      <c r="D494" s="114"/>
      <c r="E494" s="114"/>
      <c r="F494" s="114"/>
      <c r="G494" s="114"/>
      <c r="H494" s="114"/>
      <c r="I494" s="114"/>
      <c r="J494" s="114"/>
      <c r="K494" s="114"/>
      <c r="L494" s="114"/>
    </row>
    <row r="495" spans="2:12">
      <c r="B495" s="113"/>
      <c r="C495" s="113"/>
      <c r="D495" s="114"/>
      <c r="E495" s="114"/>
      <c r="F495" s="114"/>
      <c r="G495" s="114"/>
      <c r="H495" s="114"/>
      <c r="I495" s="114"/>
      <c r="J495" s="114"/>
      <c r="K495" s="114"/>
      <c r="L495" s="114"/>
    </row>
    <row r="496" spans="2:12">
      <c r="B496" s="113"/>
      <c r="C496" s="113"/>
      <c r="D496" s="114"/>
      <c r="E496" s="114"/>
      <c r="F496" s="114"/>
      <c r="G496" s="114"/>
      <c r="H496" s="114"/>
      <c r="I496" s="114"/>
      <c r="J496" s="114"/>
      <c r="K496" s="114"/>
      <c r="L496" s="114"/>
    </row>
    <row r="497" spans="2:12">
      <c r="B497" s="113"/>
      <c r="C497" s="113"/>
      <c r="D497" s="114"/>
      <c r="E497" s="114"/>
      <c r="F497" s="114"/>
      <c r="G497" s="114"/>
      <c r="H497" s="114"/>
      <c r="I497" s="114"/>
      <c r="J497" s="114"/>
      <c r="K497" s="114"/>
      <c r="L497" s="114"/>
    </row>
    <row r="498" spans="2:12">
      <c r="B498" s="113"/>
      <c r="C498" s="113"/>
      <c r="D498" s="114"/>
      <c r="E498" s="114"/>
      <c r="F498" s="114"/>
      <c r="G498" s="114"/>
      <c r="H498" s="114"/>
      <c r="I498" s="114"/>
      <c r="J498" s="114"/>
      <c r="K498" s="114"/>
      <c r="L498" s="114"/>
    </row>
    <row r="499" spans="2:12">
      <c r="B499" s="113"/>
      <c r="C499" s="113"/>
      <c r="D499" s="114"/>
      <c r="E499" s="114"/>
      <c r="F499" s="114"/>
      <c r="G499" s="114"/>
      <c r="H499" s="114"/>
      <c r="I499" s="114"/>
      <c r="J499" s="114"/>
      <c r="K499" s="114"/>
      <c r="L499" s="114"/>
    </row>
    <row r="500" spans="2:12">
      <c r="B500" s="113"/>
      <c r="C500" s="113"/>
      <c r="D500" s="114"/>
      <c r="E500" s="114"/>
      <c r="F500" s="114"/>
      <c r="G500" s="114"/>
      <c r="H500" s="114"/>
      <c r="I500" s="114"/>
      <c r="J500" s="114"/>
      <c r="K500" s="114"/>
      <c r="L500" s="114"/>
    </row>
    <row r="501" spans="2:12">
      <c r="B501" s="113"/>
      <c r="C501" s="113"/>
      <c r="D501" s="114"/>
      <c r="E501" s="114"/>
      <c r="F501" s="114"/>
      <c r="G501" s="114"/>
      <c r="H501" s="114"/>
      <c r="I501" s="114"/>
      <c r="J501" s="114"/>
      <c r="K501" s="114"/>
      <c r="L501" s="114"/>
    </row>
    <row r="502" spans="2:12">
      <c r="B502" s="113"/>
      <c r="C502" s="113"/>
      <c r="D502" s="114"/>
      <c r="E502" s="114"/>
      <c r="F502" s="114"/>
      <c r="G502" s="114"/>
      <c r="H502" s="114"/>
      <c r="I502" s="114"/>
      <c r="J502" s="114"/>
      <c r="K502" s="114"/>
      <c r="L502" s="114"/>
    </row>
    <row r="503" spans="2:12">
      <c r="B503" s="113"/>
      <c r="C503" s="113"/>
      <c r="D503" s="113"/>
      <c r="E503" s="113"/>
      <c r="F503" s="114"/>
      <c r="G503" s="114"/>
      <c r="H503" s="114"/>
      <c r="I503" s="114"/>
      <c r="J503" s="114"/>
      <c r="K503" s="114"/>
      <c r="L503" s="114"/>
    </row>
    <row r="504" spans="2:12">
      <c r="B504" s="113"/>
      <c r="C504" s="113"/>
      <c r="D504" s="113"/>
      <c r="E504" s="114"/>
      <c r="F504" s="114"/>
      <c r="G504" s="114"/>
      <c r="H504" s="114"/>
      <c r="I504" s="114"/>
      <c r="J504" s="114"/>
      <c r="K504" s="114"/>
      <c r="L504" s="114"/>
    </row>
    <row r="505" spans="2:12">
      <c r="B505" s="113"/>
      <c r="C505" s="113"/>
      <c r="D505" s="113"/>
      <c r="E505" s="114"/>
      <c r="F505" s="114"/>
      <c r="G505" s="114"/>
      <c r="H505" s="114"/>
      <c r="I505" s="114"/>
      <c r="J505" s="114"/>
      <c r="K505" s="114"/>
      <c r="L505" s="114"/>
    </row>
  </sheetData>
  <sheetProtection sheet="1" objects="1" scenarios="1"/>
  <mergeCells count="1">
    <mergeCell ref="B6:L6"/>
  </mergeCells>
  <phoneticPr fontId="5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3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144</v>
      </c>
      <c r="C1" s="67" t="s" vm="1">
        <v>228</v>
      </c>
    </row>
    <row r="2" spans="2:18">
      <c r="B2" s="46" t="s">
        <v>143</v>
      </c>
      <c r="C2" s="67" t="s">
        <v>229</v>
      </c>
    </row>
    <row r="3" spans="2:18">
      <c r="B3" s="46" t="s">
        <v>145</v>
      </c>
      <c r="C3" s="67" t="s">
        <v>230</v>
      </c>
    </row>
    <row r="4" spans="2:18">
      <c r="B4" s="46" t="s">
        <v>146</v>
      </c>
      <c r="C4" s="67">
        <v>8801</v>
      </c>
    </row>
    <row r="6" spans="2:18" ht="21.75" customHeight="1">
      <c r="B6" s="151" t="s">
        <v>172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ht="27.75" customHeight="1">
      <c r="B7" s="154" t="s">
        <v>88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6"/>
    </row>
    <row r="8" spans="2:18" s="3" customFormat="1" ht="66" customHeight="1">
      <c r="B8" s="21" t="s">
        <v>114</v>
      </c>
      <c r="C8" s="29" t="s">
        <v>45</v>
      </c>
      <c r="D8" s="29" t="s">
        <v>118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218</v>
      </c>
      <c r="O8" s="29" t="s">
        <v>61</v>
      </c>
      <c r="P8" s="29" t="s">
        <v>206</v>
      </c>
      <c r="Q8" s="29" t="s">
        <v>147</v>
      </c>
      <c r="R8" s="59" t="s">
        <v>149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15" t="s">
        <v>207</v>
      </c>
      <c r="O9" s="31" t="s">
        <v>212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9" t="s">
        <v>113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4">
        <v>8.275334983019853</v>
      </c>
      <c r="I11" s="69"/>
      <c r="J11" s="69"/>
      <c r="K11" s="75">
        <v>3.6908506257770063E-2</v>
      </c>
      <c r="L11" s="74"/>
      <c r="M11" s="76"/>
      <c r="N11" s="69"/>
      <c r="O11" s="74">
        <v>314290.93635167798</v>
      </c>
      <c r="P11" s="69"/>
      <c r="Q11" s="75">
        <f>IFERROR(O11/$O$11,0)</f>
        <v>1</v>
      </c>
      <c r="R11" s="75">
        <f>O11/'סכום נכסי הקרן'!$C$42</f>
        <v>1.9540001679423009E-2</v>
      </c>
    </row>
    <row r="12" spans="2:18" ht="22.5" customHeight="1">
      <c r="B12" s="98" t="s">
        <v>197</v>
      </c>
      <c r="C12" s="70"/>
      <c r="D12" s="70"/>
      <c r="E12" s="70"/>
      <c r="F12" s="70"/>
      <c r="G12" s="70"/>
      <c r="H12" s="101">
        <v>8.2037718037949592</v>
      </c>
      <c r="I12" s="70"/>
      <c r="J12" s="70"/>
      <c r="K12" s="77">
        <v>3.6819063783806213E-2</v>
      </c>
      <c r="L12" s="101"/>
      <c r="M12" s="78"/>
      <c r="N12" s="70"/>
      <c r="O12" s="101">
        <v>312336.19860240299</v>
      </c>
      <c r="P12" s="70"/>
      <c r="Q12" s="77">
        <f t="shared" ref="Q12:Q46" si="0">IFERROR(O12/$O$11,0)</f>
        <v>0.99378048323007406</v>
      </c>
      <c r="R12" s="77">
        <f>O12/'סכום נכסי הקרן'!$C$42</f>
        <v>1.9418472311293455E-2</v>
      </c>
    </row>
    <row r="13" spans="2:18">
      <c r="B13" s="71" t="s">
        <v>46</v>
      </c>
      <c r="C13" s="99"/>
      <c r="D13" s="99"/>
      <c r="E13" s="99"/>
      <c r="F13" s="99"/>
      <c r="G13" s="99"/>
      <c r="H13" s="102">
        <v>8.2037718037949592</v>
      </c>
      <c r="I13" s="99"/>
      <c r="J13" s="99"/>
      <c r="K13" s="79">
        <v>3.6819063783806213E-2</v>
      </c>
      <c r="L13" s="102"/>
      <c r="M13" s="103"/>
      <c r="N13" s="99"/>
      <c r="O13" s="102">
        <v>312336.19860240299</v>
      </c>
      <c r="P13" s="99"/>
      <c r="Q13" s="79">
        <f t="shared" si="0"/>
        <v>0.99378048323007406</v>
      </c>
      <c r="R13" s="79">
        <f>O13/'סכום נכסי הקרן'!$C$42</f>
        <v>1.9418472311293455E-2</v>
      </c>
    </row>
    <row r="14" spans="2:18">
      <c r="B14" s="72" t="s">
        <v>22</v>
      </c>
      <c r="C14" s="70"/>
      <c r="D14" s="70"/>
      <c r="E14" s="70"/>
      <c r="F14" s="70"/>
      <c r="G14" s="70"/>
      <c r="H14" s="101">
        <v>0.83887676356430496</v>
      </c>
      <c r="I14" s="70"/>
      <c r="J14" s="70"/>
      <c r="K14" s="77">
        <v>3.6937566298067284E-2</v>
      </c>
      <c r="L14" s="101"/>
      <c r="M14" s="78"/>
      <c r="N14" s="70"/>
      <c r="O14" s="101">
        <v>29216.894234537001</v>
      </c>
      <c r="P14" s="70"/>
      <c r="Q14" s="77">
        <f t="shared" si="0"/>
        <v>9.296130067793161E-2</v>
      </c>
      <c r="R14" s="77">
        <f>O14/'סכום נכסי הקרן'!$C$42</f>
        <v>1.8164639713681308E-3</v>
      </c>
    </row>
    <row r="15" spans="2:18">
      <c r="B15" s="73" t="s">
        <v>231</v>
      </c>
      <c r="C15" s="99" t="s">
        <v>232</v>
      </c>
      <c r="D15" s="96" t="s">
        <v>119</v>
      </c>
      <c r="E15" s="99" t="s">
        <v>233</v>
      </c>
      <c r="F15" s="99"/>
      <c r="G15" s="99"/>
      <c r="H15" s="102">
        <v>0.86000000000001042</v>
      </c>
      <c r="I15" s="96" t="s">
        <v>131</v>
      </c>
      <c r="J15" s="80">
        <v>0</v>
      </c>
      <c r="K15" s="79">
        <v>3.68999999999991E-2</v>
      </c>
      <c r="L15" s="102">
        <v>9747617.2919999994</v>
      </c>
      <c r="M15" s="103">
        <v>96.94</v>
      </c>
      <c r="N15" s="99"/>
      <c r="O15" s="102">
        <v>9449.3402028650016</v>
      </c>
      <c r="P15" s="79">
        <v>4.4307351327272726E-4</v>
      </c>
      <c r="Q15" s="79">
        <f t="shared" si="0"/>
        <v>3.0065582904024946E-2</v>
      </c>
      <c r="R15" s="79">
        <f>O15/'סכום נכסי הקרן'!$C$42</f>
        <v>5.8748154043747911E-4</v>
      </c>
    </row>
    <row r="16" spans="2:18">
      <c r="B16" s="73" t="s">
        <v>234</v>
      </c>
      <c r="C16" s="99" t="s">
        <v>235</v>
      </c>
      <c r="D16" s="96" t="s">
        <v>119</v>
      </c>
      <c r="E16" s="99" t="s">
        <v>233</v>
      </c>
      <c r="F16" s="99"/>
      <c r="G16" s="99"/>
      <c r="H16" s="102">
        <v>0.59000000000013442</v>
      </c>
      <c r="I16" s="96" t="s">
        <v>131</v>
      </c>
      <c r="J16" s="80">
        <v>0</v>
      </c>
      <c r="K16" s="79">
        <v>3.7200000000002079E-2</v>
      </c>
      <c r="L16" s="102">
        <v>2356786.9205999998</v>
      </c>
      <c r="M16" s="103">
        <v>97.87</v>
      </c>
      <c r="N16" s="99"/>
      <c r="O16" s="102">
        <v>2306.5873591909999</v>
      </c>
      <c r="P16" s="79">
        <v>1.9639891004999998E-4</v>
      </c>
      <c r="Q16" s="79">
        <f t="shared" si="0"/>
        <v>7.339019654738081E-3</v>
      </c>
      <c r="R16" s="79">
        <f>O16/'סכום נכסי הקרן'!$C$42</f>
        <v>1.4340445637890057E-4</v>
      </c>
    </row>
    <row r="17" spans="2:18">
      <c r="B17" s="73" t="s">
        <v>236</v>
      </c>
      <c r="C17" s="99" t="s">
        <v>237</v>
      </c>
      <c r="D17" s="96" t="s">
        <v>119</v>
      </c>
      <c r="E17" s="99" t="s">
        <v>233</v>
      </c>
      <c r="F17" s="99"/>
      <c r="G17" s="99"/>
      <c r="H17" s="102">
        <v>0.78</v>
      </c>
      <c r="I17" s="96" t="s">
        <v>131</v>
      </c>
      <c r="J17" s="80">
        <v>0</v>
      </c>
      <c r="K17" s="79">
        <v>3.7000000000000005E-2</v>
      </c>
      <c r="L17" s="102">
        <v>4172781.375</v>
      </c>
      <c r="M17" s="103">
        <v>97.2</v>
      </c>
      <c r="N17" s="99"/>
      <c r="O17" s="102">
        <v>4055.9434965</v>
      </c>
      <c r="P17" s="79">
        <v>2.78185425E-4</v>
      </c>
      <c r="Q17" s="79">
        <f t="shared" si="0"/>
        <v>1.2905060335438928E-2</v>
      </c>
      <c r="R17" s="79">
        <f>O17/'סכום נכסי הקרן'!$C$42</f>
        <v>2.521649006275319E-4</v>
      </c>
    </row>
    <row r="18" spans="2:18">
      <c r="B18" s="73" t="s">
        <v>238</v>
      </c>
      <c r="C18" s="99" t="s">
        <v>239</v>
      </c>
      <c r="D18" s="96" t="s">
        <v>119</v>
      </c>
      <c r="E18" s="99" t="s">
        <v>233</v>
      </c>
      <c r="F18" s="99"/>
      <c r="G18" s="99"/>
      <c r="H18" s="102">
        <v>0.67999999999998351</v>
      </c>
      <c r="I18" s="96" t="s">
        <v>131</v>
      </c>
      <c r="J18" s="80">
        <v>0</v>
      </c>
      <c r="K18" s="79">
        <v>3.6900000000003826E-2</v>
      </c>
      <c r="L18" s="102">
        <v>2494117.5621079998</v>
      </c>
      <c r="M18" s="103">
        <v>97.55</v>
      </c>
      <c r="N18" s="99"/>
      <c r="O18" s="102">
        <v>2433.0116818030001</v>
      </c>
      <c r="P18" s="79">
        <v>1.9185519708523076E-4</v>
      </c>
      <c r="Q18" s="79">
        <f t="shared" si="0"/>
        <v>7.7412721793560253E-3</v>
      </c>
      <c r="R18" s="79">
        <f>O18/'סכום נכסי הקרן'!$C$42</f>
        <v>1.5126447138548736E-4</v>
      </c>
    </row>
    <row r="19" spans="2:18">
      <c r="B19" s="73" t="s">
        <v>240</v>
      </c>
      <c r="C19" s="99" t="s">
        <v>241</v>
      </c>
      <c r="D19" s="96" t="s">
        <v>119</v>
      </c>
      <c r="E19" s="99" t="s">
        <v>233</v>
      </c>
      <c r="F19" s="99"/>
      <c r="G19" s="99"/>
      <c r="H19" s="102">
        <v>0.93000000000004179</v>
      </c>
      <c r="I19" s="96" t="s">
        <v>131</v>
      </c>
      <c r="J19" s="80">
        <v>0</v>
      </c>
      <c r="K19" s="79">
        <v>3.6900000000000155E-2</v>
      </c>
      <c r="L19" s="102">
        <v>11349965.34</v>
      </c>
      <c r="M19" s="103">
        <v>96.67</v>
      </c>
      <c r="N19" s="99"/>
      <c r="O19" s="102">
        <v>10972.011494178003</v>
      </c>
      <c r="P19" s="79">
        <v>3.3382250999999997E-4</v>
      </c>
      <c r="Q19" s="79">
        <f t="shared" si="0"/>
        <v>3.4910365604373633E-2</v>
      </c>
      <c r="R19" s="79">
        <f>O19/'סכום נכסי הקרן'!$C$42</f>
        <v>6.8214860253873206E-4</v>
      </c>
    </row>
    <row r="20" spans="2:18">
      <c r="B20" s="100"/>
      <c r="C20" s="99"/>
      <c r="D20" s="99"/>
      <c r="E20" s="99"/>
      <c r="F20" s="99"/>
      <c r="G20" s="99"/>
      <c r="H20" s="99"/>
      <c r="I20" s="99"/>
      <c r="J20" s="99"/>
      <c r="K20" s="79"/>
      <c r="L20" s="102"/>
      <c r="M20" s="103"/>
      <c r="N20" s="99"/>
      <c r="O20" s="99"/>
      <c r="P20" s="99"/>
      <c r="Q20" s="79"/>
      <c r="R20" s="99"/>
    </row>
    <row r="21" spans="2:18">
      <c r="B21" s="72" t="s">
        <v>23</v>
      </c>
      <c r="C21" s="70"/>
      <c r="D21" s="70"/>
      <c r="E21" s="70"/>
      <c r="F21" s="70"/>
      <c r="G21" s="70"/>
      <c r="H21" s="101">
        <v>9.4815070845949805</v>
      </c>
      <c r="I21" s="70"/>
      <c r="J21" s="70"/>
      <c r="K21" s="77">
        <v>3.6648725103774413E-2</v>
      </c>
      <c r="L21" s="101"/>
      <c r="M21" s="78"/>
      <c r="N21" s="70"/>
      <c r="O21" s="101">
        <v>253690.33104764804</v>
      </c>
      <c r="P21" s="70"/>
      <c r="Q21" s="77">
        <f t="shared" si="0"/>
        <v>0.80718309599542348</v>
      </c>
      <c r="R21" s="77">
        <f>O21/'סכום נכסי הקרן'!$C$42</f>
        <v>1.5772359051352439E-2</v>
      </c>
    </row>
    <row r="22" spans="2:18">
      <c r="B22" s="73" t="s">
        <v>242</v>
      </c>
      <c r="C22" s="99" t="s">
        <v>243</v>
      </c>
      <c r="D22" s="96" t="s">
        <v>119</v>
      </c>
      <c r="E22" s="99" t="s">
        <v>233</v>
      </c>
      <c r="F22" s="99"/>
      <c r="G22" s="99"/>
      <c r="H22" s="102">
        <v>12.55999999999473</v>
      </c>
      <c r="I22" s="96" t="s">
        <v>131</v>
      </c>
      <c r="J22" s="80">
        <v>5.5E-2</v>
      </c>
      <c r="K22" s="79">
        <v>3.629999999998542E-2</v>
      </c>
      <c r="L22" s="102">
        <v>815000.04700100003</v>
      </c>
      <c r="M22" s="103">
        <v>130.38999999999999</v>
      </c>
      <c r="N22" s="99"/>
      <c r="O22" s="102">
        <v>1062.6785222849999</v>
      </c>
      <c r="P22" s="79">
        <v>4.2969272685471996E-5</v>
      </c>
      <c r="Q22" s="79">
        <f t="shared" si="0"/>
        <v>3.381193662854816E-3</v>
      </c>
      <c r="R22" s="79">
        <f>O22/'סכום נכסי הקרן'!$C$42</f>
        <v>6.6068529850637532E-5</v>
      </c>
    </row>
    <row r="23" spans="2:18">
      <c r="B23" s="73" t="s">
        <v>244</v>
      </c>
      <c r="C23" s="99" t="s">
        <v>245</v>
      </c>
      <c r="D23" s="96" t="s">
        <v>119</v>
      </c>
      <c r="E23" s="99" t="s">
        <v>233</v>
      </c>
      <c r="F23" s="99"/>
      <c r="G23" s="99"/>
      <c r="H23" s="102">
        <v>3.1300000000010169</v>
      </c>
      <c r="I23" s="96" t="s">
        <v>131</v>
      </c>
      <c r="J23" s="80">
        <v>5.0000000000000001E-3</v>
      </c>
      <c r="K23" s="79">
        <v>3.7700000000011842E-2</v>
      </c>
      <c r="L23" s="102">
        <v>1050334.7056249999</v>
      </c>
      <c r="M23" s="103">
        <v>90.84</v>
      </c>
      <c r="N23" s="99"/>
      <c r="O23" s="102">
        <v>954.12402513099994</v>
      </c>
      <c r="P23" s="79">
        <v>6.5470956155107491E-5</v>
      </c>
      <c r="Q23" s="79">
        <f t="shared" si="0"/>
        <v>3.0357987290584045E-3</v>
      </c>
      <c r="R23" s="79">
        <f>O23/'סכום נכסי הקרן'!$C$42</f>
        <v>5.931951226419146E-5</v>
      </c>
    </row>
    <row r="24" spans="2:18">
      <c r="B24" s="73" t="s">
        <v>246</v>
      </c>
      <c r="C24" s="99" t="s">
        <v>247</v>
      </c>
      <c r="D24" s="96" t="s">
        <v>119</v>
      </c>
      <c r="E24" s="99" t="s">
        <v>233</v>
      </c>
      <c r="F24" s="99"/>
      <c r="G24" s="99"/>
      <c r="H24" s="102">
        <v>0.2499999999992322</v>
      </c>
      <c r="I24" s="96" t="s">
        <v>131</v>
      </c>
      <c r="J24" s="80">
        <v>4.2500000000000003E-2</v>
      </c>
      <c r="K24" s="79">
        <v>3.4200000000041163E-2</v>
      </c>
      <c r="L24" s="102">
        <v>314941.78457199998</v>
      </c>
      <c r="M24" s="103">
        <v>103.38</v>
      </c>
      <c r="N24" s="99"/>
      <c r="O24" s="102">
        <v>325.58683227299997</v>
      </c>
      <c r="P24" s="79">
        <v>2.3215753824059476E-5</v>
      </c>
      <c r="Q24" s="79">
        <f t="shared" si="0"/>
        <v>1.0359408898406232E-3</v>
      </c>
      <c r="R24" s="79">
        <f>O24/'סכום נכסי הקרן'!$C$42</f>
        <v>2.0242286727268742E-5</v>
      </c>
    </row>
    <row r="25" spans="2:18">
      <c r="B25" s="73" t="s">
        <v>248</v>
      </c>
      <c r="C25" s="99" t="s">
        <v>249</v>
      </c>
      <c r="D25" s="96" t="s">
        <v>119</v>
      </c>
      <c r="E25" s="99" t="s">
        <v>233</v>
      </c>
      <c r="F25" s="99"/>
      <c r="G25" s="99"/>
      <c r="H25" s="102">
        <v>1.2199999999999962</v>
      </c>
      <c r="I25" s="96" t="s">
        <v>131</v>
      </c>
      <c r="J25" s="80">
        <v>3.7499999999999999E-2</v>
      </c>
      <c r="K25" s="79">
        <v>3.6199999999999684E-2</v>
      </c>
      <c r="L25" s="102">
        <v>20722648.329287998</v>
      </c>
      <c r="M25" s="103">
        <v>102.96</v>
      </c>
      <c r="N25" s="99"/>
      <c r="O25" s="102">
        <v>21336.039230414</v>
      </c>
      <c r="P25" s="79">
        <v>9.5961399594522278E-4</v>
      </c>
      <c r="Q25" s="79">
        <f t="shared" si="0"/>
        <v>6.7886269575842595E-2</v>
      </c>
      <c r="R25" s="79">
        <f>O25/'סכום נכסי הקרן'!$C$42</f>
        <v>1.3264978215217274E-3</v>
      </c>
    </row>
    <row r="26" spans="2:18">
      <c r="B26" s="73" t="s">
        <v>250</v>
      </c>
      <c r="C26" s="99" t="s">
        <v>251</v>
      </c>
      <c r="D26" s="96" t="s">
        <v>119</v>
      </c>
      <c r="E26" s="99" t="s">
        <v>233</v>
      </c>
      <c r="F26" s="99"/>
      <c r="G26" s="99"/>
      <c r="H26" s="102">
        <v>4.0499999999987066</v>
      </c>
      <c r="I26" s="96" t="s">
        <v>131</v>
      </c>
      <c r="J26" s="80">
        <v>0.02</v>
      </c>
      <c r="K26" s="79">
        <v>3.7499999999991915E-2</v>
      </c>
      <c r="L26" s="102">
        <v>2612577.2733140001</v>
      </c>
      <c r="M26" s="103">
        <v>94.75</v>
      </c>
      <c r="N26" s="99"/>
      <c r="O26" s="102">
        <v>2475.4169487640002</v>
      </c>
      <c r="P26" s="79">
        <v>1.2995295146487026E-4</v>
      </c>
      <c r="Q26" s="79">
        <f t="shared" si="0"/>
        <v>7.8761957869320012E-3</v>
      </c>
      <c r="R26" s="79">
        <f>O26/'סכום נכסי הקרן'!$C$42</f>
        <v>1.5390087890411575E-4</v>
      </c>
    </row>
    <row r="27" spans="2:18">
      <c r="B27" s="73" t="s">
        <v>252</v>
      </c>
      <c r="C27" s="99" t="s">
        <v>253</v>
      </c>
      <c r="D27" s="96" t="s">
        <v>119</v>
      </c>
      <c r="E27" s="99" t="s">
        <v>233</v>
      </c>
      <c r="F27" s="99"/>
      <c r="G27" s="99"/>
      <c r="H27" s="102">
        <v>6.9500000000002293</v>
      </c>
      <c r="I27" s="96" t="s">
        <v>131</v>
      </c>
      <c r="J27" s="80">
        <v>0.01</v>
      </c>
      <c r="K27" s="79">
        <v>3.6699999999998831E-2</v>
      </c>
      <c r="L27" s="102">
        <v>4675528.3454719996</v>
      </c>
      <c r="M27" s="103">
        <v>83.99</v>
      </c>
      <c r="N27" s="99"/>
      <c r="O27" s="102">
        <v>3926.9764869379997</v>
      </c>
      <c r="P27" s="79">
        <v>1.8690789836013223E-4</v>
      </c>
      <c r="Q27" s="79">
        <f t="shared" si="0"/>
        <v>1.24947175776774E-2</v>
      </c>
      <c r="R27" s="79">
        <f>O27/'סכום נכסי הקרן'!$C$42</f>
        <v>2.4414680245173255E-4</v>
      </c>
    </row>
    <row r="28" spans="2:18">
      <c r="B28" s="73" t="s">
        <v>254</v>
      </c>
      <c r="C28" s="99" t="s">
        <v>255</v>
      </c>
      <c r="D28" s="96" t="s">
        <v>119</v>
      </c>
      <c r="E28" s="99" t="s">
        <v>233</v>
      </c>
      <c r="F28" s="99"/>
      <c r="G28" s="99"/>
      <c r="H28" s="102">
        <v>15.919999999999918</v>
      </c>
      <c r="I28" s="96" t="s">
        <v>131</v>
      </c>
      <c r="J28" s="80">
        <v>3.7499999999999999E-2</v>
      </c>
      <c r="K28" s="79">
        <v>3.7299999999999951E-2</v>
      </c>
      <c r="L28" s="102">
        <v>30781953.809085</v>
      </c>
      <c r="M28" s="103">
        <v>103.13</v>
      </c>
      <c r="N28" s="99"/>
      <c r="O28" s="102">
        <v>31745.429721981003</v>
      </c>
      <c r="P28" s="79">
        <v>1.2205038175665758E-3</v>
      </c>
      <c r="Q28" s="79">
        <f t="shared" si="0"/>
        <v>0.10100650718880178</v>
      </c>
      <c r="R28" s="79">
        <f>O28/'סכום נכסי הקרן'!$C$42</f>
        <v>1.9736673201018388E-3</v>
      </c>
    </row>
    <row r="29" spans="2:18">
      <c r="B29" s="73" t="s">
        <v>256</v>
      </c>
      <c r="C29" s="99" t="s">
        <v>257</v>
      </c>
      <c r="D29" s="96" t="s">
        <v>119</v>
      </c>
      <c r="E29" s="99" t="s">
        <v>233</v>
      </c>
      <c r="F29" s="99"/>
      <c r="G29" s="99"/>
      <c r="H29" s="102">
        <v>2.3199999999999945</v>
      </c>
      <c r="I29" s="96" t="s">
        <v>131</v>
      </c>
      <c r="J29" s="80">
        <v>5.0000000000000001E-3</v>
      </c>
      <c r="K29" s="79">
        <v>3.7699999999999408E-2</v>
      </c>
      <c r="L29" s="102">
        <v>7881867.7274810001</v>
      </c>
      <c r="M29" s="103">
        <v>93.15</v>
      </c>
      <c r="N29" s="99"/>
      <c r="O29" s="102">
        <v>7341.9594856719996</v>
      </c>
      <c r="P29" s="79">
        <v>3.5323939574886595E-4</v>
      </c>
      <c r="Q29" s="79">
        <f t="shared" si="0"/>
        <v>2.3360392033248658E-2</v>
      </c>
      <c r="R29" s="79">
        <f>O29/'סכום נכסי הקרן'!$C$42</f>
        <v>4.5646209956165865E-4</v>
      </c>
    </row>
    <row r="30" spans="2:18">
      <c r="B30" s="73" t="s">
        <v>258</v>
      </c>
      <c r="C30" s="99" t="s">
        <v>259</v>
      </c>
      <c r="D30" s="96" t="s">
        <v>119</v>
      </c>
      <c r="E30" s="99" t="s">
        <v>233</v>
      </c>
      <c r="F30" s="99"/>
      <c r="G30" s="99"/>
      <c r="H30" s="102">
        <v>8.699999999999946</v>
      </c>
      <c r="I30" s="96" t="s">
        <v>131</v>
      </c>
      <c r="J30" s="80">
        <v>1.3000000000000001E-2</v>
      </c>
      <c r="K30" s="79">
        <v>3.5700000000000072E-2</v>
      </c>
      <c r="L30" s="102">
        <v>37203264.510917999</v>
      </c>
      <c r="M30" s="103">
        <v>83.1</v>
      </c>
      <c r="N30" s="99"/>
      <c r="O30" s="102">
        <v>30915.911330468003</v>
      </c>
      <c r="P30" s="79">
        <v>4.0980697153686491E-3</v>
      </c>
      <c r="Q30" s="79">
        <f t="shared" si="0"/>
        <v>9.8367174342802025E-2</v>
      </c>
      <c r="R30" s="79">
        <f>O30/'סכום נכסי הקרן'!$C$42</f>
        <v>1.9220947518584475E-3</v>
      </c>
    </row>
    <row r="31" spans="2:18">
      <c r="B31" s="73" t="s">
        <v>260</v>
      </c>
      <c r="C31" s="99" t="s">
        <v>261</v>
      </c>
      <c r="D31" s="96" t="s">
        <v>119</v>
      </c>
      <c r="E31" s="99" t="s">
        <v>233</v>
      </c>
      <c r="F31" s="99"/>
      <c r="G31" s="99"/>
      <c r="H31" s="102">
        <v>12.689999999999864</v>
      </c>
      <c r="I31" s="96" t="s">
        <v>131</v>
      </c>
      <c r="J31" s="80">
        <v>1.4999999999999999E-2</v>
      </c>
      <c r="K31" s="79">
        <v>3.6599999999999473E-2</v>
      </c>
      <c r="L31" s="102">
        <v>85355616.045168996</v>
      </c>
      <c r="M31" s="103">
        <v>77</v>
      </c>
      <c r="N31" s="99"/>
      <c r="O31" s="102">
        <v>65723.825758680992</v>
      </c>
      <c r="P31" s="79">
        <v>4.7981557431814315E-3</v>
      </c>
      <c r="Q31" s="79">
        <f t="shared" si="0"/>
        <v>0.20911778914661056</v>
      </c>
      <c r="R31" s="79">
        <f>O31/'סכום נכסי הקרן'!$C$42</f>
        <v>4.0861619511219967E-3</v>
      </c>
    </row>
    <row r="32" spans="2:18">
      <c r="B32" s="73" t="s">
        <v>262</v>
      </c>
      <c r="C32" s="99" t="s">
        <v>263</v>
      </c>
      <c r="D32" s="96" t="s">
        <v>119</v>
      </c>
      <c r="E32" s="99" t="s">
        <v>233</v>
      </c>
      <c r="F32" s="99"/>
      <c r="G32" s="99"/>
      <c r="H32" s="102">
        <v>0.58000000000001228</v>
      </c>
      <c r="I32" s="96" t="s">
        <v>131</v>
      </c>
      <c r="J32" s="80">
        <v>1.5E-3</v>
      </c>
      <c r="K32" s="79">
        <v>3.5899999999999092E-2</v>
      </c>
      <c r="L32" s="102">
        <v>11589548.153078999</v>
      </c>
      <c r="M32" s="103">
        <v>98.11</v>
      </c>
      <c r="N32" s="99"/>
      <c r="O32" s="102">
        <v>11370.505423017001</v>
      </c>
      <c r="P32" s="79">
        <v>7.3874221354020019E-4</v>
      </c>
      <c r="Q32" s="79">
        <f t="shared" si="0"/>
        <v>3.6178279765261501E-2</v>
      </c>
      <c r="R32" s="79">
        <f>O32/'סכום נכסי הקרן'!$C$42</f>
        <v>7.0692364737184508E-4</v>
      </c>
    </row>
    <row r="33" spans="2:18">
      <c r="B33" s="73" t="s">
        <v>264</v>
      </c>
      <c r="C33" s="99" t="s">
        <v>265</v>
      </c>
      <c r="D33" s="96" t="s">
        <v>119</v>
      </c>
      <c r="E33" s="99" t="s">
        <v>233</v>
      </c>
      <c r="F33" s="99"/>
      <c r="G33" s="99"/>
      <c r="H33" s="102">
        <v>2.619999999999735</v>
      </c>
      <c r="I33" s="96" t="s">
        <v>131</v>
      </c>
      <c r="J33" s="80">
        <v>1.7500000000000002E-2</v>
      </c>
      <c r="K33" s="79">
        <v>3.7199999999996722E-2</v>
      </c>
      <c r="L33" s="102">
        <v>4965605.6194040002</v>
      </c>
      <c r="M33" s="103">
        <v>95.66</v>
      </c>
      <c r="N33" s="99"/>
      <c r="O33" s="102">
        <v>4750.0981378229999</v>
      </c>
      <c r="P33" s="79">
        <v>2.5954385080828357E-4</v>
      </c>
      <c r="Q33" s="79">
        <f t="shared" si="0"/>
        <v>1.5113697496220015E-2</v>
      </c>
      <c r="R33" s="79">
        <f>O33/'סכום נכסי הקרן'!$C$42</f>
        <v>2.9532167445843043E-4</v>
      </c>
    </row>
    <row r="34" spans="2:18">
      <c r="B34" s="73" t="s">
        <v>266</v>
      </c>
      <c r="C34" s="99" t="s">
        <v>267</v>
      </c>
      <c r="D34" s="96" t="s">
        <v>119</v>
      </c>
      <c r="E34" s="99" t="s">
        <v>233</v>
      </c>
      <c r="F34" s="99"/>
      <c r="G34" s="99"/>
      <c r="H34" s="102">
        <v>5.4100000000004629</v>
      </c>
      <c r="I34" s="96" t="s">
        <v>131</v>
      </c>
      <c r="J34" s="80">
        <v>2.2499999999999999E-2</v>
      </c>
      <c r="K34" s="79">
        <v>3.7200000000003397E-2</v>
      </c>
      <c r="L34" s="102">
        <v>8224551.1858909996</v>
      </c>
      <c r="M34" s="103">
        <v>93.09</v>
      </c>
      <c r="N34" s="99"/>
      <c r="O34" s="102">
        <v>7656.2349690450001</v>
      </c>
      <c r="P34" s="79">
        <v>3.8735527768486103E-4</v>
      </c>
      <c r="Q34" s="79">
        <f t="shared" si="0"/>
        <v>2.4360342865497094E-2</v>
      </c>
      <c r="R34" s="79">
        <f>O34/'סכום נכסי הקרן'!$C$42</f>
        <v>4.7600114050313353E-4</v>
      </c>
    </row>
    <row r="35" spans="2:18">
      <c r="B35" s="73" t="s">
        <v>268</v>
      </c>
      <c r="C35" s="99" t="s">
        <v>269</v>
      </c>
      <c r="D35" s="96" t="s">
        <v>119</v>
      </c>
      <c r="E35" s="99" t="s">
        <v>233</v>
      </c>
      <c r="F35" s="99"/>
      <c r="G35" s="99"/>
      <c r="H35" s="102">
        <v>1.8299999999999998</v>
      </c>
      <c r="I35" s="96" t="s">
        <v>131</v>
      </c>
      <c r="J35" s="80">
        <v>4.0000000000000001E-3</v>
      </c>
      <c r="K35" s="79">
        <v>3.5599999999999993E-2</v>
      </c>
      <c r="L35" s="102">
        <v>35956163.525346003</v>
      </c>
      <c r="M35" s="103">
        <v>94.54</v>
      </c>
      <c r="N35" s="99"/>
      <c r="O35" s="102">
        <v>33992.957391299999</v>
      </c>
      <c r="P35" s="79">
        <v>2.1109905057140211E-3</v>
      </c>
      <c r="Q35" s="79">
        <f t="shared" si="0"/>
        <v>0.10815761277080974</v>
      </c>
      <c r="R35" s="79">
        <f>O35/'סכום נכסי הקרן'!$C$42</f>
        <v>2.1133999351840059E-3</v>
      </c>
    </row>
    <row r="36" spans="2:18">
      <c r="B36" s="73" t="s">
        <v>270</v>
      </c>
      <c r="C36" s="99" t="s">
        <v>271</v>
      </c>
      <c r="D36" s="96" t="s">
        <v>119</v>
      </c>
      <c r="E36" s="99" t="s">
        <v>233</v>
      </c>
      <c r="F36" s="99"/>
      <c r="G36" s="99"/>
      <c r="H36" s="102">
        <v>3.5100000000201739</v>
      </c>
      <c r="I36" s="96" t="s">
        <v>131</v>
      </c>
      <c r="J36" s="80">
        <v>6.25E-2</v>
      </c>
      <c r="K36" s="79">
        <v>3.7000000000413834E-2</v>
      </c>
      <c r="L36" s="102">
        <v>35157.514576000001</v>
      </c>
      <c r="M36" s="103">
        <v>109.97</v>
      </c>
      <c r="N36" s="99"/>
      <c r="O36" s="102">
        <v>38.662717522000008</v>
      </c>
      <c r="P36" s="79">
        <v>2.3105021489526828E-6</v>
      </c>
      <c r="Q36" s="79">
        <f t="shared" si="0"/>
        <v>1.2301569358251583E-4</v>
      </c>
      <c r="R36" s="79">
        <f>O36/'סכום נכסי הקרן'!$C$42</f>
        <v>2.4037268591977459E-6</v>
      </c>
    </row>
    <row r="37" spans="2:18">
      <c r="B37" s="73" t="s">
        <v>272</v>
      </c>
      <c r="C37" s="99" t="s">
        <v>273</v>
      </c>
      <c r="D37" s="96" t="s">
        <v>119</v>
      </c>
      <c r="E37" s="99" t="s">
        <v>233</v>
      </c>
      <c r="F37" s="99"/>
      <c r="G37" s="99"/>
      <c r="H37" s="102">
        <v>0.91999999999836024</v>
      </c>
      <c r="I37" s="96" t="s">
        <v>131</v>
      </c>
      <c r="J37" s="80">
        <v>1.4999999999999999E-2</v>
      </c>
      <c r="K37" s="79">
        <v>3.6699999999973351E-2</v>
      </c>
      <c r="L37" s="102">
        <v>496852.54420499993</v>
      </c>
      <c r="M37" s="103">
        <v>98.2</v>
      </c>
      <c r="N37" s="99"/>
      <c r="O37" s="102">
        <v>487.90918479000004</v>
      </c>
      <c r="P37" s="79">
        <v>3.6136738376226861E-5</v>
      </c>
      <c r="Q37" s="79">
        <f t="shared" si="0"/>
        <v>1.5524125208754055E-3</v>
      </c>
      <c r="R37" s="79">
        <f>O37/'סכום נכסי הקרן'!$C$42</f>
        <v>3.0334143265062731E-5</v>
      </c>
    </row>
    <row r="38" spans="2:18">
      <c r="B38" s="73" t="s">
        <v>274</v>
      </c>
      <c r="C38" s="99" t="s">
        <v>275</v>
      </c>
      <c r="D38" s="96" t="s">
        <v>119</v>
      </c>
      <c r="E38" s="99" t="s">
        <v>233</v>
      </c>
      <c r="F38" s="99"/>
      <c r="G38" s="99"/>
      <c r="H38" s="102">
        <v>19.499999999999556</v>
      </c>
      <c r="I38" s="96" t="s">
        <v>131</v>
      </c>
      <c r="J38" s="80">
        <v>2.7999999999999997E-2</v>
      </c>
      <c r="K38" s="79">
        <v>3.829999999999914E-2</v>
      </c>
      <c r="L38" s="102">
        <v>36049732.032554999</v>
      </c>
      <c r="M38" s="103">
        <v>82.07</v>
      </c>
      <c r="N38" s="99"/>
      <c r="O38" s="102">
        <v>29586.014881544004</v>
      </c>
      <c r="P38" s="79">
        <v>7.4636987286265926E-3</v>
      </c>
      <c r="Q38" s="79">
        <f t="shared" si="0"/>
        <v>9.4135755949508293E-2</v>
      </c>
      <c r="R38" s="79">
        <f>O38/'סכום נכסי הקרן'!$C$42</f>
        <v>1.8394128293471466E-3</v>
      </c>
    </row>
    <row r="39" spans="2:18">
      <c r="B39" s="100"/>
      <c r="C39" s="99"/>
      <c r="D39" s="99"/>
      <c r="E39" s="99"/>
      <c r="F39" s="99"/>
      <c r="G39" s="99"/>
      <c r="H39" s="99"/>
      <c r="I39" s="99"/>
      <c r="J39" s="99"/>
      <c r="K39" s="79"/>
      <c r="L39" s="102"/>
      <c r="M39" s="103"/>
      <c r="N39" s="99"/>
      <c r="O39" s="99"/>
      <c r="P39" s="99"/>
      <c r="Q39" s="79"/>
      <c r="R39" s="99"/>
    </row>
    <row r="40" spans="2:18">
      <c r="B40" s="72" t="s">
        <v>24</v>
      </c>
      <c r="C40" s="70"/>
      <c r="D40" s="70"/>
      <c r="E40" s="70"/>
      <c r="F40" s="70"/>
      <c r="G40" s="70"/>
      <c r="H40" s="101">
        <v>4.5009675723041767</v>
      </c>
      <c r="I40" s="70"/>
      <c r="J40" s="70"/>
      <c r="K40" s="77">
        <v>3.8169807497127756E-2</v>
      </c>
      <c r="L40" s="101"/>
      <c r="M40" s="78"/>
      <c r="N40" s="70"/>
      <c r="O40" s="101">
        <v>29428.973320218</v>
      </c>
      <c r="P40" s="70"/>
      <c r="Q40" s="77">
        <f t="shared" si="0"/>
        <v>9.3636086556719053E-2</v>
      </c>
      <c r="R40" s="77">
        <f>O40/'סכום נכסי הקרן'!$C$42</f>
        <v>1.8296492885728885E-3</v>
      </c>
    </row>
    <row r="41" spans="2:18">
      <c r="B41" s="73" t="s">
        <v>276</v>
      </c>
      <c r="C41" s="99" t="s">
        <v>277</v>
      </c>
      <c r="D41" s="96" t="s">
        <v>119</v>
      </c>
      <c r="E41" s="99" t="s">
        <v>233</v>
      </c>
      <c r="F41" s="99"/>
      <c r="G41" s="99"/>
      <c r="H41" s="102">
        <v>3.2199999999999904</v>
      </c>
      <c r="I41" s="96" t="s">
        <v>131</v>
      </c>
      <c r="J41" s="80">
        <v>3.27E-2</v>
      </c>
      <c r="K41" s="79">
        <v>3.8099999999999794E-2</v>
      </c>
      <c r="L41" s="102">
        <v>19160991.190579001</v>
      </c>
      <c r="M41" s="103">
        <v>99.98</v>
      </c>
      <c r="N41" s="99"/>
      <c r="O41" s="102">
        <v>19157.158467518999</v>
      </c>
      <c r="P41" s="79">
        <v>9.0315766853985209E-4</v>
      </c>
      <c r="Q41" s="79">
        <f t="shared" si="0"/>
        <v>6.095358233965413E-2</v>
      </c>
      <c r="R41" s="79">
        <f>O41/'סכום נכסי הקרן'!$C$42</f>
        <v>1.1910331012836904E-3</v>
      </c>
    </row>
    <row r="42" spans="2:18">
      <c r="B42" s="73" t="s">
        <v>278</v>
      </c>
      <c r="C42" s="99" t="s">
        <v>279</v>
      </c>
      <c r="D42" s="96" t="s">
        <v>119</v>
      </c>
      <c r="E42" s="99" t="s">
        <v>233</v>
      </c>
      <c r="F42" s="99"/>
      <c r="G42" s="99"/>
      <c r="H42" s="102">
        <v>6.8899999999998922</v>
      </c>
      <c r="I42" s="96" t="s">
        <v>131</v>
      </c>
      <c r="J42" s="80">
        <v>3.27E-2</v>
      </c>
      <c r="K42" s="79">
        <v>3.8299999999998863E-2</v>
      </c>
      <c r="L42" s="102">
        <v>10310996.923636001</v>
      </c>
      <c r="M42" s="103">
        <v>99.62</v>
      </c>
      <c r="N42" s="99"/>
      <c r="O42" s="102">
        <v>10271.814852699001</v>
      </c>
      <c r="P42" s="79">
        <v>5.2004724072192529E-4</v>
      </c>
      <c r="Q42" s="79">
        <f t="shared" si="0"/>
        <v>3.268250421706493E-2</v>
      </c>
      <c r="R42" s="79">
        <f>O42/'סכום נכסי הקרן'!$C$42</f>
        <v>6.3861618728919831E-4</v>
      </c>
    </row>
    <row r="43" spans="2:18">
      <c r="B43" s="100"/>
      <c r="C43" s="99"/>
      <c r="D43" s="99"/>
      <c r="E43" s="99"/>
      <c r="F43" s="99"/>
      <c r="G43" s="99"/>
      <c r="H43" s="99"/>
      <c r="I43" s="99"/>
      <c r="J43" s="99"/>
      <c r="K43" s="79"/>
      <c r="L43" s="102"/>
      <c r="M43" s="103"/>
      <c r="N43" s="99"/>
      <c r="O43" s="99"/>
      <c r="P43" s="99"/>
      <c r="Q43" s="79"/>
      <c r="R43" s="99"/>
    </row>
    <row r="44" spans="2:18">
      <c r="B44" s="98" t="s">
        <v>196</v>
      </c>
      <c r="C44" s="70"/>
      <c r="D44" s="70"/>
      <c r="E44" s="70"/>
      <c r="F44" s="70"/>
      <c r="G44" s="70"/>
      <c r="H44" s="101">
        <v>19.710000000000385</v>
      </c>
      <c r="I44" s="70"/>
      <c r="J44" s="70"/>
      <c r="K44" s="77">
        <v>5.1200000000000002E-2</v>
      </c>
      <c r="L44" s="101"/>
      <c r="M44" s="78"/>
      <c r="N44" s="70"/>
      <c r="O44" s="101">
        <v>1954.7377492750002</v>
      </c>
      <c r="P44" s="70"/>
      <c r="Q44" s="77">
        <f t="shared" si="0"/>
        <v>6.2195167699259802E-3</v>
      </c>
      <c r="R44" s="77">
        <f>O44/'סכום נכסי הקרן'!$C$42</f>
        <v>1.2152936812955323E-4</v>
      </c>
    </row>
    <row r="45" spans="2:18">
      <c r="B45" s="72" t="s">
        <v>62</v>
      </c>
      <c r="C45" s="70"/>
      <c r="D45" s="70"/>
      <c r="E45" s="70"/>
      <c r="F45" s="70"/>
      <c r="G45" s="70"/>
      <c r="H45" s="101">
        <v>19.710000000000385</v>
      </c>
      <c r="I45" s="70"/>
      <c r="J45" s="70"/>
      <c r="K45" s="77">
        <v>5.1200000000000002E-2</v>
      </c>
      <c r="L45" s="101"/>
      <c r="M45" s="78"/>
      <c r="N45" s="70"/>
      <c r="O45" s="101">
        <v>1954.7377492750002</v>
      </c>
      <c r="P45" s="70"/>
      <c r="Q45" s="77">
        <f t="shared" si="0"/>
        <v>6.2195167699259802E-3</v>
      </c>
      <c r="R45" s="77">
        <f>O45/'סכום נכסי הקרן'!$C$42</f>
        <v>1.2152936812955323E-4</v>
      </c>
    </row>
    <row r="46" spans="2:18">
      <c r="B46" s="73" t="s">
        <v>280</v>
      </c>
      <c r="C46" s="99" t="s">
        <v>281</v>
      </c>
      <c r="D46" s="96" t="s">
        <v>27</v>
      </c>
      <c r="E46" s="99" t="s">
        <v>282</v>
      </c>
      <c r="F46" s="99" t="s">
        <v>283</v>
      </c>
      <c r="G46" s="99"/>
      <c r="H46" s="102">
        <v>19.710000000000385</v>
      </c>
      <c r="I46" s="96" t="s">
        <v>130</v>
      </c>
      <c r="J46" s="80">
        <v>4.4999999999999998E-2</v>
      </c>
      <c r="K46" s="79">
        <v>5.1200000000000002E-2</v>
      </c>
      <c r="L46" s="102">
        <v>629016.16606900003</v>
      </c>
      <c r="M46" s="103">
        <v>88.3095</v>
      </c>
      <c r="N46" s="99"/>
      <c r="O46" s="102">
        <v>1954.7377492750002</v>
      </c>
      <c r="P46" s="79">
        <v>6.2901616606900006E-4</v>
      </c>
      <c r="Q46" s="79">
        <f t="shared" si="0"/>
        <v>6.2195167699259802E-3</v>
      </c>
      <c r="R46" s="79">
        <f>O46/'סכום נכסי הקרן'!$C$42</f>
        <v>1.2152936812955323E-4</v>
      </c>
    </row>
    <row r="47" spans="2:18"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</row>
    <row r="48" spans="2:18"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</row>
    <row r="49" spans="2:18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</row>
    <row r="50" spans="2:18">
      <c r="B50" s="112" t="s">
        <v>111</v>
      </c>
      <c r="C50" s="116"/>
      <c r="D50" s="116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</row>
    <row r="51" spans="2:18">
      <c r="B51" s="112" t="s">
        <v>202</v>
      </c>
      <c r="C51" s="116"/>
      <c r="D51" s="116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</row>
    <row r="52" spans="2:18">
      <c r="B52" s="157" t="s">
        <v>210</v>
      </c>
      <c r="C52" s="157"/>
      <c r="D52" s="157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</row>
    <row r="53" spans="2:18"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</row>
    <row r="54" spans="2:18"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</row>
    <row r="55" spans="2:18"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</row>
    <row r="56" spans="2:18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</row>
    <row r="57" spans="2:18"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</row>
    <row r="58" spans="2:18"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</row>
    <row r="59" spans="2:18"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</row>
    <row r="60" spans="2:18"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</row>
    <row r="61" spans="2:18">
      <c r="B61" s="11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</row>
    <row r="62" spans="2:18"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</row>
    <row r="63" spans="2:18"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</row>
    <row r="64" spans="2:18"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</row>
    <row r="65" spans="2:18"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</row>
    <row r="66" spans="2:18"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</row>
    <row r="67" spans="2:18"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</row>
    <row r="68" spans="2:18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</row>
    <row r="69" spans="2:18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</row>
    <row r="70" spans="2:18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</row>
    <row r="71" spans="2:18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</row>
    <row r="72" spans="2:18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</row>
    <row r="73" spans="2:18">
      <c r="B73" s="113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</row>
    <row r="74" spans="2:18"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</row>
    <row r="75" spans="2:18"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</row>
    <row r="76" spans="2:18"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</row>
    <row r="77" spans="2:18"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</row>
    <row r="78" spans="2:18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</row>
    <row r="79" spans="2:18"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</row>
    <row r="80" spans="2:18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</row>
    <row r="81" spans="2:18"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</row>
    <row r="82" spans="2:18"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</row>
    <row r="83" spans="2:18"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</row>
    <row r="84" spans="2:18">
      <c r="B84" s="113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</row>
    <row r="85" spans="2:18">
      <c r="B85" s="113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</row>
    <row r="86" spans="2:18">
      <c r="B86" s="113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</row>
    <row r="87" spans="2:18">
      <c r="B87" s="113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</row>
    <row r="88" spans="2:18">
      <c r="B88" s="113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</row>
    <row r="89" spans="2:18">
      <c r="B89" s="1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</row>
    <row r="90" spans="2:18">
      <c r="B90" s="113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</row>
    <row r="91" spans="2:18">
      <c r="B91" s="113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</row>
    <row r="92" spans="2:18"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</row>
    <row r="93" spans="2:18"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</row>
    <row r="94" spans="2:18"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</row>
    <row r="95" spans="2:18"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</row>
    <row r="96" spans="2:18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</row>
    <row r="97" spans="2:18"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</row>
    <row r="98" spans="2:18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</row>
    <row r="99" spans="2:18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</row>
    <row r="100" spans="2:18"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</row>
    <row r="101" spans="2:18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</row>
    <row r="102" spans="2:18"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</row>
    <row r="103" spans="2:18">
      <c r="B103" s="113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</row>
    <row r="104" spans="2:18"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</row>
    <row r="105" spans="2:18"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</row>
    <row r="106" spans="2:18">
      <c r="B106" s="113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</row>
    <row r="107" spans="2:18"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</row>
    <row r="108" spans="2:18">
      <c r="B108" s="113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</row>
    <row r="109" spans="2:18"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</row>
    <row r="110" spans="2:18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</row>
    <row r="111" spans="2:18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</row>
    <row r="112" spans="2:18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</row>
    <row r="113" spans="2:18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</row>
    <row r="114" spans="2:18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</row>
    <row r="115" spans="2:18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</row>
    <row r="116" spans="2:18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</row>
    <row r="117" spans="2:18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</row>
    <row r="118" spans="2:18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</row>
    <row r="119" spans="2:18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</row>
    <row r="120" spans="2:18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</row>
    <row r="121" spans="2:18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</row>
    <row r="122" spans="2:18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</row>
    <row r="123" spans="2:18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</row>
    <row r="124" spans="2:18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</row>
    <row r="125" spans="2:18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</row>
    <row r="126" spans="2:18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</row>
    <row r="127" spans="2:18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</row>
    <row r="128" spans="2:18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</row>
    <row r="129" spans="2:18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</row>
    <row r="130" spans="2:18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</row>
    <row r="131" spans="2:18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</row>
    <row r="132" spans="2:18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</row>
    <row r="133" spans="2:18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</row>
    <row r="134" spans="2:18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</row>
    <row r="135" spans="2:18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</row>
    <row r="136" spans="2:18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</row>
    <row r="137" spans="2:18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</row>
    <row r="138" spans="2:18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</row>
    <row r="139" spans="2:18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</row>
    <row r="140" spans="2:18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</row>
    <row r="141" spans="2:18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</row>
    <row r="142" spans="2:18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</row>
    <row r="143" spans="2:18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</row>
    <row r="144" spans="2:18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</row>
    <row r="145" spans="2:18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</row>
    <row r="146" spans="2:18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</row>
    <row r="147" spans="2:18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</row>
    <row r="148" spans="2:18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</row>
    <row r="149" spans="2:18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</row>
    <row r="150" spans="2:18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</row>
    <row r="151" spans="2:18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</row>
    <row r="152" spans="2:18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</row>
    <row r="153" spans="2:18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</row>
    <row r="154" spans="2:18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</row>
    <row r="155" spans="2:18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</row>
    <row r="156" spans="2:18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</row>
    <row r="157" spans="2:18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</row>
    <row r="158" spans="2:18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</row>
    <row r="159" spans="2:18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</row>
    <row r="160" spans="2:18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</row>
    <row r="161" spans="2:18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</row>
    <row r="162" spans="2:18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</row>
    <row r="163" spans="2:18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</row>
    <row r="164" spans="2:18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</row>
    <row r="165" spans="2:18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</row>
    <row r="166" spans="2:18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</row>
    <row r="167" spans="2:18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</row>
    <row r="168" spans="2:18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</row>
    <row r="169" spans="2:18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</row>
    <row r="170" spans="2:18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</row>
    <row r="171" spans="2:18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</row>
    <row r="172" spans="2:18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</row>
    <row r="173" spans="2:18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</row>
    <row r="174" spans="2:18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</row>
    <row r="175" spans="2:18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</row>
    <row r="176" spans="2:18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</row>
    <row r="177" spans="2:18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</row>
    <row r="178" spans="2:18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</row>
    <row r="179" spans="2:18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</row>
    <row r="180" spans="2:18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</row>
    <row r="181" spans="2:18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</row>
    <row r="182" spans="2:18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</row>
    <row r="183" spans="2:18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</row>
    <row r="184" spans="2:18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</row>
    <row r="185" spans="2:18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</row>
    <row r="186" spans="2:18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</row>
    <row r="187" spans="2:18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</row>
    <row r="188" spans="2:18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</row>
    <row r="189" spans="2:18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</row>
    <row r="190" spans="2:18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</row>
    <row r="191" spans="2:18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</row>
    <row r="192" spans="2:18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</row>
    <row r="193" spans="2:18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</row>
    <row r="194" spans="2:18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</row>
    <row r="195" spans="2:18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</row>
    <row r="196" spans="2:18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</row>
    <row r="197" spans="2:18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</row>
    <row r="198" spans="2:18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</row>
    <row r="199" spans="2:18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</row>
    <row r="200" spans="2:18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</row>
    <row r="201" spans="2:18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</row>
    <row r="202" spans="2:18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</row>
    <row r="203" spans="2:18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</row>
    <row r="204" spans="2:18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</row>
    <row r="205" spans="2:18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</row>
    <row r="206" spans="2:18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</row>
    <row r="207" spans="2:18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</row>
    <row r="208" spans="2:18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</row>
    <row r="209" spans="2:18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</row>
    <row r="210" spans="2:18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</row>
    <row r="211" spans="2:18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</row>
    <row r="212" spans="2:18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</row>
    <row r="213" spans="2:18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</row>
    <row r="214" spans="2:18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</row>
    <row r="215" spans="2:18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</row>
    <row r="216" spans="2:18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</row>
    <row r="217" spans="2:18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</row>
    <row r="218" spans="2:18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</row>
    <row r="219" spans="2:18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</row>
    <row r="220" spans="2:18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</row>
    <row r="221" spans="2:18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</row>
    <row r="222" spans="2:18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</row>
    <row r="223" spans="2:18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</row>
    <row r="224" spans="2:18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</row>
    <row r="225" spans="2:18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</row>
    <row r="226" spans="2:18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</row>
    <row r="227" spans="2:18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</row>
    <row r="228" spans="2:18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</row>
    <row r="229" spans="2:18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</row>
    <row r="230" spans="2:18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</row>
    <row r="231" spans="2:18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</row>
    <row r="232" spans="2:18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</row>
    <row r="233" spans="2:18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</row>
    <row r="234" spans="2:18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</row>
    <row r="235" spans="2:18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</row>
    <row r="236" spans="2:18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</row>
    <row r="237" spans="2:18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</row>
    <row r="238" spans="2:18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</row>
    <row r="239" spans="2:18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</row>
    <row r="240" spans="2:18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</row>
    <row r="241" spans="2:18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</row>
    <row r="242" spans="2:18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</row>
    <row r="243" spans="2:18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</row>
    <row r="244" spans="2:18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</row>
    <row r="245" spans="2:18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</row>
    <row r="246" spans="2:18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</row>
    <row r="247" spans="2:18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</row>
    <row r="248" spans="2:18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</row>
    <row r="249" spans="2:18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</row>
    <row r="250" spans="2:18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</row>
    <row r="251" spans="2:18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</row>
    <row r="252" spans="2:18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</row>
    <row r="253" spans="2:18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</row>
    <row r="254" spans="2:18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</row>
    <row r="255" spans="2:18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</row>
    <row r="256" spans="2:18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</row>
    <row r="257" spans="2:18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</row>
    <row r="258" spans="2:18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</row>
    <row r="259" spans="2:18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</row>
    <row r="260" spans="2:18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</row>
    <row r="261" spans="2:18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</row>
    <row r="262" spans="2:18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</row>
    <row r="263" spans="2:18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</row>
    <row r="264" spans="2:18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</row>
    <row r="265" spans="2:18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</row>
    <row r="266" spans="2:18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</row>
    <row r="267" spans="2:18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</row>
    <row r="268" spans="2:18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</row>
    <row r="269" spans="2:18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</row>
    <row r="270" spans="2:18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</row>
    <row r="271" spans="2:18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</row>
    <row r="272" spans="2:18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</row>
    <row r="273" spans="2:18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</row>
    <row r="274" spans="2:18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</row>
    <row r="275" spans="2:18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</row>
    <row r="276" spans="2:18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</row>
    <row r="277" spans="2:18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</row>
    <row r="278" spans="2:18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</row>
    <row r="279" spans="2:18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</row>
    <row r="280" spans="2:18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</row>
    <row r="281" spans="2:18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</row>
    <row r="282" spans="2:18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</row>
    <row r="283" spans="2:18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</row>
    <row r="284" spans="2:18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</row>
    <row r="285" spans="2:18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</row>
    <row r="286" spans="2:18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</row>
    <row r="287" spans="2:18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</row>
    <row r="288" spans="2:18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</row>
    <row r="289" spans="2:18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</row>
    <row r="290" spans="2:18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</row>
    <row r="291" spans="2:18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</row>
    <row r="292" spans="2:18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</row>
    <row r="293" spans="2:18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</row>
    <row r="294" spans="2:18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</row>
    <row r="295" spans="2:18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</row>
    <row r="296" spans="2:18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</row>
    <row r="297" spans="2:18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</row>
    <row r="298" spans="2:18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</row>
    <row r="299" spans="2:18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</row>
    <row r="300" spans="2:18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</row>
    <row r="301" spans="2:18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</row>
    <row r="302" spans="2:18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</row>
    <row r="303" spans="2:18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</row>
    <row r="304" spans="2:18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</row>
    <row r="305" spans="2:18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</row>
    <row r="306" spans="2:18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</row>
    <row r="307" spans="2:18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</row>
    <row r="308" spans="2:18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</row>
    <row r="309" spans="2:18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</row>
    <row r="310" spans="2:18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</row>
    <row r="311" spans="2:18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</row>
    <row r="312" spans="2:18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</row>
    <row r="313" spans="2:18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</row>
    <row r="314" spans="2:18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</row>
    <row r="315" spans="2:18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</row>
    <row r="316" spans="2:18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</row>
    <row r="317" spans="2:18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</row>
    <row r="318" spans="2:18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</row>
    <row r="319" spans="2:18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</row>
    <row r="320" spans="2:18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</row>
    <row r="321" spans="2:18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</row>
    <row r="322" spans="2:18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</row>
    <row r="323" spans="2:18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</row>
    <row r="324" spans="2:18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</row>
    <row r="325" spans="2:18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</row>
    <row r="326" spans="2:18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</row>
    <row r="327" spans="2:18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</row>
    <row r="328" spans="2:18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</row>
    <row r="329" spans="2:18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</row>
    <row r="330" spans="2:18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</row>
    <row r="331" spans="2:18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</row>
    <row r="332" spans="2:18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</row>
    <row r="333" spans="2:18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</row>
    <row r="334" spans="2:18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</row>
    <row r="335" spans="2:18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</row>
    <row r="336" spans="2:18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</row>
    <row r="337" spans="2:18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</row>
    <row r="338" spans="2:18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</row>
    <row r="339" spans="2:18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</row>
    <row r="340" spans="2:18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</row>
    <row r="341" spans="2:18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</row>
    <row r="342" spans="2:18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</row>
    <row r="343" spans="2:18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</row>
    <row r="344" spans="2:18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</row>
    <row r="345" spans="2:18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</row>
    <row r="346" spans="2:18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</row>
    <row r="347" spans="2:18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</row>
    <row r="348" spans="2:18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</row>
    <row r="349" spans="2:18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</row>
    <row r="350" spans="2:18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</row>
    <row r="351" spans="2:18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</row>
    <row r="352" spans="2:18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</row>
    <row r="353" spans="2:18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</row>
    <row r="354" spans="2:18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</row>
    <row r="355" spans="2:18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</row>
    <row r="356" spans="2:18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</row>
    <row r="357" spans="2:18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</row>
    <row r="358" spans="2:18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</row>
    <row r="359" spans="2:18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</row>
    <row r="360" spans="2:18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</row>
    <row r="361" spans="2:18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</row>
    <row r="362" spans="2:18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</row>
    <row r="363" spans="2:18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</row>
    <row r="364" spans="2:18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</row>
    <row r="365" spans="2:18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</row>
    <row r="366" spans="2:18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</row>
    <row r="367" spans="2:18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</row>
    <row r="368" spans="2:18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</row>
    <row r="369" spans="2:18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</row>
    <row r="370" spans="2:18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</row>
    <row r="371" spans="2:18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</row>
    <row r="372" spans="2:18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</row>
    <row r="373" spans="2:18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</row>
    <row r="374" spans="2:18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</row>
    <row r="375" spans="2:18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</row>
    <row r="376" spans="2:18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</row>
    <row r="377" spans="2:18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</row>
    <row r="378" spans="2:18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</row>
    <row r="379" spans="2:18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</row>
    <row r="380" spans="2:18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</row>
    <row r="381" spans="2:18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</row>
    <row r="382" spans="2:18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</row>
    <row r="383" spans="2:18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</row>
    <row r="384" spans="2:18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</row>
    <row r="385" spans="2:18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</row>
    <row r="386" spans="2:18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</row>
    <row r="387" spans="2:18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</row>
    <row r="388" spans="2:18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</row>
    <row r="389" spans="2:18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</row>
    <row r="390" spans="2:18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</row>
    <row r="391" spans="2:18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</row>
    <row r="392" spans="2:18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</row>
    <row r="393" spans="2:18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</row>
    <row r="394" spans="2:18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</row>
    <row r="395" spans="2:18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</row>
    <row r="396" spans="2:18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</row>
    <row r="397" spans="2:18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</row>
    <row r="398" spans="2:18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</row>
    <row r="399" spans="2:18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</row>
    <row r="400" spans="2:18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</row>
    <row r="401" spans="2:18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</row>
    <row r="402" spans="2:18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</row>
    <row r="403" spans="2:18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</row>
    <row r="404" spans="2:18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</row>
    <row r="405" spans="2:18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</row>
    <row r="406" spans="2:18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</row>
    <row r="407" spans="2:18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</row>
    <row r="408" spans="2:18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</row>
    <row r="409" spans="2:18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</row>
    <row r="410" spans="2:18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</row>
    <row r="411" spans="2:18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</row>
    <row r="412" spans="2:18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</row>
    <row r="413" spans="2:18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</row>
    <row r="414" spans="2:18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</row>
    <row r="415" spans="2:18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</row>
    <row r="416" spans="2:18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</row>
    <row r="417" spans="2:18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</row>
    <row r="418" spans="2:18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</row>
    <row r="419" spans="2:18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</row>
    <row r="420" spans="2:18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</row>
    <row r="421" spans="2:18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</row>
    <row r="422" spans="2:18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</row>
    <row r="423" spans="2:18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</row>
    <row r="424" spans="2:18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</row>
    <row r="425" spans="2:18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</row>
    <row r="426" spans="2:18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</row>
    <row r="427" spans="2:18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</row>
    <row r="428" spans="2:18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</row>
    <row r="429" spans="2:18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</row>
    <row r="430" spans="2:18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</row>
    <row r="431" spans="2:18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</row>
    <row r="432" spans="2:18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</row>
    <row r="433" spans="2:18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</row>
    <row r="434" spans="2:18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</row>
    <row r="435" spans="2:18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</row>
    <row r="436" spans="2:18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</row>
    <row r="437" spans="2:18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</row>
    <row r="438" spans="2:18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</row>
    <row r="439" spans="2:18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</row>
    <row r="440" spans="2:18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</row>
    <row r="441" spans="2:18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</row>
    <row r="442" spans="2:18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</row>
    <row r="443" spans="2:18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</row>
    <row r="444" spans="2:18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</row>
    <row r="445" spans="2:18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</row>
    <row r="446" spans="2:18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</row>
    <row r="447" spans="2:18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</row>
    <row r="448" spans="2:18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</row>
    <row r="449" spans="2:18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</row>
    <row r="450" spans="2:18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</row>
    <row r="451" spans="2:18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</row>
    <row r="452" spans="2:18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</row>
    <row r="453" spans="2:18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</row>
    <row r="454" spans="2:18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</row>
    <row r="455" spans="2:18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</row>
    <row r="456" spans="2:18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</row>
    <row r="457" spans="2:18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</row>
    <row r="458" spans="2:18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</row>
    <row r="459" spans="2:18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</row>
    <row r="460" spans="2:18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</row>
    <row r="461" spans="2:18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</row>
    <row r="462" spans="2:18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</row>
    <row r="463" spans="2:18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</row>
    <row r="464" spans="2:18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</row>
    <row r="465" spans="2:18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</row>
    <row r="466" spans="2:18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</row>
    <row r="467" spans="2:18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</row>
    <row r="468" spans="2:18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</row>
    <row r="469" spans="2:18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</row>
    <row r="470" spans="2:18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</row>
    <row r="471" spans="2:18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</row>
    <row r="472" spans="2:18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</row>
    <row r="473" spans="2:18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</row>
    <row r="474" spans="2:18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</row>
    <row r="475" spans="2:18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</row>
    <row r="476" spans="2:18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</row>
    <row r="477" spans="2:18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</row>
    <row r="478" spans="2:18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</row>
    <row r="479" spans="2:18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</row>
    <row r="480" spans="2:18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</row>
    <row r="481" spans="2:18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</row>
    <row r="482" spans="2:18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</row>
    <row r="483" spans="2:18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</row>
    <row r="484" spans="2:18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</row>
    <row r="485" spans="2:18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</row>
    <row r="486" spans="2:18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</row>
    <row r="487" spans="2:18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</row>
    <row r="488" spans="2:18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</row>
    <row r="489" spans="2:18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</row>
    <row r="490" spans="2:18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</row>
    <row r="491" spans="2:18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</row>
    <row r="492" spans="2:18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</row>
    <row r="493" spans="2:18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</row>
    <row r="494" spans="2:18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</row>
    <row r="495" spans="2:18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</row>
    <row r="496" spans="2:18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</row>
    <row r="497" spans="2:18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</row>
    <row r="498" spans="2:18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</row>
    <row r="499" spans="2:18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</row>
    <row r="500" spans="2:18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</row>
    <row r="501" spans="2:18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</row>
    <row r="502" spans="2:18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</row>
    <row r="503" spans="2:18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</row>
    <row r="504" spans="2:18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</row>
    <row r="505" spans="2:18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</row>
    <row r="506" spans="2:18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</row>
    <row r="507" spans="2:18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</row>
    <row r="508" spans="2:18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</row>
    <row r="509" spans="2:18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</row>
    <row r="510" spans="2:18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</row>
    <row r="511" spans="2:18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52:D52"/>
  </mergeCells>
  <phoneticPr fontId="5" type="noConversion"/>
  <dataValidations count="1">
    <dataValidation allowBlank="1" showInputMessage="1" showErrorMessage="1" sqref="N10:Q10 N9 N1:N7 C5:C29 O1:Q9 E1:I30 D1:D29 C53:D1048576 C32:D51 E32:I1048576 A1:B1048576 J1:M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144</v>
      </c>
      <c r="C1" s="67" t="s" vm="1">
        <v>228</v>
      </c>
    </row>
    <row r="2" spans="2:20">
      <c r="B2" s="46" t="s">
        <v>143</v>
      </c>
      <c r="C2" s="67" t="s">
        <v>229</v>
      </c>
    </row>
    <row r="3" spans="2:20">
      <c r="B3" s="46" t="s">
        <v>145</v>
      </c>
      <c r="C3" s="67" t="s">
        <v>230</v>
      </c>
    </row>
    <row r="4" spans="2:20">
      <c r="B4" s="46" t="s">
        <v>146</v>
      </c>
      <c r="C4" s="67">
        <v>8801</v>
      </c>
    </row>
    <row r="6" spans="2:20" ht="26.25" customHeight="1">
      <c r="B6" s="154" t="s">
        <v>172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9"/>
    </row>
    <row r="7" spans="2:20" ht="26.25" customHeight="1">
      <c r="B7" s="154" t="s">
        <v>89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</row>
    <row r="8" spans="2:20" s="3" customFormat="1" ht="78.75">
      <c r="B8" s="36" t="s">
        <v>114</v>
      </c>
      <c r="C8" s="12" t="s">
        <v>45</v>
      </c>
      <c r="D8" s="12" t="s">
        <v>118</v>
      </c>
      <c r="E8" s="12" t="s">
        <v>188</v>
      </c>
      <c r="F8" s="12" t="s">
        <v>116</v>
      </c>
      <c r="G8" s="12" t="s">
        <v>65</v>
      </c>
      <c r="H8" s="12" t="s">
        <v>14</v>
      </c>
      <c r="I8" s="12" t="s">
        <v>66</v>
      </c>
      <c r="J8" s="12" t="s">
        <v>103</v>
      </c>
      <c r="K8" s="12" t="s">
        <v>17</v>
      </c>
      <c r="L8" s="12" t="s">
        <v>102</v>
      </c>
      <c r="M8" s="12" t="s">
        <v>16</v>
      </c>
      <c r="N8" s="12" t="s">
        <v>18</v>
      </c>
      <c r="O8" s="12" t="s">
        <v>204</v>
      </c>
      <c r="P8" s="12" t="s">
        <v>203</v>
      </c>
      <c r="Q8" s="12" t="s">
        <v>61</v>
      </c>
      <c r="R8" s="12" t="s">
        <v>58</v>
      </c>
      <c r="S8" s="12" t="s">
        <v>147</v>
      </c>
      <c r="T8" s="37" t="s">
        <v>149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211</v>
      </c>
      <c r="P9" s="15"/>
      <c r="Q9" s="15" t="s">
        <v>207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43" t="s">
        <v>150</v>
      </c>
      <c r="T10" s="60" t="s">
        <v>189</v>
      </c>
    </row>
    <row r="11" spans="2:20" s="4" customFormat="1" ht="18" customHeight="1">
      <c r="B11" s="117" t="s">
        <v>3156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118">
        <v>0</v>
      </c>
      <c r="R11" s="81"/>
      <c r="S11" s="119">
        <v>0</v>
      </c>
      <c r="T11" s="119">
        <v>0</v>
      </c>
    </row>
    <row r="12" spans="2:20">
      <c r="B12" s="120" t="s">
        <v>219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2:20">
      <c r="B13" s="120" t="s">
        <v>111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2:20">
      <c r="B14" s="120" t="s">
        <v>202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2:20">
      <c r="B15" s="120" t="s">
        <v>210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2:20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spans="2:20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</row>
    <row r="18" spans="2:20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</row>
    <row r="19" spans="2:20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</row>
    <row r="20" spans="2:20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</row>
    <row r="21" spans="2:20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</row>
    <row r="22" spans="2:20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</row>
    <row r="23" spans="2:20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</row>
    <row r="24" spans="2:20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</row>
    <row r="25" spans="2:20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</row>
    <row r="26" spans="2:20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</row>
    <row r="27" spans="2:20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</row>
    <row r="28" spans="2:20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</row>
    <row r="29" spans="2:20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</row>
    <row r="30" spans="2:20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</row>
    <row r="31" spans="2:20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</row>
    <row r="32" spans="2:20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</row>
    <row r="33" spans="2:20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</row>
    <row r="34" spans="2:20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</row>
    <row r="35" spans="2:20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2:20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</row>
    <row r="37" spans="2:20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</row>
    <row r="38" spans="2:20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</row>
    <row r="39" spans="2:20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</row>
    <row r="40" spans="2:20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</row>
    <row r="41" spans="2:20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</row>
    <row r="42" spans="2:20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</row>
    <row r="43" spans="2:20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</row>
    <row r="44" spans="2:20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</row>
    <row r="45" spans="2:20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</row>
    <row r="46" spans="2:20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2:20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</row>
    <row r="48" spans="2:20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</row>
    <row r="49" spans="2:20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</row>
    <row r="50" spans="2:20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</row>
    <row r="51" spans="2:20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</row>
    <row r="52" spans="2:20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2:20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2:20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2:20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2:20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2:20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2:20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  <row r="59" spans="2:20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  <row r="60" spans="2:20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2:20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2" spans="2:20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</row>
    <row r="63" spans="2:20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</row>
    <row r="64" spans="2:20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</row>
    <row r="65" spans="2:20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</row>
    <row r="66" spans="2:20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</row>
    <row r="67" spans="2:20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</row>
    <row r="68" spans="2:20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</row>
    <row r="69" spans="2:20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</row>
    <row r="70" spans="2:20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</row>
    <row r="71" spans="2:20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</row>
    <row r="72" spans="2:20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</row>
    <row r="73" spans="2:20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</row>
    <row r="74" spans="2:20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</row>
    <row r="75" spans="2:20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</row>
    <row r="76" spans="2:20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</row>
    <row r="77" spans="2:20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</row>
    <row r="78" spans="2:20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</row>
    <row r="79" spans="2:20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</row>
    <row r="80" spans="2:20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</row>
    <row r="81" spans="2:20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</row>
    <row r="82" spans="2:20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</row>
    <row r="83" spans="2:20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</row>
    <row r="84" spans="2:20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</row>
    <row r="85" spans="2:20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</row>
    <row r="86" spans="2:20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</row>
    <row r="87" spans="2:20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</row>
    <row r="88" spans="2:20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</row>
    <row r="89" spans="2:20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</row>
    <row r="90" spans="2:20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</row>
    <row r="91" spans="2:20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</row>
    <row r="92" spans="2:20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</row>
    <row r="93" spans="2:20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</row>
    <row r="94" spans="2:20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</row>
    <row r="95" spans="2:20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</row>
    <row r="96" spans="2:20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</row>
    <row r="97" spans="2:20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</row>
    <row r="98" spans="2:20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</row>
    <row r="99" spans="2:20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</row>
    <row r="100" spans="2:20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</row>
    <row r="101" spans="2:20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</row>
    <row r="102" spans="2:20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</row>
    <row r="103" spans="2:20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</row>
    <row r="104" spans="2:20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</row>
    <row r="105" spans="2:20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</row>
    <row r="106" spans="2:20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</row>
    <row r="107" spans="2:20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</row>
    <row r="108" spans="2:20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</row>
    <row r="109" spans="2:20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</row>
    <row r="110" spans="2:20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5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5.71093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3.7109375" style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15" style="1" bestFit="1" customWidth="1"/>
    <col min="12" max="12" width="12.28515625" style="1" bestFit="1" customWidth="1"/>
    <col min="13" max="13" width="7.42578125" style="1" bestFit="1" customWidth="1"/>
    <col min="14" max="14" width="11.42578125" style="1" bestFit="1" customWidth="1"/>
    <col min="15" max="15" width="15.7109375" style="1" bestFit="1" customWidth="1"/>
    <col min="16" max="16" width="13" style="1" bestFit="1" customWidth="1"/>
    <col min="17" max="17" width="9" style="1" bestFit="1" customWidth="1"/>
    <col min="18" max="18" width="12.42578125" style="1" bestFit="1" customWidth="1"/>
    <col min="19" max="19" width="13.57031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144</v>
      </c>
      <c r="C1" s="67" t="s" vm="1">
        <v>228</v>
      </c>
    </row>
    <row r="2" spans="2:21">
      <c r="B2" s="46" t="s">
        <v>143</v>
      </c>
      <c r="C2" s="67" t="s">
        <v>229</v>
      </c>
    </row>
    <row r="3" spans="2:21">
      <c r="B3" s="46" t="s">
        <v>145</v>
      </c>
      <c r="C3" s="67" t="s">
        <v>230</v>
      </c>
    </row>
    <row r="4" spans="2:21">
      <c r="B4" s="46" t="s">
        <v>146</v>
      </c>
      <c r="C4" s="67">
        <v>8801</v>
      </c>
    </row>
    <row r="6" spans="2:21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2:21" ht="26.25" customHeight="1">
      <c r="B7" s="148" t="s">
        <v>90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</row>
    <row r="8" spans="2:21" s="3" customFormat="1" ht="78.75">
      <c r="B8" s="21" t="s">
        <v>114</v>
      </c>
      <c r="C8" s="29" t="s">
        <v>45</v>
      </c>
      <c r="D8" s="29" t="s">
        <v>118</v>
      </c>
      <c r="E8" s="29" t="s">
        <v>188</v>
      </c>
      <c r="F8" s="29" t="s">
        <v>116</v>
      </c>
      <c r="G8" s="29" t="s">
        <v>65</v>
      </c>
      <c r="H8" s="29" t="s">
        <v>14</v>
      </c>
      <c r="I8" s="29" t="s">
        <v>66</v>
      </c>
      <c r="J8" s="29" t="s">
        <v>103</v>
      </c>
      <c r="K8" s="29" t="s">
        <v>17</v>
      </c>
      <c r="L8" s="29" t="s">
        <v>102</v>
      </c>
      <c r="M8" s="29" t="s">
        <v>16</v>
      </c>
      <c r="N8" s="29" t="s">
        <v>18</v>
      </c>
      <c r="O8" s="12" t="s">
        <v>204</v>
      </c>
      <c r="P8" s="29" t="s">
        <v>203</v>
      </c>
      <c r="Q8" s="29" t="s">
        <v>218</v>
      </c>
      <c r="R8" s="29" t="s">
        <v>61</v>
      </c>
      <c r="S8" s="12" t="s">
        <v>58</v>
      </c>
      <c r="T8" s="29" t="s">
        <v>147</v>
      </c>
      <c r="U8" s="13" t="s">
        <v>149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211</v>
      </c>
      <c r="P9" s="31"/>
      <c r="Q9" s="15" t="s">
        <v>207</v>
      </c>
      <c r="R9" s="31" t="s">
        <v>207</v>
      </c>
      <c r="S9" s="15" t="s">
        <v>19</v>
      </c>
      <c r="T9" s="31" t="s">
        <v>207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112</v>
      </c>
      <c r="R10" s="18" t="s">
        <v>113</v>
      </c>
      <c r="S10" s="18" t="s">
        <v>150</v>
      </c>
      <c r="T10" s="18" t="s">
        <v>189</v>
      </c>
      <c r="U10" s="19" t="s">
        <v>213</v>
      </c>
    </row>
    <row r="11" spans="2:21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4">
        <v>4.720255739258886</v>
      </c>
      <c r="L11" s="69"/>
      <c r="M11" s="69"/>
      <c r="N11" s="83">
        <v>4.5814657172656724E-2</v>
      </c>
      <c r="O11" s="74"/>
      <c r="P11" s="76"/>
      <c r="Q11" s="74">
        <v>804.05030947360683</v>
      </c>
      <c r="R11" s="74">
        <v>997777.4796939909</v>
      </c>
      <c r="S11" s="69"/>
      <c r="T11" s="75">
        <v>1</v>
      </c>
      <c r="U11" s="75">
        <v>6.2033521727445605E-2</v>
      </c>
    </row>
    <row r="12" spans="2:21">
      <c r="B12" s="98" t="s">
        <v>197</v>
      </c>
      <c r="C12" s="70"/>
      <c r="D12" s="70"/>
      <c r="E12" s="70"/>
      <c r="F12" s="70"/>
      <c r="G12" s="70"/>
      <c r="H12" s="70"/>
      <c r="I12" s="70"/>
      <c r="J12" s="70"/>
      <c r="K12" s="101">
        <v>4.2595987221269587</v>
      </c>
      <c r="L12" s="70"/>
      <c r="M12" s="70"/>
      <c r="N12" s="84">
        <v>3.2637342430147431E-2</v>
      </c>
      <c r="O12" s="101"/>
      <c r="P12" s="78"/>
      <c r="Q12" s="101">
        <v>804.05030947360683</v>
      </c>
      <c r="R12" s="101">
        <v>579899.65752396791</v>
      </c>
      <c r="S12" s="70"/>
      <c r="T12" s="77">
        <v>0.58119136713911179</v>
      </c>
      <c r="U12" s="77">
        <v>3.6053347301227903E-2</v>
      </c>
    </row>
    <row r="13" spans="2:21">
      <c r="B13" s="82" t="s">
        <v>31</v>
      </c>
      <c r="C13" s="70"/>
      <c r="D13" s="70"/>
      <c r="E13" s="70"/>
      <c r="F13" s="70"/>
      <c r="G13" s="70"/>
      <c r="H13" s="70"/>
      <c r="I13" s="70"/>
      <c r="J13" s="70"/>
      <c r="K13" s="101">
        <v>4.2557341497705714</v>
      </c>
      <c r="L13" s="70"/>
      <c r="M13" s="70"/>
      <c r="N13" s="84">
        <v>2.7517362656644954E-2</v>
      </c>
      <c r="O13" s="101"/>
      <c r="P13" s="78"/>
      <c r="Q13" s="101">
        <v>733.26786060660686</v>
      </c>
      <c r="R13" s="101">
        <v>489476.80468441785</v>
      </c>
      <c r="S13" s="70"/>
      <c r="T13" s="77">
        <v>0.49056710002568493</v>
      </c>
      <c r="U13" s="77">
        <v>3.0431604858213307E-2</v>
      </c>
    </row>
    <row r="14" spans="2:21">
      <c r="B14" s="100" t="s">
        <v>284</v>
      </c>
      <c r="C14" s="99">
        <v>1162577</v>
      </c>
      <c r="D14" s="96" t="s">
        <v>119</v>
      </c>
      <c r="E14" s="96" t="s">
        <v>285</v>
      </c>
      <c r="F14" s="99" t="s">
        <v>286</v>
      </c>
      <c r="G14" s="96" t="s">
        <v>287</v>
      </c>
      <c r="H14" s="99" t="s">
        <v>288</v>
      </c>
      <c r="I14" s="99" t="s">
        <v>289</v>
      </c>
      <c r="J14" s="99"/>
      <c r="K14" s="99">
        <v>3.98</v>
      </c>
      <c r="L14" s="96" t="s">
        <v>131</v>
      </c>
      <c r="M14" s="80">
        <v>5.0000000000000001E-4</v>
      </c>
      <c r="N14" s="80">
        <v>2.0399571081889497E-2</v>
      </c>
      <c r="O14" s="102">
        <v>1.7718999999999999E-2</v>
      </c>
      <c r="P14" s="103">
        <v>99.01</v>
      </c>
      <c r="Q14" s="99"/>
      <c r="R14" s="102">
        <v>1.7718999999999998E-5</v>
      </c>
      <c r="S14" s="79">
        <v>1.3340662398167676E-11</v>
      </c>
      <c r="T14" s="79">
        <v>1.7758468556971489E-11</v>
      </c>
      <c r="U14" s="79">
        <v>1.1016203450750505E-12</v>
      </c>
    </row>
    <row r="15" spans="2:21">
      <c r="B15" s="100" t="s">
        <v>290</v>
      </c>
      <c r="C15" s="99">
        <v>1160290</v>
      </c>
      <c r="D15" s="96" t="s">
        <v>119</v>
      </c>
      <c r="E15" s="96" t="s">
        <v>285</v>
      </c>
      <c r="F15" s="99" t="s">
        <v>291</v>
      </c>
      <c r="G15" s="96" t="s">
        <v>292</v>
      </c>
      <c r="H15" s="99" t="s">
        <v>293</v>
      </c>
      <c r="I15" s="99" t="s">
        <v>129</v>
      </c>
      <c r="J15" s="99"/>
      <c r="K15" s="102">
        <v>2.7000000000001076</v>
      </c>
      <c r="L15" s="96" t="s">
        <v>131</v>
      </c>
      <c r="M15" s="80">
        <v>1E-3</v>
      </c>
      <c r="N15" s="80">
        <v>1.4800000000001146E-2</v>
      </c>
      <c r="O15" s="102">
        <v>2703775.831518</v>
      </c>
      <c r="P15" s="103">
        <v>103.3</v>
      </c>
      <c r="Q15" s="99"/>
      <c r="R15" s="102">
        <v>2793.0005130909999</v>
      </c>
      <c r="S15" s="79">
        <v>1.8025172210119999E-3</v>
      </c>
      <c r="T15" s="79">
        <v>2.7992218404724743E-3</v>
      </c>
      <c r="U15" s="79">
        <v>1.7364558886088949E-4</v>
      </c>
    </row>
    <row r="16" spans="2:21">
      <c r="B16" s="100" t="s">
        <v>294</v>
      </c>
      <c r="C16" s="99">
        <v>7480304</v>
      </c>
      <c r="D16" s="96" t="s">
        <v>119</v>
      </c>
      <c r="E16" s="96" t="s">
        <v>285</v>
      </c>
      <c r="F16" s="99" t="s">
        <v>295</v>
      </c>
      <c r="G16" s="96" t="s">
        <v>292</v>
      </c>
      <c r="H16" s="99" t="s">
        <v>293</v>
      </c>
      <c r="I16" s="99" t="s">
        <v>129</v>
      </c>
      <c r="J16" s="99"/>
      <c r="K16" s="102">
        <v>4.7199999999992253</v>
      </c>
      <c r="L16" s="96" t="s">
        <v>131</v>
      </c>
      <c r="M16" s="80">
        <v>2E-3</v>
      </c>
      <c r="N16" s="80">
        <v>1.7000000000002277E-2</v>
      </c>
      <c r="O16" s="102">
        <v>895247.42014200008</v>
      </c>
      <c r="P16" s="103">
        <v>98.04</v>
      </c>
      <c r="Q16" s="99"/>
      <c r="R16" s="102">
        <v>877.69534534399997</v>
      </c>
      <c r="S16" s="79">
        <v>3.1146981826740526E-4</v>
      </c>
      <c r="T16" s="79">
        <v>8.7965038618949482E-4</v>
      </c>
      <c r="U16" s="79">
        <v>5.4567811344241948E-5</v>
      </c>
    </row>
    <row r="17" spans="2:21">
      <c r="B17" s="100" t="s">
        <v>296</v>
      </c>
      <c r="C17" s="99">
        <v>6040372</v>
      </c>
      <c r="D17" s="96" t="s">
        <v>119</v>
      </c>
      <c r="E17" s="96" t="s">
        <v>285</v>
      </c>
      <c r="F17" s="99" t="s">
        <v>297</v>
      </c>
      <c r="G17" s="96" t="s">
        <v>292</v>
      </c>
      <c r="H17" s="99" t="s">
        <v>293</v>
      </c>
      <c r="I17" s="99" t="s">
        <v>129</v>
      </c>
      <c r="J17" s="99"/>
      <c r="K17" s="99">
        <v>2.4699991646051482</v>
      </c>
      <c r="L17" s="96" t="s">
        <v>131</v>
      </c>
      <c r="M17" s="80">
        <v>8.3000000000000001E-3</v>
      </c>
      <c r="N17" s="80">
        <v>1.4800130575422146E-2</v>
      </c>
      <c r="O17" s="102">
        <v>6.3281000000000004E-2</v>
      </c>
      <c r="P17" s="103">
        <v>106.54</v>
      </c>
      <c r="Q17" s="99"/>
      <c r="R17" s="102">
        <v>6.7393999999999999E-5</v>
      </c>
      <c r="S17" s="79">
        <v>2.0803143828717353E-11</v>
      </c>
      <c r="T17" s="79">
        <v>6.7544118174193619E-11</v>
      </c>
      <c r="U17" s="79">
        <v>4.1899995223199932E-12</v>
      </c>
    </row>
    <row r="18" spans="2:21">
      <c r="B18" s="100" t="s">
        <v>298</v>
      </c>
      <c r="C18" s="99">
        <v>2310217</v>
      </c>
      <c r="D18" s="96" t="s">
        <v>119</v>
      </c>
      <c r="E18" s="96" t="s">
        <v>285</v>
      </c>
      <c r="F18" s="99" t="s">
        <v>299</v>
      </c>
      <c r="G18" s="96" t="s">
        <v>292</v>
      </c>
      <c r="H18" s="99" t="s">
        <v>293</v>
      </c>
      <c r="I18" s="99" t="s">
        <v>129</v>
      </c>
      <c r="J18" s="99"/>
      <c r="K18" s="102">
        <v>1.74</v>
      </c>
      <c r="L18" s="96" t="s">
        <v>131</v>
      </c>
      <c r="M18" s="80">
        <v>8.6E-3</v>
      </c>
      <c r="N18" s="80">
        <v>1.4900000000000902E-2</v>
      </c>
      <c r="O18" s="102">
        <v>5144183.8981269998</v>
      </c>
      <c r="P18" s="103">
        <v>107.95</v>
      </c>
      <c r="Q18" s="99"/>
      <c r="R18" s="102">
        <v>5553.1463020500005</v>
      </c>
      <c r="S18" s="79">
        <v>2.0565621930416804E-3</v>
      </c>
      <c r="T18" s="79">
        <v>5.5655157738708425E-3</v>
      </c>
      <c r="U18" s="79">
        <v>3.452485436828581E-4</v>
      </c>
    </row>
    <row r="19" spans="2:21">
      <c r="B19" s="100" t="s">
        <v>300</v>
      </c>
      <c r="C19" s="99">
        <v>2310282</v>
      </c>
      <c r="D19" s="96" t="s">
        <v>119</v>
      </c>
      <c r="E19" s="96" t="s">
        <v>285</v>
      </c>
      <c r="F19" s="99" t="s">
        <v>299</v>
      </c>
      <c r="G19" s="96" t="s">
        <v>292</v>
      </c>
      <c r="H19" s="99" t="s">
        <v>293</v>
      </c>
      <c r="I19" s="99" t="s">
        <v>129</v>
      </c>
      <c r="J19" s="99"/>
      <c r="K19" s="102">
        <v>3.4600000000000986</v>
      </c>
      <c r="L19" s="96" t="s">
        <v>131</v>
      </c>
      <c r="M19" s="80">
        <v>3.8E-3</v>
      </c>
      <c r="N19" s="80">
        <v>1.6500000000000362E-2</v>
      </c>
      <c r="O19" s="102">
        <v>9385996.7878929991</v>
      </c>
      <c r="P19" s="103">
        <v>101.89</v>
      </c>
      <c r="Q19" s="99"/>
      <c r="R19" s="102">
        <v>9563.3922946610001</v>
      </c>
      <c r="S19" s="79">
        <v>3.1286655959643331E-3</v>
      </c>
      <c r="T19" s="79">
        <v>9.5846944727535875E-3</v>
      </c>
      <c r="U19" s="79">
        <v>5.9457235282648745E-4</v>
      </c>
    </row>
    <row r="20" spans="2:21">
      <c r="B20" s="100" t="s">
        <v>301</v>
      </c>
      <c r="C20" s="99">
        <v>2310381</v>
      </c>
      <c r="D20" s="96" t="s">
        <v>119</v>
      </c>
      <c r="E20" s="96" t="s">
        <v>285</v>
      </c>
      <c r="F20" s="99" t="s">
        <v>299</v>
      </c>
      <c r="G20" s="96" t="s">
        <v>292</v>
      </c>
      <c r="H20" s="99" t="s">
        <v>293</v>
      </c>
      <c r="I20" s="99" t="s">
        <v>129</v>
      </c>
      <c r="J20" s="99"/>
      <c r="K20" s="102">
        <v>7.4499999999989708</v>
      </c>
      <c r="L20" s="96" t="s">
        <v>131</v>
      </c>
      <c r="M20" s="80">
        <v>2E-3</v>
      </c>
      <c r="N20" s="80">
        <v>1.8399999999994882E-2</v>
      </c>
      <c r="O20" s="102">
        <v>1878064.0562239999</v>
      </c>
      <c r="P20" s="103">
        <v>95.74</v>
      </c>
      <c r="Q20" s="99"/>
      <c r="R20" s="102">
        <v>1798.058430413</v>
      </c>
      <c r="S20" s="79">
        <v>1.959558161024695E-3</v>
      </c>
      <c r="T20" s="79">
        <v>1.8020635532528233E-3</v>
      </c>
      <c r="U20" s="79">
        <v>1.1178834858494684E-4</v>
      </c>
    </row>
    <row r="21" spans="2:21">
      <c r="B21" s="100" t="s">
        <v>302</v>
      </c>
      <c r="C21" s="99">
        <v>1158476</v>
      </c>
      <c r="D21" s="96" t="s">
        <v>119</v>
      </c>
      <c r="E21" s="96" t="s">
        <v>285</v>
      </c>
      <c r="F21" s="99" t="s">
        <v>303</v>
      </c>
      <c r="G21" s="96" t="s">
        <v>127</v>
      </c>
      <c r="H21" s="99" t="s">
        <v>288</v>
      </c>
      <c r="I21" s="99" t="s">
        <v>289</v>
      </c>
      <c r="J21" s="99"/>
      <c r="K21" s="102">
        <v>13.150000000000098</v>
      </c>
      <c r="L21" s="96" t="s">
        <v>131</v>
      </c>
      <c r="M21" s="80">
        <v>2.07E-2</v>
      </c>
      <c r="N21" s="80">
        <v>2.1700000000000722E-2</v>
      </c>
      <c r="O21" s="102">
        <v>8286102.675357406</v>
      </c>
      <c r="P21" s="103">
        <v>105</v>
      </c>
      <c r="Q21" s="102"/>
      <c r="R21" s="102">
        <v>8700.4077707609995</v>
      </c>
      <c r="S21" s="79">
        <v>2.9532518167368501E-3</v>
      </c>
      <c r="T21" s="79">
        <v>8.7197876759348529E-3</v>
      </c>
      <c r="U21" s="79">
        <v>5.4091913825381709E-4</v>
      </c>
    </row>
    <row r="22" spans="2:21">
      <c r="B22" s="100" t="s">
        <v>304</v>
      </c>
      <c r="C22" s="99">
        <v>1171297</v>
      </c>
      <c r="D22" s="96" t="s">
        <v>119</v>
      </c>
      <c r="E22" s="96" t="s">
        <v>285</v>
      </c>
      <c r="F22" s="99" t="s">
        <v>305</v>
      </c>
      <c r="G22" s="96" t="s">
        <v>292</v>
      </c>
      <c r="H22" s="99" t="s">
        <v>288</v>
      </c>
      <c r="I22" s="99" t="s">
        <v>289</v>
      </c>
      <c r="J22" s="99"/>
      <c r="K22" s="102">
        <v>0.59000000000016728</v>
      </c>
      <c r="L22" s="96" t="s">
        <v>131</v>
      </c>
      <c r="M22" s="80">
        <v>3.5499999999999997E-2</v>
      </c>
      <c r="N22" s="80">
        <v>1.5500000000019519E-2</v>
      </c>
      <c r="O22" s="102">
        <v>300390.824219</v>
      </c>
      <c r="P22" s="103">
        <v>119.38</v>
      </c>
      <c r="Q22" s="99"/>
      <c r="R22" s="102">
        <v>358.60654756600002</v>
      </c>
      <c r="S22" s="79">
        <v>4.2146288739518794E-3</v>
      </c>
      <c r="T22" s="79">
        <v>3.5940533321716315E-4</v>
      </c>
      <c r="U22" s="79">
        <v>2.2295178547086715E-5</v>
      </c>
    </row>
    <row r="23" spans="2:21">
      <c r="B23" s="100" t="s">
        <v>306</v>
      </c>
      <c r="C23" s="99">
        <v>1171305</v>
      </c>
      <c r="D23" s="96" t="s">
        <v>119</v>
      </c>
      <c r="E23" s="96" t="s">
        <v>285</v>
      </c>
      <c r="F23" s="99" t="s">
        <v>305</v>
      </c>
      <c r="G23" s="96" t="s">
        <v>292</v>
      </c>
      <c r="H23" s="99" t="s">
        <v>288</v>
      </c>
      <c r="I23" s="99" t="s">
        <v>289</v>
      </c>
      <c r="J23" s="99"/>
      <c r="K23" s="99">
        <v>3.4399994047727764</v>
      </c>
      <c r="L23" s="96" t="s">
        <v>131</v>
      </c>
      <c r="M23" s="80">
        <v>1.4999999999999999E-2</v>
      </c>
      <c r="N23" s="80">
        <v>1.5699978663252786E-2</v>
      </c>
      <c r="O23" s="102">
        <v>6.8975999999999996E-2</v>
      </c>
      <c r="P23" s="103">
        <v>109.01</v>
      </c>
      <c r="Q23" s="99"/>
      <c r="R23" s="102">
        <v>7.4987999999999994E-5</v>
      </c>
      <c r="S23" s="79">
        <v>1.8544203210613585E-10</v>
      </c>
      <c r="T23" s="79">
        <v>7.5155033588248676E-11</v>
      </c>
      <c r="U23" s="79">
        <v>4.6621314090235284E-12</v>
      </c>
    </row>
    <row r="24" spans="2:21">
      <c r="B24" s="100" t="s">
        <v>307</v>
      </c>
      <c r="C24" s="99">
        <v>1145564</v>
      </c>
      <c r="D24" s="96" t="s">
        <v>119</v>
      </c>
      <c r="E24" s="96" t="s">
        <v>285</v>
      </c>
      <c r="F24" s="99" t="s">
        <v>308</v>
      </c>
      <c r="G24" s="96" t="s">
        <v>309</v>
      </c>
      <c r="H24" s="99" t="s">
        <v>293</v>
      </c>
      <c r="I24" s="99" t="s">
        <v>129</v>
      </c>
      <c r="J24" s="99"/>
      <c r="K24" s="102">
        <v>2.8799999999993493</v>
      </c>
      <c r="L24" s="96" t="s">
        <v>131</v>
      </c>
      <c r="M24" s="80">
        <v>8.3000000000000001E-3</v>
      </c>
      <c r="N24" s="80">
        <v>1.6399999999995269E-2</v>
      </c>
      <c r="O24" s="102">
        <v>636320.71846851124</v>
      </c>
      <c r="P24" s="103">
        <v>106.3</v>
      </c>
      <c r="Q24" s="102"/>
      <c r="R24" s="102">
        <v>676.408921663</v>
      </c>
      <c r="S24" s="79">
        <v>4.6167746089654653E-4</v>
      </c>
      <c r="T24" s="79">
        <v>6.779156028561081E-4</v>
      </c>
      <c r="U24" s="79">
        <v>4.2053492279148766E-5</v>
      </c>
    </row>
    <row r="25" spans="2:21">
      <c r="B25" s="100" t="s">
        <v>310</v>
      </c>
      <c r="C25" s="99">
        <v>1145572</v>
      </c>
      <c r="D25" s="96" t="s">
        <v>119</v>
      </c>
      <c r="E25" s="96" t="s">
        <v>285</v>
      </c>
      <c r="F25" s="99" t="s">
        <v>308</v>
      </c>
      <c r="G25" s="96" t="s">
        <v>309</v>
      </c>
      <c r="H25" s="99" t="s">
        <v>293</v>
      </c>
      <c r="I25" s="99" t="s">
        <v>129</v>
      </c>
      <c r="J25" s="99"/>
      <c r="K25" s="102">
        <v>6.6200000000002213</v>
      </c>
      <c r="L25" s="96" t="s">
        <v>131</v>
      </c>
      <c r="M25" s="80">
        <v>1.6500000000000001E-2</v>
      </c>
      <c r="N25" s="80">
        <v>1.9899999999999699E-2</v>
      </c>
      <c r="O25" s="102">
        <v>3482926.9981379998</v>
      </c>
      <c r="P25" s="103">
        <v>106.41</v>
      </c>
      <c r="Q25" s="102"/>
      <c r="R25" s="102">
        <v>3706.182635789</v>
      </c>
      <c r="S25" s="79">
        <v>1.6462882809695862E-3</v>
      </c>
      <c r="T25" s="79">
        <v>3.714438049780049E-3</v>
      </c>
      <c r="U25" s="79">
        <v>2.3041967346628135E-4</v>
      </c>
    </row>
    <row r="26" spans="2:21">
      <c r="B26" s="100" t="s">
        <v>311</v>
      </c>
      <c r="C26" s="99">
        <v>6620496</v>
      </c>
      <c r="D26" s="96" t="s">
        <v>119</v>
      </c>
      <c r="E26" s="96" t="s">
        <v>285</v>
      </c>
      <c r="F26" s="99" t="s">
        <v>312</v>
      </c>
      <c r="G26" s="96" t="s">
        <v>292</v>
      </c>
      <c r="H26" s="99" t="s">
        <v>293</v>
      </c>
      <c r="I26" s="99" t="s">
        <v>129</v>
      </c>
      <c r="J26" s="99"/>
      <c r="K26" s="102">
        <v>4.8299999999999388</v>
      </c>
      <c r="L26" s="96" t="s">
        <v>131</v>
      </c>
      <c r="M26" s="80">
        <v>1E-3</v>
      </c>
      <c r="N26" s="80">
        <v>1.6499999999996975E-2</v>
      </c>
      <c r="O26" s="102">
        <v>1017035.934525</v>
      </c>
      <c r="P26" s="103">
        <v>97.57</v>
      </c>
      <c r="Q26" s="99"/>
      <c r="R26" s="102">
        <v>992.32193738199999</v>
      </c>
      <c r="S26" s="79">
        <v>3.4268057938567127E-4</v>
      </c>
      <c r="T26" s="79">
        <v>9.9453230562623635E-4</v>
      </c>
      <c r="U26" s="79">
        <v>6.1694341389711702E-5</v>
      </c>
    </row>
    <row r="27" spans="2:21">
      <c r="B27" s="100" t="s">
        <v>313</v>
      </c>
      <c r="C27" s="99">
        <v>1940535</v>
      </c>
      <c r="D27" s="96" t="s">
        <v>119</v>
      </c>
      <c r="E27" s="96" t="s">
        <v>285</v>
      </c>
      <c r="F27" s="99" t="s">
        <v>314</v>
      </c>
      <c r="G27" s="96" t="s">
        <v>292</v>
      </c>
      <c r="H27" s="99" t="s">
        <v>293</v>
      </c>
      <c r="I27" s="99" t="s">
        <v>129</v>
      </c>
      <c r="J27" s="99"/>
      <c r="K27" s="99">
        <v>0.59000067926066246</v>
      </c>
      <c r="L27" s="96" t="s">
        <v>131</v>
      </c>
      <c r="M27" s="80">
        <v>0.05</v>
      </c>
      <c r="N27" s="80">
        <v>1.7600038092743929E-2</v>
      </c>
      <c r="O27" s="102">
        <v>0.14174999999999999</v>
      </c>
      <c r="P27" s="103">
        <v>115.69</v>
      </c>
      <c r="Q27" s="99"/>
      <c r="R27" s="102">
        <v>1.68011E-4</v>
      </c>
      <c r="S27" s="79">
        <v>1.3493089392187458E-10</v>
      </c>
      <c r="T27" s="79">
        <v>1.6838523961427494E-10</v>
      </c>
      <c r="U27" s="79">
        <v>1.0445529420193259E-11</v>
      </c>
    </row>
    <row r="28" spans="2:21">
      <c r="B28" s="100" t="s">
        <v>315</v>
      </c>
      <c r="C28" s="99">
        <v>1940576</v>
      </c>
      <c r="D28" s="96" t="s">
        <v>119</v>
      </c>
      <c r="E28" s="96" t="s">
        <v>285</v>
      </c>
      <c r="F28" s="99" t="s">
        <v>314</v>
      </c>
      <c r="G28" s="96" t="s">
        <v>292</v>
      </c>
      <c r="H28" s="99" t="s">
        <v>293</v>
      </c>
      <c r="I28" s="99" t="s">
        <v>129</v>
      </c>
      <c r="J28" s="99"/>
      <c r="K28" s="99">
        <v>0.23999973733074731</v>
      </c>
      <c r="L28" s="96" t="s">
        <v>131</v>
      </c>
      <c r="M28" s="80">
        <v>6.9999999999999993E-3</v>
      </c>
      <c r="N28" s="80">
        <v>1.4100054832911933E-2</v>
      </c>
      <c r="O28" s="102">
        <v>0.119285</v>
      </c>
      <c r="P28" s="103">
        <v>109.95</v>
      </c>
      <c r="Q28" s="99"/>
      <c r="R28" s="102">
        <v>1.3130800000000001E-4</v>
      </c>
      <c r="S28" s="79">
        <v>1.6807185881079013E-10</v>
      </c>
      <c r="T28" s="79">
        <v>1.3160048474963671E-10</v>
      </c>
      <c r="U28" s="79">
        <v>8.1636415300589625E-12</v>
      </c>
    </row>
    <row r="29" spans="2:21">
      <c r="B29" s="100" t="s">
        <v>316</v>
      </c>
      <c r="C29" s="99">
        <v>1940618</v>
      </c>
      <c r="D29" s="96" t="s">
        <v>119</v>
      </c>
      <c r="E29" s="96" t="s">
        <v>285</v>
      </c>
      <c r="F29" s="99" t="s">
        <v>314</v>
      </c>
      <c r="G29" s="96" t="s">
        <v>292</v>
      </c>
      <c r="H29" s="99" t="s">
        <v>293</v>
      </c>
      <c r="I29" s="99" t="s">
        <v>129</v>
      </c>
      <c r="J29" s="99"/>
      <c r="K29" s="102">
        <v>2.7700000000015583</v>
      </c>
      <c r="L29" s="96" t="s">
        <v>131</v>
      </c>
      <c r="M29" s="80">
        <v>6.0000000000000001E-3</v>
      </c>
      <c r="N29" s="80">
        <v>1.4700000000015584E-2</v>
      </c>
      <c r="O29" s="102">
        <v>361045.56265699997</v>
      </c>
      <c r="P29" s="103">
        <v>106.62</v>
      </c>
      <c r="Q29" s="99"/>
      <c r="R29" s="102">
        <v>384.94678332000007</v>
      </c>
      <c r="S29" s="79">
        <v>2.7055007833455845E-4</v>
      </c>
      <c r="T29" s="79">
        <v>3.858042410799447E-4</v>
      </c>
      <c r="U29" s="79">
        <v>2.393279577157341E-5</v>
      </c>
    </row>
    <row r="30" spans="2:21">
      <c r="B30" s="100" t="s">
        <v>317</v>
      </c>
      <c r="C30" s="99">
        <v>1940659</v>
      </c>
      <c r="D30" s="96" t="s">
        <v>119</v>
      </c>
      <c r="E30" s="96" t="s">
        <v>285</v>
      </c>
      <c r="F30" s="99" t="s">
        <v>314</v>
      </c>
      <c r="G30" s="96" t="s">
        <v>292</v>
      </c>
      <c r="H30" s="99" t="s">
        <v>293</v>
      </c>
      <c r="I30" s="99" t="s">
        <v>129</v>
      </c>
      <c r="J30" s="99"/>
      <c r="K30" s="102">
        <v>4.2600000000017682</v>
      </c>
      <c r="L30" s="96" t="s">
        <v>131</v>
      </c>
      <c r="M30" s="80">
        <v>1.7500000000000002E-2</v>
      </c>
      <c r="N30" s="80">
        <v>1.650000000000737E-2</v>
      </c>
      <c r="O30" s="102">
        <v>1133384.3915009999</v>
      </c>
      <c r="P30" s="103">
        <v>107.76</v>
      </c>
      <c r="Q30" s="99"/>
      <c r="R30" s="102">
        <v>1221.3350825340001</v>
      </c>
      <c r="S30" s="79">
        <v>3.4324847561991643E-4</v>
      </c>
      <c r="T30" s="79">
        <v>1.2240555708960001E-3</v>
      </c>
      <c r="U30" s="79">
        <v>7.5932477852777845E-5</v>
      </c>
    </row>
    <row r="31" spans="2:21">
      <c r="B31" s="100" t="s">
        <v>318</v>
      </c>
      <c r="C31" s="99">
        <v>6000210</v>
      </c>
      <c r="D31" s="96" t="s">
        <v>119</v>
      </c>
      <c r="E31" s="96" t="s">
        <v>285</v>
      </c>
      <c r="F31" s="99" t="s">
        <v>319</v>
      </c>
      <c r="G31" s="96" t="s">
        <v>320</v>
      </c>
      <c r="H31" s="99" t="s">
        <v>321</v>
      </c>
      <c r="I31" s="99" t="s">
        <v>129</v>
      </c>
      <c r="J31" s="99"/>
      <c r="K31" s="102">
        <v>4.8300000000000818</v>
      </c>
      <c r="L31" s="96" t="s">
        <v>131</v>
      </c>
      <c r="M31" s="80">
        <v>3.85E-2</v>
      </c>
      <c r="N31" s="80">
        <v>2.0500000000000126E-2</v>
      </c>
      <c r="O31" s="102">
        <v>6771134.6871420005</v>
      </c>
      <c r="P31" s="103">
        <v>119.26</v>
      </c>
      <c r="Q31" s="99"/>
      <c r="R31" s="102">
        <v>8075.2555891979991</v>
      </c>
      <c r="S31" s="79">
        <v>2.593905330462666E-3</v>
      </c>
      <c r="T31" s="79">
        <v>8.0932429860760182E-3</v>
      </c>
      <c r="U31" s="79">
        <v>5.0205236462224343E-4</v>
      </c>
    </row>
    <row r="32" spans="2:21">
      <c r="B32" s="100" t="s">
        <v>322</v>
      </c>
      <c r="C32" s="99">
        <v>6000236</v>
      </c>
      <c r="D32" s="96" t="s">
        <v>119</v>
      </c>
      <c r="E32" s="96" t="s">
        <v>285</v>
      </c>
      <c r="F32" s="99" t="s">
        <v>319</v>
      </c>
      <c r="G32" s="96" t="s">
        <v>320</v>
      </c>
      <c r="H32" s="99" t="s">
        <v>321</v>
      </c>
      <c r="I32" s="99" t="s">
        <v>129</v>
      </c>
      <c r="J32" s="99"/>
      <c r="K32" s="102">
        <v>2.5199999999999076</v>
      </c>
      <c r="L32" s="96" t="s">
        <v>131</v>
      </c>
      <c r="M32" s="80">
        <v>4.4999999999999998E-2</v>
      </c>
      <c r="N32" s="80">
        <v>1.8100000000000113E-2</v>
      </c>
      <c r="O32" s="102">
        <v>7295673.9065089999</v>
      </c>
      <c r="P32" s="103">
        <v>118.6</v>
      </c>
      <c r="Q32" s="99"/>
      <c r="R32" s="102">
        <v>8652.6690430900017</v>
      </c>
      <c r="S32" s="79">
        <v>2.4684204400962362E-3</v>
      </c>
      <c r="T32" s="79">
        <v>8.6719426116369097E-3</v>
      </c>
      <c r="U32" s="79">
        <v>5.3795114041813963E-4</v>
      </c>
    </row>
    <row r="33" spans="2:21">
      <c r="B33" s="100" t="s">
        <v>323</v>
      </c>
      <c r="C33" s="99">
        <v>6000285</v>
      </c>
      <c r="D33" s="96" t="s">
        <v>119</v>
      </c>
      <c r="E33" s="96" t="s">
        <v>285</v>
      </c>
      <c r="F33" s="99" t="s">
        <v>319</v>
      </c>
      <c r="G33" s="96" t="s">
        <v>320</v>
      </c>
      <c r="H33" s="99" t="s">
        <v>321</v>
      </c>
      <c r="I33" s="99" t="s">
        <v>129</v>
      </c>
      <c r="J33" s="99"/>
      <c r="K33" s="102">
        <v>7.2699999999999161</v>
      </c>
      <c r="L33" s="96" t="s">
        <v>131</v>
      </c>
      <c r="M33" s="80">
        <v>2.3900000000000001E-2</v>
      </c>
      <c r="N33" s="80">
        <v>2.1799999999999754E-2</v>
      </c>
      <c r="O33" s="102">
        <v>9554515.3176930007</v>
      </c>
      <c r="P33" s="103">
        <v>109.95</v>
      </c>
      <c r="Q33" s="99"/>
      <c r="R33" s="102">
        <v>10505.189639406999</v>
      </c>
      <c r="S33" s="79">
        <v>2.4567116802171069E-3</v>
      </c>
      <c r="T33" s="79">
        <v>1.0528589643683724E-2</v>
      </c>
      <c r="U33" s="79">
        <v>6.5312549442081294E-4</v>
      </c>
    </row>
    <row r="34" spans="2:21">
      <c r="B34" s="100" t="s">
        <v>324</v>
      </c>
      <c r="C34" s="99">
        <v>6000384</v>
      </c>
      <c r="D34" s="96" t="s">
        <v>119</v>
      </c>
      <c r="E34" s="96" t="s">
        <v>285</v>
      </c>
      <c r="F34" s="99" t="s">
        <v>319</v>
      </c>
      <c r="G34" s="96" t="s">
        <v>320</v>
      </c>
      <c r="H34" s="99" t="s">
        <v>321</v>
      </c>
      <c r="I34" s="99" t="s">
        <v>129</v>
      </c>
      <c r="J34" s="99"/>
      <c r="K34" s="102">
        <v>4.4599999999991837</v>
      </c>
      <c r="L34" s="96" t="s">
        <v>131</v>
      </c>
      <c r="M34" s="80">
        <v>0.01</v>
      </c>
      <c r="N34" s="80">
        <v>1.8299999999994682E-2</v>
      </c>
      <c r="O34" s="102">
        <v>1572156.3440320001</v>
      </c>
      <c r="P34" s="103">
        <v>102.84</v>
      </c>
      <c r="Q34" s="99"/>
      <c r="R34" s="102">
        <v>1616.805536742</v>
      </c>
      <c r="S34" s="79">
        <v>1.3082322597231849E-3</v>
      </c>
      <c r="T34" s="79">
        <v>1.6204069240346648E-3</v>
      </c>
      <c r="U34" s="79">
        <v>1.0051954812940767E-4</v>
      </c>
    </row>
    <row r="35" spans="2:21">
      <c r="B35" s="100" t="s">
        <v>325</v>
      </c>
      <c r="C35" s="99">
        <v>6000392</v>
      </c>
      <c r="D35" s="96" t="s">
        <v>119</v>
      </c>
      <c r="E35" s="96" t="s">
        <v>285</v>
      </c>
      <c r="F35" s="99" t="s">
        <v>319</v>
      </c>
      <c r="G35" s="96" t="s">
        <v>320</v>
      </c>
      <c r="H35" s="99" t="s">
        <v>321</v>
      </c>
      <c r="I35" s="99" t="s">
        <v>129</v>
      </c>
      <c r="J35" s="99"/>
      <c r="K35" s="102">
        <v>12.249999999999307</v>
      </c>
      <c r="L35" s="96" t="s">
        <v>131</v>
      </c>
      <c r="M35" s="80">
        <v>1.2500000000000001E-2</v>
      </c>
      <c r="N35" s="80">
        <v>2.4299999999999166E-2</v>
      </c>
      <c r="O35" s="102">
        <v>4276320.6583949998</v>
      </c>
      <c r="P35" s="103">
        <v>92.8</v>
      </c>
      <c r="Q35" s="99"/>
      <c r="R35" s="102">
        <v>3968.425578331</v>
      </c>
      <c r="S35" s="79">
        <v>9.9637725624780239E-4</v>
      </c>
      <c r="T35" s="79">
        <v>3.9772651308466883E-3</v>
      </c>
      <c r="U35" s="79">
        <v>2.4672376291018985E-4</v>
      </c>
    </row>
    <row r="36" spans="2:21">
      <c r="B36" s="100" t="s">
        <v>326</v>
      </c>
      <c r="C36" s="99">
        <v>1147503</v>
      </c>
      <c r="D36" s="96" t="s">
        <v>119</v>
      </c>
      <c r="E36" s="96" t="s">
        <v>285</v>
      </c>
      <c r="F36" s="99" t="s">
        <v>327</v>
      </c>
      <c r="G36" s="96" t="s">
        <v>127</v>
      </c>
      <c r="H36" s="99" t="s">
        <v>321</v>
      </c>
      <c r="I36" s="99" t="s">
        <v>129</v>
      </c>
      <c r="J36" s="99"/>
      <c r="K36" s="102">
        <v>6.8999999999981236</v>
      </c>
      <c r="L36" s="96" t="s">
        <v>131</v>
      </c>
      <c r="M36" s="80">
        <v>2.6499999999999999E-2</v>
      </c>
      <c r="N36" s="80">
        <v>1.9799999999990891E-2</v>
      </c>
      <c r="O36" s="102">
        <v>985852.10080054111</v>
      </c>
      <c r="P36" s="103">
        <v>113.56</v>
      </c>
      <c r="Q36" s="102"/>
      <c r="R36" s="102">
        <v>1119.533647599</v>
      </c>
      <c r="S36" s="79">
        <v>6.5366817518916639E-4</v>
      </c>
      <c r="T36" s="79">
        <v>1.1220273762265617E-3</v>
      </c>
      <c r="U36" s="79">
        <v>6.9603309621939189E-5</v>
      </c>
    </row>
    <row r="37" spans="2:21">
      <c r="B37" s="100" t="s">
        <v>328</v>
      </c>
      <c r="C37" s="99">
        <v>1134436</v>
      </c>
      <c r="D37" s="96" t="s">
        <v>119</v>
      </c>
      <c r="E37" s="96" t="s">
        <v>285</v>
      </c>
      <c r="F37" s="99" t="s">
        <v>329</v>
      </c>
      <c r="G37" s="96" t="s">
        <v>309</v>
      </c>
      <c r="H37" s="99" t="s">
        <v>330</v>
      </c>
      <c r="I37" s="99" t="s">
        <v>289</v>
      </c>
      <c r="J37" s="99"/>
      <c r="K37" s="102">
        <v>1.239999999999889</v>
      </c>
      <c r="L37" s="96" t="s">
        <v>131</v>
      </c>
      <c r="M37" s="80">
        <v>6.5000000000000006E-3</v>
      </c>
      <c r="N37" s="80">
        <v>1.2999999999998613E-2</v>
      </c>
      <c r="O37" s="102">
        <v>671462.39187499997</v>
      </c>
      <c r="P37" s="103">
        <v>107.11</v>
      </c>
      <c r="Q37" s="99"/>
      <c r="R37" s="102">
        <v>719.20337741699984</v>
      </c>
      <c r="S37" s="79">
        <v>1.4826138430785601E-3</v>
      </c>
      <c r="T37" s="79">
        <v>7.2080538201520932E-4</v>
      </c>
      <c r="U37" s="79">
        <v>4.4714096326500215E-5</v>
      </c>
    </row>
    <row r="38" spans="2:21">
      <c r="B38" s="100" t="s">
        <v>331</v>
      </c>
      <c r="C38" s="99">
        <v>1138650</v>
      </c>
      <c r="D38" s="96" t="s">
        <v>119</v>
      </c>
      <c r="E38" s="96" t="s">
        <v>285</v>
      </c>
      <c r="F38" s="99" t="s">
        <v>329</v>
      </c>
      <c r="G38" s="96" t="s">
        <v>309</v>
      </c>
      <c r="H38" s="99" t="s">
        <v>321</v>
      </c>
      <c r="I38" s="99" t="s">
        <v>129</v>
      </c>
      <c r="J38" s="99"/>
      <c r="K38" s="102">
        <v>3.5899999999999772</v>
      </c>
      <c r="L38" s="96" t="s">
        <v>131</v>
      </c>
      <c r="M38" s="80">
        <v>1.34E-2</v>
      </c>
      <c r="N38" s="80">
        <v>2.10999999999999E-2</v>
      </c>
      <c r="O38" s="102">
        <v>14148333.288318999</v>
      </c>
      <c r="P38" s="103">
        <v>106.99</v>
      </c>
      <c r="Q38" s="99"/>
      <c r="R38" s="102">
        <v>15137.302015365</v>
      </c>
      <c r="S38" s="79">
        <v>4.0032412611473089E-3</v>
      </c>
      <c r="T38" s="79">
        <v>1.5171019915189377E-2</v>
      </c>
      <c r="U38" s="79">
        <v>9.4111179353641009E-4</v>
      </c>
    </row>
    <row r="39" spans="2:21">
      <c r="B39" s="100" t="s">
        <v>332</v>
      </c>
      <c r="C39" s="99">
        <v>1156603</v>
      </c>
      <c r="D39" s="96" t="s">
        <v>119</v>
      </c>
      <c r="E39" s="96" t="s">
        <v>285</v>
      </c>
      <c r="F39" s="99" t="s">
        <v>329</v>
      </c>
      <c r="G39" s="96" t="s">
        <v>309</v>
      </c>
      <c r="H39" s="99" t="s">
        <v>321</v>
      </c>
      <c r="I39" s="99" t="s">
        <v>129</v>
      </c>
      <c r="J39" s="99"/>
      <c r="K39" s="102">
        <v>3.7600000000000153</v>
      </c>
      <c r="L39" s="96" t="s">
        <v>131</v>
      </c>
      <c r="M39" s="80">
        <v>1.77E-2</v>
      </c>
      <c r="N39" s="80">
        <v>2.2199999999999553E-2</v>
      </c>
      <c r="O39" s="102">
        <v>7551032.9637320004</v>
      </c>
      <c r="P39" s="103">
        <v>106.04</v>
      </c>
      <c r="Q39" s="102"/>
      <c r="R39" s="102">
        <v>8007.1153147380001</v>
      </c>
      <c r="S39" s="79">
        <v>2.5168963223090495E-3</v>
      </c>
      <c r="T39" s="79">
        <v>8.024950931137179E-3</v>
      </c>
      <c r="U39" s="79">
        <v>4.9781596794838299E-4</v>
      </c>
    </row>
    <row r="40" spans="2:21">
      <c r="B40" s="100" t="s">
        <v>333</v>
      </c>
      <c r="C40" s="99">
        <v>1156611</v>
      </c>
      <c r="D40" s="96" t="s">
        <v>119</v>
      </c>
      <c r="E40" s="96" t="s">
        <v>285</v>
      </c>
      <c r="F40" s="99" t="s">
        <v>329</v>
      </c>
      <c r="G40" s="96" t="s">
        <v>309</v>
      </c>
      <c r="H40" s="99" t="s">
        <v>321</v>
      </c>
      <c r="I40" s="99" t="s">
        <v>129</v>
      </c>
      <c r="J40" s="99"/>
      <c r="K40" s="102">
        <v>7.0300000000002365</v>
      </c>
      <c r="L40" s="96" t="s">
        <v>131</v>
      </c>
      <c r="M40" s="80">
        <v>2.4799999999999999E-2</v>
      </c>
      <c r="N40" s="80">
        <v>2.53000000000012E-2</v>
      </c>
      <c r="O40" s="102">
        <v>12022936.009594001</v>
      </c>
      <c r="P40" s="103">
        <v>107.5</v>
      </c>
      <c r="Q40" s="102"/>
      <c r="R40" s="102">
        <v>12924.656258564999</v>
      </c>
      <c r="S40" s="79">
        <v>3.649407346689169E-3</v>
      </c>
      <c r="T40" s="79">
        <v>1.2953445554342307E-2</v>
      </c>
      <c r="U40" s="79">
        <v>8.0354784624057723E-4</v>
      </c>
    </row>
    <row r="41" spans="2:21">
      <c r="B41" s="100" t="s">
        <v>334</v>
      </c>
      <c r="C41" s="99">
        <v>1178672</v>
      </c>
      <c r="D41" s="96" t="s">
        <v>119</v>
      </c>
      <c r="E41" s="96" t="s">
        <v>285</v>
      </c>
      <c r="F41" s="99" t="s">
        <v>329</v>
      </c>
      <c r="G41" s="96" t="s">
        <v>309</v>
      </c>
      <c r="H41" s="99" t="s">
        <v>330</v>
      </c>
      <c r="I41" s="99" t="s">
        <v>289</v>
      </c>
      <c r="J41" s="99"/>
      <c r="K41" s="102">
        <v>8.4399999999993458</v>
      </c>
      <c r="L41" s="96" t="s">
        <v>131</v>
      </c>
      <c r="M41" s="80">
        <v>9.0000000000000011E-3</v>
      </c>
      <c r="N41" s="80">
        <v>2.6799999999999186E-2</v>
      </c>
      <c r="O41" s="102">
        <v>4240564.6378760003</v>
      </c>
      <c r="P41" s="103">
        <v>91.48</v>
      </c>
      <c r="Q41" s="102">
        <v>20.268157131999999</v>
      </c>
      <c r="R41" s="102">
        <v>3899.5368732239995</v>
      </c>
      <c r="S41" s="79">
        <v>2.2276599855620628E-3</v>
      </c>
      <c r="T41" s="79">
        <v>3.9082229781533563E-3</v>
      </c>
      <c r="U41" s="79">
        <v>2.4244083503097841E-4</v>
      </c>
    </row>
    <row r="42" spans="2:21">
      <c r="B42" s="100" t="s">
        <v>335</v>
      </c>
      <c r="C42" s="99">
        <v>1178680</v>
      </c>
      <c r="D42" s="96" t="s">
        <v>119</v>
      </c>
      <c r="E42" s="96" t="s">
        <v>285</v>
      </c>
      <c r="F42" s="99" t="s">
        <v>329</v>
      </c>
      <c r="G42" s="96" t="s">
        <v>309</v>
      </c>
      <c r="H42" s="99" t="s">
        <v>330</v>
      </c>
      <c r="I42" s="99" t="s">
        <v>289</v>
      </c>
      <c r="J42" s="99"/>
      <c r="K42" s="102">
        <v>11.889999999999201</v>
      </c>
      <c r="L42" s="96" t="s">
        <v>131</v>
      </c>
      <c r="M42" s="80">
        <v>1.6899999999999998E-2</v>
      </c>
      <c r="N42" s="80">
        <v>2.889999999999739E-2</v>
      </c>
      <c r="O42" s="102">
        <v>3985398.2969999998</v>
      </c>
      <c r="P42" s="103">
        <v>92.36</v>
      </c>
      <c r="Q42" s="102">
        <v>35.768974799000006</v>
      </c>
      <c r="R42" s="102">
        <v>3716.6826132730002</v>
      </c>
      <c r="S42" s="79">
        <v>1.488249529297101E-3</v>
      </c>
      <c r="T42" s="79">
        <v>3.7249614156584015E-3</v>
      </c>
      <c r="U42" s="79">
        <v>2.3107247491214197E-4</v>
      </c>
    </row>
    <row r="43" spans="2:21">
      <c r="B43" s="100" t="s">
        <v>336</v>
      </c>
      <c r="C43" s="99">
        <v>1940543</v>
      </c>
      <c r="D43" s="96" t="s">
        <v>119</v>
      </c>
      <c r="E43" s="96" t="s">
        <v>285</v>
      </c>
      <c r="F43" s="99" t="s">
        <v>314</v>
      </c>
      <c r="G43" s="96" t="s">
        <v>292</v>
      </c>
      <c r="H43" s="99" t="s">
        <v>321</v>
      </c>
      <c r="I43" s="99" t="s">
        <v>129</v>
      </c>
      <c r="J43" s="99"/>
      <c r="K43" s="102">
        <v>0.40999999999943515</v>
      </c>
      <c r="L43" s="96" t="s">
        <v>131</v>
      </c>
      <c r="M43" s="80">
        <v>4.2000000000000003E-2</v>
      </c>
      <c r="N43" s="80">
        <v>1.4200000000002827E-2</v>
      </c>
      <c r="O43" s="102">
        <v>248653.13077700001</v>
      </c>
      <c r="P43" s="103">
        <v>113.91</v>
      </c>
      <c r="Q43" s="99"/>
      <c r="R43" s="102">
        <v>283.24077537599999</v>
      </c>
      <c r="S43" s="79">
        <v>7.4765208262728491E-4</v>
      </c>
      <c r="T43" s="79">
        <v>2.8387168596235234E-4</v>
      </c>
      <c r="U43" s="79">
        <v>1.7609560398952198E-5</v>
      </c>
    </row>
    <row r="44" spans="2:21">
      <c r="B44" s="100" t="s">
        <v>337</v>
      </c>
      <c r="C44" s="99">
        <v>1133149</v>
      </c>
      <c r="D44" s="96" t="s">
        <v>119</v>
      </c>
      <c r="E44" s="96" t="s">
        <v>285</v>
      </c>
      <c r="F44" s="99" t="s">
        <v>338</v>
      </c>
      <c r="G44" s="96" t="s">
        <v>309</v>
      </c>
      <c r="H44" s="99" t="s">
        <v>339</v>
      </c>
      <c r="I44" s="99" t="s">
        <v>129</v>
      </c>
      <c r="J44" s="99"/>
      <c r="K44" s="102">
        <v>2.6900000000001008</v>
      </c>
      <c r="L44" s="96" t="s">
        <v>131</v>
      </c>
      <c r="M44" s="80">
        <v>3.2000000000000001E-2</v>
      </c>
      <c r="N44" s="80">
        <v>1.8800000000001239E-2</v>
      </c>
      <c r="O44" s="102">
        <v>5706885.320324</v>
      </c>
      <c r="P44" s="103">
        <v>113.1</v>
      </c>
      <c r="Q44" s="99"/>
      <c r="R44" s="102">
        <v>6454.487577115</v>
      </c>
      <c r="S44" s="79">
        <v>3.2544623986126486E-3</v>
      </c>
      <c r="T44" s="79">
        <v>6.46886476040182E-3</v>
      </c>
      <c r="U44" s="79">
        <v>4.0128646266629345E-4</v>
      </c>
    </row>
    <row r="45" spans="2:21">
      <c r="B45" s="100" t="s">
        <v>340</v>
      </c>
      <c r="C45" s="99">
        <v>1158609</v>
      </c>
      <c r="D45" s="96" t="s">
        <v>119</v>
      </c>
      <c r="E45" s="96" t="s">
        <v>285</v>
      </c>
      <c r="F45" s="99" t="s">
        <v>338</v>
      </c>
      <c r="G45" s="96" t="s">
        <v>309</v>
      </c>
      <c r="H45" s="99" t="s">
        <v>339</v>
      </c>
      <c r="I45" s="99" t="s">
        <v>129</v>
      </c>
      <c r="J45" s="99"/>
      <c r="K45" s="102">
        <v>4.9999999999997797</v>
      </c>
      <c r="L45" s="96" t="s">
        <v>131</v>
      </c>
      <c r="M45" s="80">
        <v>1.1399999999999999E-2</v>
      </c>
      <c r="N45" s="80">
        <v>2.4399999999998499E-2</v>
      </c>
      <c r="O45" s="102">
        <v>4524318.1966850003</v>
      </c>
      <c r="P45" s="103">
        <v>99.9</v>
      </c>
      <c r="Q45" s="99"/>
      <c r="R45" s="102">
        <v>4519.7938219469997</v>
      </c>
      <c r="S45" s="79">
        <v>1.9146638789551175E-3</v>
      </c>
      <c r="T45" s="79">
        <v>4.5298615311834649E-3</v>
      </c>
      <c r="U45" s="79">
        <v>2.8100326371698943E-4</v>
      </c>
    </row>
    <row r="46" spans="2:21">
      <c r="B46" s="100" t="s">
        <v>341</v>
      </c>
      <c r="C46" s="99">
        <v>1172782</v>
      </c>
      <c r="D46" s="96" t="s">
        <v>119</v>
      </c>
      <c r="E46" s="96" t="s">
        <v>285</v>
      </c>
      <c r="F46" s="99" t="s">
        <v>338</v>
      </c>
      <c r="G46" s="96" t="s">
        <v>309</v>
      </c>
      <c r="H46" s="99" t="s">
        <v>339</v>
      </c>
      <c r="I46" s="99" t="s">
        <v>129</v>
      </c>
      <c r="J46" s="99"/>
      <c r="K46" s="102">
        <v>7.1899999999995208</v>
      </c>
      <c r="L46" s="96" t="s">
        <v>131</v>
      </c>
      <c r="M46" s="80">
        <v>9.1999999999999998E-3</v>
      </c>
      <c r="N46" s="80">
        <v>2.6899999999997856E-2</v>
      </c>
      <c r="O46" s="102">
        <v>5864487.4442159999</v>
      </c>
      <c r="P46" s="103">
        <v>96.16</v>
      </c>
      <c r="Q46" s="99"/>
      <c r="R46" s="102">
        <v>5639.2910484089989</v>
      </c>
      <c r="S46" s="79">
        <v>2.9300286204709241E-3</v>
      </c>
      <c r="T46" s="79">
        <v>5.6518524051460024E-3</v>
      </c>
      <c r="U46" s="79">
        <v>3.5060430897494022E-4</v>
      </c>
    </row>
    <row r="47" spans="2:21">
      <c r="B47" s="100" t="s">
        <v>342</v>
      </c>
      <c r="C47" s="99">
        <v>1133487</v>
      </c>
      <c r="D47" s="96" t="s">
        <v>119</v>
      </c>
      <c r="E47" s="96" t="s">
        <v>285</v>
      </c>
      <c r="F47" s="99" t="s">
        <v>343</v>
      </c>
      <c r="G47" s="96" t="s">
        <v>309</v>
      </c>
      <c r="H47" s="99" t="s">
        <v>344</v>
      </c>
      <c r="I47" s="99" t="s">
        <v>289</v>
      </c>
      <c r="J47" s="99"/>
      <c r="K47" s="102">
        <v>2.8299999999999792</v>
      </c>
      <c r="L47" s="96" t="s">
        <v>131</v>
      </c>
      <c r="M47" s="80">
        <v>2.3399999999999997E-2</v>
      </c>
      <c r="N47" s="80">
        <v>2.1000000000000001E-2</v>
      </c>
      <c r="O47" s="102">
        <v>4382708.6303859996</v>
      </c>
      <c r="P47" s="103">
        <v>110.4</v>
      </c>
      <c r="Q47" s="99"/>
      <c r="R47" s="102">
        <v>4838.5105548700003</v>
      </c>
      <c r="S47" s="79">
        <v>1.428315043046038E-3</v>
      </c>
      <c r="T47" s="79">
        <v>4.8492881963560922E-3</v>
      </c>
      <c r="U47" s="79">
        <v>3.0081842469130112E-4</v>
      </c>
    </row>
    <row r="48" spans="2:21">
      <c r="B48" s="100" t="s">
        <v>345</v>
      </c>
      <c r="C48" s="99">
        <v>1160944</v>
      </c>
      <c r="D48" s="96" t="s">
        <v>119</v>
      </c>
      <c r="E48" s="96" t="s">
        <v>285</v>
      </c>
      <c r="F48" s="99" t="s">
        <v>343</v>
      </c>
      <c r="G48" s="96" t="s">
        <v>309</v>
      </c>
      <c r="H48" s="99" t="s">
        <v>344</v>
      </c>
      <c r="I48" s="99" t="s">
        <v>289</v>
      </c>
      <c r="J48" s="99"/>
      <c r="K48" s="102">
        <v>6.1900000000004036</v>
      </c>
      <c r="L48" s="96" t="s">
        <v>131</v>
      </c>
      <c r="M48" s="80">
        <v>6.5000000000000006E-3</v>
      </c>
      <c r="N48" s="80">
        <v>2.7500000000002179E-2</v>
      </c>
      <c r="O48" s="102">
        <v>7284278.74438</v>
      </c>
      <c r="P48" s="103">
        <v>94.27</v>
      </c>
      <c r="Q48" s="99"/>
      <c r="R48" s="102">
        <v>6866.8893584380012</v>
      </c>
      <c r="S48" s="79">
        <v>3.1822887771984676E-3</v>
      </c>
      <c r="T48" s="79">
        <v>6.8821851546940231E-3</v>
      </c>
      <c r="U48" s="79">
        <v>4.2692618232601523E-4</v>
      </c>
    </row>
    <row r="49" spans="2:21">
      <c r="B49" s="100" t="s">
        <v>346</v>
      </c>
      <c r="C49" s="99">
        <v>1138924</v>
      </c>
      <c r="D49" s="96" t="s">
        <v>119</v>
      </c>
      <c r="E49" s="96" t="s">
        <v>285</v>
      </c>
      <c r="F49" s="99" t="s">
        <v>347</v>
      </c>
      <c r="G49" s="96" t="s">
        <v>309</v>
      </c>
      <c r="H49" s="99" t="s">
        <v>339</v>
      </c>
      <c r="I49" s="99" t="s">
        <v>129</v>
      </c>
      <c r="J49" s="99"/>
      <c r="K49" s="102">
        <v>2.7900000000009477</v>
      </c>
      <c r="L49" s="96" t="s">
        <v>131</v>
      </c>
      <c r="M49" s="80">
        <v>1.34E-2</v>
      </c>
      <c r="N49" s="80">
        <v>2.1200000000008497E-2</v>
      </c>
      <c r="O49" s="102">
        <v>1057088.3677449999</v>
      </c>
      <c r="P49" s="103">
        <v>106.88</v>
      </c>
      <c r="Q49" s="99"/>
      <c r="R49" s="102">
        <v>1129.8160202669999</v>
      </c>
      <c r="S49" s="79">
        <v>1.8409856571602189E-3</v>
      </c>
      <c r="T49" s="79">
        <v>1.1323326525805172E-3</v>
      </c>
      <c r="U49" s="79">
        <v>7.0242582206549623E-5</v>
      </c>
    </row>
    <row r="50" spans="2:21">
      <c r="B50" s="100" t="s">
        <v>348</v>
      </c>
      <c r="C50" s="99">
        <v>1151117</v>
      </c>
      <c r="D50" s="96" t="s">
        <v>119</v>
      </c>
      <c r="E50" s="96" t="s">
        <v>285</v>
      </c>
      <c r="F50" s="99" t="s">
        <v>347</v>
      </c>
      <c r="G50" s="96" t="s">
        <v>309</v>
      </c>
      <c r="H50" s="99" t="s">
        <v>344</v>
      </c>
      <c r="I50" s="99" t="s">
        <v>289</v>
      </c>
      <c r="J50" s="99"/>
      <c r="K50" s="102">
        <v>4.3100000000005778</v>
      </c>
      <c r="L50" s="96" t="s">
        <v>131</v>
      </c>
      <c r="M50" s="80">
        <v>1.8200000000000001E-2</v>
      </c>
      <c r="N50" s="80">
        <v>2.3500000000003053E-2</v>
      </c>
      <c r="O50" s="102">
        <v>2639787.8868570002</v>
      </c>
      <c r="P50" s="103">
        <v>105.72</v>
      </c>
      <c r="Q50" s="99"/>
      <c r="R50" s="102">
        <v>2790.7837441689994</v>
      </c>
      <c r="S50" s="79">
        <v>6.9761836333430234E-3</v>
      </c>
      <c r="T50" s="79">
        <v>2.7970001337621962E-3</v>
      </c>
      <c r="U50" s="79">
        <v>1.7350776856940546E-4</v>
      </c>
    </row>
    <row r="51" spans="2:21">
      <c r="B51" s="100" t="s">
        <v>349</v>
      </c>
      <c r="C51" s="99">
        <v>1159516</v>
      </c>
      <c r="D51" s="96" t="s">
        <v>119</v>
      </c>
      <c r="E51" s="96" t="s">
        <v>285</v>
      </c>
      <c r="F51" s="99" t="s">
        <v>347</v>
      </c>
      <c r="G51" s="96" t="s">
        <v>309</v>
      </c>
      <c r="H51" s="99" t="s">
        <v>344</v>
      </c>
      <c r="I51" s="99" t="s">
        <v>289</v>
      </c>
      <c r="J51" s="99"/>
      <c r="K51" s="99">
        <v>5.07</v>
      </c>
      <c r="L51" s="96" t="s">
        <v>131</v>
      </c>
      <c r="M51" s="80">
        <v>7.8000000000000005E-3</v>
      </c>
      <c r="N51" s="80">
        <v>2.4099604111913239E-2</v>
      </c>
      <c r="O51" s="102">
        <v>3.0691000000000003E-2</v>
      </c>
      <c r="P51" s="103">
        <v>98.69</v>
      </c>
      <c r="Q51" s="99"/>
      <c r="R51" s="102">
        <v>3.0058999999999998E-5</v>
      </c>
      <c r="S51" s="79">
        <v>7.3918593448940281E-11</v>
      </c>
      <c r="T51" s="79">
        <v>3.0125955547943232E-11</v>
      </c>
      <c r="U51" s="79">
        <v>1.8688191180433965E-12</v>
      </c>
    </row>
    <row r="52" spans="2:21">
      <c r="B52" s="100" t="s">
        <v>350</v>
      </c>
      <c r="C52" s="99">
        <v>1161512</v>
      </c>
      <c r="D52" s="96" t="s">
        <v>119</v>
      </c>
      <c r="E52" s="96" t="s">
        <v>285</v>
      </c>
      <c r="F52" s="99" t="s">
        <v>347</v>
      </c>
      <c r="G52" s="96" t="s">
        <v>309</v>
      </c>
      <c r="H52" s="99" t="s">
        <v>344</v>
      </c>
      <c r="I52" s="99" t="s">
        <v>289</v>
      </c>
      <c r="J52" s="99"/>
      <c r="K52" s="102">
        <v>2.7700000000004077</v>
      </c>
      <c r="L52" s="96" t="s">
        <v>131</v>
      </c>
      <c r="M52" s="80">
        <v>2E-3</v>
      </c>
      <c r="N52" s="80">
        <v>2.0800000000002244E-2</v>
      </c>
      <c r="O52" s="102">
        <v>2107626.5872470001</v>
      </c>
      <c r="P52" s="103">
        <v>101.4</v>
      </c>
      <c r="Q52" s="99"/>
      <c r="R52" s="102">
        <v>2137.1334226690001</v>
      </c>
      <c r="S52" s="79">
        <v>6.3867472340818181E-3</v>
      </c>
      <c r="T52" s="79">
        <v>2.1418938251887977E-3</v>
      </c>
      <c r="U52" s="79">
        <v>1.3286921714273086E-4</v>
      </c>
    </row>
    <row r="53" spans="2:21">
      <c r="B53" s="100" t="s">
        <v>351</v>
      </c>
      <c r="C53" s="99">
        <v>7590128</v>
      </c>
      <c r="D53" s="96" t="s">
        <v>119</v>
      </c>
      <c r="E53" s="96" t="s">
        <v>285</v>
      </c>
      <c r="F53" s="99" t="s">
        <v>352</v>
      </c>
      <c r="G53" s="96" t="s">
        <v>309</v>
      </c>
      <c r="H53" s="99" t="s">
        <v>339</v>
      </c>
      <c r="I53" s="99" t="s">
        <v>129</v>
      </c>
      <c r="J53" s="99"/>
      <c r="K53" s="102">
        <v>1.6899999999997513</v>
      </c>
      <c r="L53" s="96" t="s">
        <v>131</v>
      </c>
      <c r="M53" s="80">
        <v>4.7500000000000001E-2</v>
      </c>
      <c r="N53" s="80">
        <v>2.2399999999997661E-2</v>
      </c>
      <c r="O53" s="102">
        <v>2357130.3138370002</v>
      </c>
      <c r="P53" s="103">
        <v>137.94999999999999</v>
      </c>
      <c r="Q53" s="99"/>
      <c r="R53" s="102">
        <v>3251.661162849</v>
      </c>
      <c r="S53" s="79">
        <v>1.7589799479066255E-3</v>
      </c>
      <c r="T53" s="79">
        <v>3.2589041434832287E-3</v>
      </c>
      <c r="U53" s="79">
        <v>2.0216130099242938E-4</v>
      </c>
    </row>
    <row r="54" spans="2:21">
      <c r="B54" s="100" t="s">
        <v>353</v>
      </c>
      <c r="C54" s="99">
        <v>7590219</v>
      </c>
      <c r="D54" s="96" t="s">
        <v>119</v>
      </c>
      <c r="E54" s="96" t="s">
        <v>285</v>
      </c>
      <c r="F54" s="99" t="s">
        <v>352</v>
      </c>
      <c r="G54" s="96" t="s">
        <v>309</v>
      </c>
      <c r="H54" s="99" t="s">
        <v>339</v>
      </c>
      <c r="I54" s="99" t="s">
        <v>129</v>
      </c>
      <c r="J54" s="99"/>
      <c r="K54" s="102">
        <v>4.4399999999991948</v>
      </c>
      <c r="L54" s="96" t="s">
        <v>131</v>
      </c>
      <c r="M54" s="80">
        <v>5.0000000000000001E-3</v>
      </c>
      <c r="N54" s="80">
        <v>2.5199999999993738E-2</v>
      </c>
      <c r="O54" s="102">
        <v>2275012.4971799999</v>
      </c>
      <c r="P54" s="103">
        <v>98.31</v>
      </c>
      <c r="Q54" s="102"/>
      <c r="R54" s="102">
        <v>2236.5647876200001</v>
      </c>
      <c r="S54" s="79">
        <v>1.1130413574663935E-3</v>
      </c>
      <c r="T54" s="79">
        <v>2.2415466706123032E-3</v>
      </c>
      <c r="U54" s="79">
        <v>1.3905103409451165E-4</v>
      </c>
    </row>
    <row r="55" spans="2:21">
      <c r="B55" s="100" t="s">
        <v>354</v>
      </c>
      <c r="C55" s="99">
        <v>7590284</v>
      </c>
      <c r="D55" s="96" t="s">
        <v>119</v>
      </c>
      <c r="E55" s="96" t="s">
        <v>285</v>
      </c>
      <c r="F55" s="99" t="s">
        <v>352</v>
      </c>
      <c r="G55" s="96" t="s">
        <v>309</v>
      </c>
      <c r="H55" s="99" t="s">
        <v>339</v>
      </c>
      <c r="I55" s="99" t="s">
        <v>129</v>
      </c>
      <c r="J55" s="99"/>
      <c r="K55" s="102">
        <v>6.8700000000010899</v>
      </c>
      <c r="L55" s="96" t="s">
        <v>131</v>
      </c>
      <c r="M55" s="80">
        <v>5.8999999999999999E-3</v>
      </c>
      <c r="N55" s="80">
        <v>2.8400000000004949E-2</v>
      </c>
      <c r="O55" s="102">
        <v>3241499.6862440002</v>
      </c>
      <c r="P55" s="103">
        <v>89.83</v>
      </c>
      <c r="Q55" s="102"/>
      <c r="R55" s="102">
        <v>2911.8391568089996</v>
      </c>
      <c r="S55" s="79">
        <v>2.9484395383315371E-3</v>
      </c>
      <c r="T55" s="79">
        <v>2.9183251938117842E-3</v>
      </c>
      <c r="U55" s="79">
        <v>1.8103398931807523E-4</v>
      </c>
    </row>
    <row r="56" spans="2:21">
      <c r="B56" s="100" t="s">
        <v>355</v>
      </c>
      <c r="C56" s="99">
        <v>6130207</v>
      </c>
      <c r="D56" s="96" t="s">
        <v>119</v>
      </c>
      <c r="E56" s="96" t="s">
        <v>285</v>
      </c>
      <c r="F56" s="99" t="s">
        <v>356</v>
      </c>
      <c r="G56" s="96" t="s">
        <v>309</v>
      </c>
      <c r="H56" s="99" t="s">
        <v>339</v>
      </c>
      <c r="I56" s="99" t="s">
        <v>129</v>
      </c>
      <c r="J56" s="99"/>
      <c r="K56" s="102">
        <v>3.5399999999997358</v>
      </c>
      <c r="L56" s="96" t="s">
        <v>131</v>
      </c>
      <c r="M56" s="80">
        <v>1.5800000000000002E-2</v>
      </c>
      <c r="N56" s="80">
        <v>2.1499999999996702E-2</v>
      </c>
      <c r="O56" s="102">
        <v>2838670.706301</v>
      </c>
      <c r="P56" s="103">
        <v>106.98</v>
      </c>
      <c r="Q56" s="99"/>
      <c r="R56" s="102">
        <v>3036.8099981200007</v>
      </c>
      <c r="S56" s="79">
        <v>5.6667691254483395E-3</v>
      </c>
      <c r="T56" s="79">
        <v>3.0435744040358198E-3</v>
      </c>
      <c r="U56" s="79">
        <v>1.8880363892185333E-4</v>
      </c>
    </row>
    <row r="57" spans="2:21">
      <c r="B57" s="100" t="s">
        <v>357</v>
      </c>
      <c r="C57" s="99">
        <v>6130280</v>
      </c>
      <c r="D57" s="96" t="s">
        <v>119</v>
      </c>
      <c r="E57" s="96" t="s">
        <v>285</v>
      </c>
      <c r="F57" s="99" t="s">
        <v>356</v>
      </c>
      <c r="G57" s="96" t="s">
        <v>309</v>
      </c>
      <c r="H57" s="99" t="s">
        <v>339</v>
      </c>
      <c r="I57" s="99" t="s">
        <v>129</v>
      </c>
      <c r="J57" s="99"/>
      <c r="K57" s="102">
        <v>6.2299999999992819</v>
      </c>
      <c r="L57" s="96" t="s">
        <v>131</v>
      </c>
      <c r="M57" s="80">
        <v>8.3999999999999995E-3</v>
      </c>
      <c r="N57" s="80">
        <v>2.5399999999999708E-2</v>
      </c>
      <c r="O57" s="102">
        <v>2121384.6477109999</v>
      </c>
      <c r="P57" s="103">
        <v>96.52</v>
      </c>
      <c r="Q57" s="99"/>
      <c r="R57" s="102">
        <v>2047.5603958890001</v>
      </c>
      <c r="S57" s="79">
        <v>4.7575345317582415E-3</v>
      </c>
      <c r="T57" s="79">
        <v>2.0521212770977433E-3</v>
      </c>
      <c r="U57" s="79">
        <v>1.2730030983019628E-4</v>
      </c>
    </row>
    <row r="58" spans="2:21">
      <c r="B58" s="100" t="s">
        <v>358</v>
      </c>
      <c r="C58" s="99">
        <v>6040380</v>
      </c>
      <c r="D58" s="96" t="s">
        <v>119</v>
      </c>
      <c r="E58" s="96" t="s">
        <v>285</v>
      </c>
      <c r="F58" s="99" t="s">
        <v>297</v>
      </c>
      <c r="G58" s="96" t="s">
        <v>292</v>
      </c>
      <c r="H58" s="99" t="s">
        <v>344</v>
      </c>
      <c r="I58" s="99" t="s">
        <v>289</v>
      </c>
      <c r="J58" s="99"/>
      <c r="K58" s="102">
        <v>0.57999999999996532</v>
      </c>
      <c r="L58" s="96" t="s">
        <v>131</v>
      </c>
      <c r="M58" s="80">
        <v>1.6399999999999998E-2</v>
      </c>
      <c r="N58" s="80">
        <v>2.2499999999998029E-2</v>
      </c>
      <c r="O58" s="102">
        <v>117.685031</v>
      </c>
      <c r="P58" s="103">
        <v>5386667</v>
      </c>
      <c r="Q58" s="99"/>
      <c r="R58" s="102">
        <v>6339.3006907090003</v>
      </c>
      <c r="S58" s="79">
        <v>9.5865942489410227E-3</v>
      </c>
      <c r="T58" s="79">
        <v>6.3534212985576757E-3</v>
      </c>
      <c r="U58" s="79">
        <v>3.9412509816769321E-4</v>
      </c>
    </row>
    <row r="59" spans="2:21">
      <c r="B59" s="100" t="s">
        <v>359</v>
      </c>
      <c r="C59" s="99">
        <v>6040398</v>
      </c>
      <c r="D59" s="96" t="s">
        <v>119</v>
      </c>
      <c r="E59" s="96" t="s">
        <v>285</v>
      </c>
      <c r="F59" s="99" t="s">
        <v>297</v>
      </c>
      <c r="G59" s="96" t="s">
        <v>292</v>
      </c>
      <c r="H59" s="99" t="s">
        <v>344</v>
      </c>
      <c r="I59" s="99" t="s">
        <v>289</v>
      </c>
      <c r="J59" s="99"/>
      <c r="K59" s="102">
        <v>5.1699999999995168</v>
      </c>
      <c r="L59" s="96" t="s">
        <v>131</v>
      </c>
      <c r="M59" s="80">
        <v>2.7799999999999998E-2</v>
      </c>
      <c r="N59" s="80">
        <v>3.3499999999997802E-2</v>
      </c>
      <c r="O59" s="102">
        <v>43.072043000000001</v>
      </c>
      <c r="P59" s="103">
        <v>5270388</v>
      </c>
      <c r="Q59" s="99"/>
      <c r="R59" s="102">
        <v>2270.0639569299997</v>
      </c>
      <c r="S59" s="79">
        <v>1.0299388570062171E-2</v>
      </c>
      <c r="T59" s="79">
        <v>2.2751204583472931E-3</v>
      </c>
      <c r="U59" s="79">
        <v>1.411337343854428E-4</v>
      </c>
    </row>
    <row r="60" spans="2:21">
      <c r="B60" s="100" t="s">
        <v>360</v>
      </c>
      <c r="C60" s="99">
        <v>6040430</v>
      </c>
      <c r="D60" s="96" t="s">
        <v>119</v>
      </c>
      <c r="E60" s="96" t="s">
        <v>285</v>
      </c>
      <c r="F60" s="99" t="s">
        <v>297</v>
      </c>
      <c r="G60" s="96" t="s">
        <v>292</v>
      </c>
      <c r="H60" s="99" t="s">
        <v>344</v>
      </c>
      <c r="I60" s="99" t="s">
        <v>289</v>
      </c>
      <c r="J60" s="99"/>
      <c r="K60" s="102">
        <v>2.0999999999999566</v>
      </c>
      <c r="L60" s="96" t="s">
        <v>131</v>
      </c>
      <c r="M60" s="80">
        <v>2.4199999999999999E-2</v>
      </c>
      <c r="N60" s="80">
        <v>2.269999999999894E-2</v>
      </c>
      <c r="O60" s="102">
        <v>167.58246600000001</v>
      </c>
      <c r="P60" s="103">
        <v>5516000</v>
      </c>
      <c r="Q60" s="99"/>
      <c r="R60" s="102">
        <v>9243.8481781740011</v>
      </c>
      <c r="S60" s="79">
        <v>5.8141923463900357E-3</v>
      </c>
      <c r="T60" s="79">
        <v>9.2644385810441467E-3</v>
      </c>
      <c r="U60" s="79">
        <v>5.7470575200978735E-4</v>
      </c>
    </row>
    <row r="61" spans="2:21">
      <c r="B61" s="100" t="s">
        <v>361</v>
      </c>
      <c r="C61" s="99">
        <v>6040471</v>
      </c>
      <c r="D61" s="96" t="s">
        <v>119</v>
      </c>
      <c r="E61" s="96" t="s">
        <v>285</v>
      </c>
      <c r="F61" s="99" t="s">
        <v>297</v>
      </c>
      <c r="G61" s="96" t="s">
        <v>292</v>
      </c>
      <c r="H61" s="99" t="s">
        <v>344</v>
      </c>
      <c r="I61" s="99" t="s">
        <v>289</v>
      </c>
      <c r="J61" s="99"/>
      <c r="K61" s="102">
        <v>1.7300000000000131</v>
      </c>
      <c r="L61" s="96" t="s">
        <v>131</v>
      </c>
      <c r="M61" s="80">
        <v>1.95E-2</v>
      </c>
      <c r="N61" s="80">
        <v>2.7599999999998959E-2</v>
      </c>
      <c r="O61" s="102">
        <v>145.79208199999999</v>
      </c>
      <c r="P61" s="103">
        <v>5263064</v>
      </c>
      <c r="Q61" s="99"/>
      <c r="R61" s="102">
        <v>7673.1305533299992</v>
      </c>
      <c r="S61" s="79">
        <v>5.8742125790724846E-3</v>
      </c>
      <c r="T61" s="79">
        <v>7.6902222283903188E-3</v>
      </c>
      <c r="U61" s="79">
        <v>4.7705156769373602E-4</v>
      </c>
    </row>
    <row r="62" spans="2:21">
      <c r="B62" s="100" t="s">
        <v>362</v>
      </c>
      <c r="C62" s="99">
        <v>6040620</v>
      </c>
      <c r="D62" s="96" t="s">
        <v>119</v>
      </c>
      <c r="E62" s="96" t="s">
        <v>285</v>
      </c>
      <c r="F62" s="99" t="s">
        <v>297</v>
      </c>
      <c r="G62" s="96" t="s">
        <v>292</v>
      </c>
      <c r="H62" s="99" t="s">
        <v>339</v>
      </c>
      <c r="I62" s="99" t="s">
        <v>129</v>
      </c>
      <c r="J62" s="99"/>
      <c r="K62" s="102">
        <v>5.0100000000003391</v>
      </c>
      <c r="L62" s="96" t="s">
        <v>131</v>
      </c>
      <c r="M62" s="80">
        <v>1.4999999999999999E-2</v>
      </c>
      <c r="N62" s="80">
        <v>3.1100000000002317E-2</v>
      </c>
      <c r="O62" s="102">
        <v>135.659978</v>
      </c>
      <c r="P62" s="103">
        <v>4861800</v>
      </c>
      <c r="Q62" s="99"/>
      <c r="R62" s="102">
        <v>6595.5167328770003</v>
      </c>
      <c r="S62" s="79">
        <v>4.8315399244960467E-3</v>
      </c>
      <c r="T62" s="79">
        <v>6.610208054505083E-3</v>
      </c>
      <c r="U62" s="79">
        <v>4.1005448497207696E-4</v>
      </c>
    </row>
    <row r="63" spans="2:21">
      <c r="B63" s="100" t="s">
        <v>363</v>
      </c>
      <c r="C63" s="99">
        <v>2260446</v>
      </c>
      <c r="D63" s="96" t="s">
        <v>119</v>
      </c>
      <c r="E63" s="96" t="s">
        <v>285</v>
      </c>
      <c r="F63" s="99" t="s">
        <v>364</v>
      </c>
      <c r="G63" s="96" t="s">
        <v>309</v>
      </c>
      <c r="H63" s="99" t="s">
        <v>339</v>
      </c>
      <c r="I63" s="99" t="s">
        <v>129</v>
      </c>
      <c r="J63" s="99"/>
      <c r="K63" s="102">
        <v>2.8699999999985097</v>
      </c>
      <c r="L63" s="96" t="s">
        <v>131</v>
      </c>
      <c r="M63" s="80">
        <v>3.7000000000000005E-2</v>
      </c>
      <c r="N63" s="80">
        <v>1.9599999999961332E-2</v>
      </c>
      <c r="O63" s="102">
        <v>219089.55243300003</v>
      </c>
      <c r="P63" s="103">
        <v>113.32</v>
      </c>
      <c r="Q63" s="102"/>
      <c r="R63" s="102">
        <v>248.272281851</v>
      </c>
      <c r="S63" s="79">
        <v>4.8566000922873394E-4</v>
      </c>
      <c r="T63" s="79">
        <v>2.4882530113542231E-4</v>
      </c>
      <c r="U63" s="79">
        <v>1.5435509724322413E-5</v>
      </c>
    </row>
    <row r="64" spans="2:21">
      <c r="B64" s="100" t="s">
        <v>365</v>
      </c>
      <c r="C64" s="99">
        <v>2260479</v>
      </c>
      <c r="D64" s="96" t="s">
        <v>119</v>
      </c>
      <c r="E64" s="96" t="s">
        <v>285</v>
      </c>
      <c r="F64" s="99" t="s">
        <v>364</v>
      </c>
      <c r="G64" s="96" t="s">
        <v>309</v>
      </c>
      <c r="H64" s="99" t="s">
        <v>344</v>
      </c>
      <c r="I64" s="99" t="s">
        <v>289</v>
      </c>
      <c r="J64" s="99"/>
      <c r="K64" s="102">
        <v>1.620000000000007</v>
      </c>
      <c r="L64" s="96" t="s">
        <v>131</v>
      </c>
      <c r="M64" s="80">
        <v>2.8500000000000001E-2</v>
      </c>
      <c r="N64" s="80">
        <v>1.7400000000001921E-2</v>
      </c>
      <c r="O64" s="102">
        <v>2495536.7156819999</v>
      </c>
      <c r="P64" s="103">
        <v>112.51</v>
      </c>
      <c r="Q64" s="99"/>
      <c r="R64" s="102">
        <v>2807.728291029</v>
      </c>
      <c r="S64" s="79">
        <v>4.3659558699102501E-3</v>
      </c>
      <c r="T64" s="79">
        <v>2.8139824241073313E-3</v>
      </c>
      <c r="U64" s="79">
        <v>1.7456123984651217E-4</v>
      </c>
    </row>
    <row r="65" spans="2:21">
      <c r="B65" s="100" t="s">
        <v>366</v>
      </c>
      <c r="C65" s="99">
        <v>2260495</v>
      </c>
      <c r="D65" s="96" t="s">
        <v>119</v>
      </c>
      <c r="E65" s="96" t="s">
        <v>285</v>
      </c>
      <c r="F65" s="99" t="s">
        <v>364</v>
      </c>
      <c r="G65" s="96" t="s">
        <v>309</v>
      </c>
      <c r="H65" s="99" t="s">
        <v>339</v>
      </c>
      <c r="I65" s="99" t="s">
        <v>129</v>
      </c>
      <c r="J65" s="99"/>
      <c r="K65" s="102">
        <v>4.7899999999980505</v>
      </c>
      <c r="L65" s="96" t="s">
        <v>131</v>
      </c>
      <c r="M65" s="80">
        <v>2.81E-2</v>
      </c>
      <c r="N65" s="80">
        <v>2.5300000000002786E-2</v>
      </c>
      <c r="O65" s="102">
        <v>324528.16290699999</v>
      </c>
      <c r="P65" s="103">
        <v>110.61</v>
      </c>
      <c r="Q65" s="102"/>
      <c r="R65" s="102">
        <v>358.96060262999998</v>
      </c>
      <c r="S65" s="79">
        <v>3.4181483280964895E-4</v>
      </c>
      <c r="T65" s="79">
        <v>3.5976017692851701E-4</v>
      </c>
      <c r="U65" s="79">
        <v>2.2317190752164837E-5</v>
      </c>
    </row>
    <row r="66" spans="2:21">
      <c r="B66" s="100" t="s">
        <v>367</v>
      </c>
      <c r="C66" s="99">
        <v>2260545</v>
      </c>
      <c r="D66" s="96" t="s">
        <v>119</v>
      </c>
      <c r="E66" s="96" t="s">
        <v>285</v>
      </c>
      <c r="F66" s="99" t="s">
        <v>364</v>
      </c>
      <c r="G66" s="96" t="s">
        <v>309</v>
      </c>
      <c r="H66" s="99" t="s">
        <v>344</v>
      </c>
      <c r="I66" s="99" t="s">
        <v>289</v>
      </c>
      <c r="J66" s="99"/>
      <c r="K66" s="102">
        <v>3.2300000000017248</v>
      </c>
      <c r="L66" s="96" t="s">
        <v>131</v>
      </c>
      <c r="M66" s="80">
        <v>2.4E-2</v>
      </c>
      <c r="N66" s="80">
        <v>2.2300000000017244E-2</v>
      </c>
      <c r="O66" s="102">
        <v>480856.94204300002</v>
      </c>
      <c r="P66" s="103">
        <v>109.73</v>
      </c>
      <c r="Q66" s="99"/>
      <c r="R66" s="102">
        <v>527.64428478299999</v>
      </c>
      <c r="S66" s="79">
        <v>7.7994741383357507E-4</v>
      </c>
      <c r="T66" s="79">
        <v>5.2881959707571627E-4</v>
      </c>
      <c r="U66" s="79">
        <v>3.2804541965095475E-5</v>
      </c>
    </row>
    <row r="67" spans="2:21">
      <c r="B67" s="100" t="s">
        <v>368</v>
      </c>
      <c r="C67" s="99">
        <v>2260552</v>
      </c>
      <c r="D67" s="96" t="s">
        <v>119</v>
      </c>
      <c r="E67" s="96" t="s">
        <v>285</v>
      </c>
      <c r="F67" s="99" t="s">
        <v>364</v>
      </c>
      <c r="G67" s="96" t="s">
        <v>309</v>
      </c>
      <c r="H67" s="99" t="s">
        <v>339</v>
      </c>
      <c r="I67" s="99" t="s">
        <v>129</v>
      </c>
      <c r="J67" s="99"/>
      <c r="K67" s="102">
        <v>4.3899999999991968</v>
      </c>
      <c r="L67" s="96" t="s">
        <v>131</v>
      </c>
      <c r="M67" s="80">
        <v>2.6000000000000002E-2</v>
      </c>
      <c r="N67" s="80">
        <v>2.3099999999995003E-2</v>
      </c>
      <c r="O67" s="102">
        <v>2516286.5434480002</v>
      </c>
      <c r="P67" s="103">
        <v>109.79</v>
      </c>
      <c r="Q67" s="102"/>
      <c r="R67" s="102">
        <v>2762.630990098</v>
      </c>
      <c r="S67" s="79">
        <v>4.8882675191176325E-3</v>
      </c>
      <c r="T67" s="79">
        <v>2.7687846702505988E-3</v>
      </c>
      <c r="U67" s="79">
        <v>1.7175746400060883E-4</v>
      </c>
    </row>
    <row r="68" spans="2:21">
      <c r="B68" s="100" t="s">
        <v>369</v>
      </c>
      <c r="C68" s="99">
        <v>2260636</v>
      </c>
      <c r="D68" s="96" t="s">
        <v>119</v>
      </c>
      <c r="E68" s="96" t="s">
        <v>285</v>
      </c>
      <c r="F68" s="99" t="s">
        <v>364</v>
      </c>
      <c r="G68" s="96" t="s">
        <v>309</v>
      </c>
      <c r="H68" s="99" t="s">
        <v>339</v>
      </c>
      <c r="I68" s="99" t="s">
        <v>129</v>
      </c>
      <c r="J68" s="99"/>
      <c r="K68" s="102">
        <v>7.1600000000004087</v>
      </c>
      <c r="L68" s="96" t="s">
        <v>131</v>
      </c>
      <c r="M68" s="80">
        <v>3.4999999999999996E-3</v>
      </c>
      <c r="N68" s="80">
        <v>2.8300000000002042E-2</v>
      </c>
      <c r="O68" s="102">
        <v>3765618.7945420002</v>
      </c>
      <c r="P68" s="103">
        <v>88.29</v>
      </c>
      <c r="Q68" s="99"/>
      <c r="R68" s="102">
        <v>3324.6649046040002</v>
      </c>
      <c r="S68" s="79">
        <v>3.6678128958609717E-3</v>
      </c>
      <c r="T68" s="79">
        <v>3.332070498948968E-3</v>
      </c>
      <c r="U68" s="79">
        <v>2.0670006769393134E-4</v>
      </c>
    </row>
    <row r="69" spans="2:21">
      <c r="B69" s="100" t="s">
        <v>370</v>
      </c>
      <c r="C69" s="99">
        <v>3230125</v>
      </c>
      <c r="D69" s="96" t="s">
        <v>119</v>
      </c>
      <c r="E69" s="96" t="s">
        <v>285</v>
      </c>
      <c r="F69" s="99" t="s">
        <v>371</v>
      </c>
      <c r="G69" s="96" t="s">
        <v>309</v>
      </c>
      <c r="H69" s="99" t="s">
        <v>344</v>
      </c>
      <c r="I69" s="99" t="s">
        <v>289</v>
      </c>
      <c r="J69" s="99"/>
      <c r="K69" s="102">
        <v>0.76999999999890312</v>
      </c>
      <c r="L69" s="96" t="s">
        <v>131</v>
      </c>
      <c r="M69" s="80">
        <v>4.9000000000000002E-2</v>
      </c>
      <c r="N69" s="80">
        <v>1.3299999999990401E-2</v>
      </c>
      <c r="O69" s="102">
        <v>505653.919413</v>
      </c>
      <c r="P69" s="103">
        <v>115.39</v>
      </c>
      <c r="Q69" s="99"/>
      <c r="R69" s="102">
        <v>583.47405553200008</v>
      </c>
      <c r="S69" s="79">
        <v>3.8018332747793643E-3</v>
      </c>
      <c r="T69" s="79">
        <v>5.8477372701471093E-4</v>
      </c>
      <c r="U69" s="79">
        <v>3.6275573700406409E-5</v>
      </c>
    </row>
    <row r="70" spans="2:21">
      <c r="B70" s="100" t="s">
        <v>372</v>
      </c>
      <c r="C70" s="99">
        <v>3230265</v>
      </c>
      <c r="D70" s="96" t="s">
        <v>119</v>
      </c>
      <c r="E70" s="96" t="s">
        <v>285</v>
      </c>
      <c r="F70" s="99" t="s">
        <v>371</v>
      </c>
      <c r="G70" s="96" t="s">
        <v>309</v>
      </c>
      <c r="H70" s="99" t="s">
        <v>344</v>
      </c>
      <c r="I70" s="99" t="s">
        <v>289</v>
      </c>
      <c r="J70" s="99"/>
      <c r="K70" s="102">
        <v>3.8600000000002628</v>
      </c>
      <c r="L70" s="96" t="s">
        <v>131</v>
      </c>
      <c r="M70" s="80">
        <v>2.35E-2</v>
      </c>
      <c r="N70" s="80">
        <v>2.1800000000001814E-2</v>
      </c>
      <c r="O70" s="102">
        <v>4480060.8011689996</v>
      </c>
      <c r="P70" s="103">
        <v>110.48</v>
      </c>
      <c r="Q70" s="99"/>
      <c r="R70" s="102">
        <v>4949.5712958450003</v>
      </c>
      <c r="S70" s="79">
        <v>6.0324301401711317E-3</v>
      </c>
      <c r="T70" s="79">
        <v>4.9605963219003383E-3</v>
      </c>
      <c r="U70" s="79">
        <v>3.0772325971569137E-4</v>
      </c>
    </row>
    <row r="71" spans="2:21">
      <c r="B71" s="100" t="s">
        <v>373</v>
      </c>
      <c r="C71" s="99">
        <v>3230190</v>
      </c>
      <c r="D71" s="96" t="s">
        <v>119</v>
      </c>
      <c r="E71" s="96" t="s">
        <v>285</v>
      </c>
      <c r="F71" s="99" t="s">
        <v>371</v>
      </c>
      <c r="G71" s="96" t="s">
        <v>309</v>
      </c>
      <c r="H71" s="99" t="s">
        <v>344</v>
      </c>
      <c r="I71" s="99" t="s">
        <v>289</v>
      </c>
      <c r="J71" s="99"/>
      <c r="K71" s="102">
        <v>2.4300000000000925</v>
      </c>
      <c r="L71" s="96" t="s">
        <v>131</v>
      </c>
      <c r="M71" s="80">
        <v>1.7600000000000001E-2</v>
      </c>
      <c r="N71" s="80">
        <v>1.8300000000000472E-2</v>
      </c>
      <c r="O71" s="102">
        <v>3987036.5504819998</v>
      </c>
      <c r="P71" s="103">
        <v>109.32</v>
      </c>
      <c r="Q71" s="102">
        <v>90.271761174999995</v>
      </c>
      <c r="R71" s="102">
        <v>4448.9001182129996</v>
      </c>
      <c r="S71" s="79">
        <v>2.9848090611307894E-3</v>
      </c>
      <c r="T71" s="79">
        <v>4.4588099137870263E-3</v>
      </c>
      <c r="U71" s="79">
        <v>2.7659568166545735E-4</v>
      </c>
    </row>
    <row r="72" spans="2:21">
      <c r="B72" s="100" t="s">
        <v>374</v>
      </c>
      <c r="C72" s="99">
        <v>3230224</v>
      </c>
      <c r="D72" s="96" t="s">
        <v>119</v>
      </c>
      <c r="E72" s="96" t="s">
        <v>285</v>
      </c>
      <c r="F72" s="99" t="s">
        <v>371</v>
      </c>
      <c r="G72" s="96" t="s">
        <v>309</v>
      </c>
      <c r="H72" s="99" t="s">
        <v>344</v>
      </c>
      <c r="I72" s="99" t="s">
        <v>289</v>
      </c>
      <c r="J72" s="99"/>
      <c r="K72" s="99">
        <v>0.40999942824379471</v>
      </c>
      <c r="L72" s="96" t="s">
        <v>131</v>
      </c>
      <c r="M72" s="80">
        <v>5.8499999999999996E-2</v>
      </c>
      <c r="N72" s="80">
        <v>1.3999915720275596E-2</v>
      </c>
      <c r="O72" s="102">
        <v>7.9418000000000002E-2</v>
      </c>
      <c r="P72" s="103">
        <v>119.5</v>
      </c>
      <c r="Q72" s="99"/>
      <c r="R72" s="102">
        <v>9.492200000000001E-5</v>
      </c>
      <c r="S72" s="79">
        <v>6.6532601745587334E-10</v>
      </c>
      <c r="T72" s="79">
        <v>9.5133435993275479E-11</v>
      </c>
      <c r="U72" s="79">
        <v>5.9014620686954105E-12</v>
      </c>
    </row>
    <row r="73" spans="2:21">
      <c r="B73" s="100" t="s">
        <v>375</v>
      </c>
      <c r="C73" s="99">
        <v>3230232</v>
      </c>
      <c r="D73" s="96" t="s">
        <v>119</v>
      </c>
      <c r="E73" s="96" t="s">
        <v>285</v>
      </c>
      <c r="F73" s="99" t="s">
        <v>371</v>
      </c>
      <c r="G73" s="96" t="s">
        <v>309</v>
      </c>
      <c r="H73" s="99" t="s">
        <v>344</v>
      </c>
      <c r="I73" s="99" t="s">
        <v>289</v>
      </c>
      <c r="J73" s="99"/>
      <c r="K73" s="102">
        <v>3.1000000000001688</v>
      </c>
      <c r="L73" s="96" t="s">
        <v>131</v>
      </c>
      <c r="M73" s="80">
        <v>2.1499999999999998E-2</v>
      </c>
      <c r="N73" s="80">
        <v>2.2000000000001498E-2</v>
      </c>
      <c r="O73" s="102">
        <v>4861452.1219729995</v>
      </c>
      <c r="P73" s="103">
        <v>110.05</v>
      </c>
      <c r="Q73" s="99"/>
      <c r="R73" s="102">
        <v>5350.0281953609992</v>
      </c>
      <c r="S73" s="79">
        <v>3.9348229985044034E-3</v>
      </c>
      <c r="T73" s="79">
        <v>5.3619452275088459E-3</v>
      </c>
      <c r="U73" s="79">
        <v>3.3262034577204326E-4</v>
      </c>
    </row>
    <row r="74" spans="2:21">
      <c r="B74" s="100" t="s">
        <v>376</v>
      </c>
      <c r="C74" s="99">
        <v>3230273</v>
      </c>
      <c r="D74" s="96" t="s">
        <v>119</v>
      </c>
      <c r="E74" s="96" t="s">
        <v>285</v>
      </c>
      <c r="F74" s="99" t="s">
        <v>371</v>
      </c>
      <c r="G74" s="96" t="s">
        <v>309</v>
      </c>
      <c r="H74" s="99" t="s">
        <v>344</v>
      </c>
      <c r="I74" s="99" t="s">
        <v>289</v>
      </c>
      <c r="J74" s="99"/>
      <c r="K74" s="102">
        <v>4.6699999999996242</v>
      </c>
      <c r="L74" s="96" t="s">
        <v>131</v>
      </c>
      <c r="M74" s="80">
        <v>2.2499999999999999E-2</v>
      </c>
      <c r="N74" s="80">
        <v>2.6199999999998697E-2</v>
      </c>
      <c r="O74" s="102">
        <v>5302657.4465000005</v>
      </c>
      <c r="P74" s="103">
        <v>107.42</v>
      </c>
      <c r="Q74" s="102">
        <v>422.24342276699997</v>
      </c>
      <c r="R74" s="102">
        <v>6118.35805179</v>
      </c>
      <c r="S74" s="79">
        <v>5.3185112823961687E-3</v>
      </c>
      <c r="T74" s="79">
        <v>6.1319865163387373E-3</v>
      </c>
      <c r="U74" s="79">
        <v>3.8038871879370251E-4</v>
      </c>
    </row>
    <row r="75" spans="2:21">
      <c r="B75" s="100" t="s">
        <v>377</v>
      </c>
      <c r="C75" s="99">
        <v>3230372</v>
      </c>
      <c r="D75" s="96" t="s">
        <v>119</v>
      </c>
      <c r="E75" s="96" t="s">
        <v>285</v>
      </c>
      <c r="F75" s="99" t="s">
        <v>371</v>
      </c>
      <c r="G75" s="96" t="s">
        <v>309</v>
      </c>
      <c r="H75" s="99" t="s">
        <v>344</v>
      </c>
      <c r="I75" s="99" t="s">
        <v>289</v>
      </c>
      <c r="J75" s="99"/>
      <c r="K75" s="102">
        <v>5.1099999999999026</v>
      </c>
      <c r="L75" s="96" t="s">
        <v>131</v>
      </c>
      <c r="M75" s="80">
        <v>6.5000000000000006E-3</v>
      </c>
      <c r="N75" s="80">
        <v>2.3400000000001423E-2</v>
      </c>
      <c r="O75" s="102">
        <v>2242274.0631940002</v>
      </c>
      <c r="P75" s="103">
        <v>98.81</v>
      </c>
      <c r="Q75" s="102">
        <v>33.58928387200001</v>
      </c>
      <c r="R75" s="102">
        <v>2249.1802858020001</v>
      </c>
      <c r="S75" s="79">
        <v>6.0269362843430856E-3</v>
      </c>
      <c r="T75" s="79">
        <v>2.2541902694494598E-3</v>
      </c>
      <c r="U75" s="79">
        <v>1.3983536105768952E-4</v>
      </c>
    </row>
    <row r="76" spans="2:21">
      <c r="B76" s="100" t="s">
        <v>378</v>
      </c>
      <c r="C76" s="99">
        <v>3230398</v>
      </c>
      <c r="D76" s="96" t="s">
        <v>119</v>
      </c>
      <c r="E76" s="96" t="s">
        <v>285</v>
      </c>
      <c r="F76" s="99" t="s">
        <v>371</v>
      </c>
      <c r="G76" s="96" t="s">
        <v>309</v>
      </c>
      <c r="H76" s="99" t="s">
        <v>344</v>
      </c>
      <c r="I76" s="99" t="s">
        <v>289</v>
      </c>
      <c r="J76" s="99"/>
      <c r="K76" s="102">
        <v>5.8200000000654457</v>
      </c>
      <c r="L76" s="96" t="s">
        <v>131</v>
      </c>
      <c r="M76" s="80">
        <v>1.43E-2</v>
      </c>
      <c r="N76" s="80">
        <v>2.6300000000143337E-2</v>
      </c>
      <c r="O76" s="102">
        <v>36039.456058999996</v>
      </c>
      <c r="P76" s="103">
        <v>100.69</v>
      </c>
      <c r="Q76" s="102">
        <v>0.63913939299999989</v>
      </c>
      <c r="R76" s="102">
        <v>36.977168468999999</v>
      </c>
      <c r="S76" s="79">
        <v>8.9567647115100835E-5</v>
      </c>
      <c r="T76" s="79">
        <v>3.7059534035926082E-5</v>
      </c>
      <c r="U76" s="79">
        <v>2.2989334098266301E-6</v>
      </c>
    </row>
    <row r="77" spans="2:21">
      <c r="B77" s="100" t="s">
        <v>379</v>
      </c>
      <c r="C77" s="99">
        <v>3230422</v>
      </c>
      <c r="D77" s="96" t="s">
        <v>119</v>
      </c>
      <c r="E77" s="96" t="s">
        <v>285</v>
      </c>
      <c r="F77" s="99" t="s">
        <v>371</v>
      </c>
      <c r="G77" s="96" t="s">
        <v>309</v>
      </c>
      <c r="H77" s="99" t="s">
        <v>344</v>
      </c>
      <c r="I77" s="99" t="s">
        <v>289</v>
      </c>
      <c r="J77" s="99"/>
      <c r="K77" s="102">
        <v>6.6000000000005272</v>
      </c>
      <c r="L77" s="96" t="s">
        <v>131</v>
      </c>
      <c r="M77" s="80">
        <v>2.5000000000000001E-3</v>
      </c>
      <c r="N77" s="80">
        <v>2.5100000000001184E-2</v>
      </c>
      <c r="O77" s="102">
        <v>4862164.9471768746</v>
      </c>
      <c r="P77" s="103">
        <v>91.26</v>
      </c>
      <c r="Q77" s="102">
        <v>115.83371530860673</v>
      </c>
      <c r="R77" s="102">
        <v>4553.0454459459997</v>
      </c>
      <c r="S77" s="79">
        <v>3.7451721498149527E-3</v>
      </c>
      <c r="T77" s="79">
        <v>4.563187222207477E-3</v>
      </c>
      <c r="U77" s="79">
        <v>2.8307057369520968E-4</v>
      </c>
    </row>
    <row r="78" spans="2:21">
      <c r="B78" s="100" t="s">
        <v>380</v>
      </c>
      <c r="C78" s="99">
        <v>1940600</v>
      </c>
      <c r="D78" s="96" t="s">
        <v>119</v>
      </c>
      <c r="E78" s="96" t="s">
        <v>285</v>
      </c>
      <c r="F78" s="99" t="s">
        <v>314</v>
      </c>
      <c r="G78" s="96" t="s">
        <v>292</v>
      </c>
      <c r="H78" s="99" t="s">
        <v>339</v>
      </c>
      <c r="I78" s="99" t="s">
        <v>129</v>
      </c>
      <c r="J78" s="99"/>
      <c r="K78" s="102">
        <v>0.33000000000001511</v>
      </c>
      <c r="L78" s="96" t="s">
        <v>131</v>
      </c>
      <c r="M78" s="80">
        <v>1.4199999999999999E-2</v>
      </c>
      <c r="N78" s="80">
        <v>3.0200000000000168E-2</v>
      </c>
      <c r="O78" s="102">
        <v>169.574972</v>
      </c>
      <c r="P78" s="103">
        <v>5462000</v>
      </c>
      <c r="Q78" s="99"/>
      <c r="R78" s="102">
        <v>9262.1847404420005</v>
      </c>
      <c r="S78" s="79">
        <v>8.0014614259425292E-3</v>
      </c>
      <c r="T78" s="79">
        <v>9.2828159874711012E-3</v>
      </c>
      <c r="U78" s="79">
        <v>5.7584576725066791E-4</v>
      </c>
    </row>
    <row r="79" spans="2:21">
      <c r="B79" s="100" t="s">
        <v>381</v>
      </c>
      <c r="C79" s="99">
        <v>1940626</v>
      </c>
      <c r="D79" s="96" t="s">
        <v>119</v>
      </c>
      <c r="E79" s="96" t="s">
        <v>285</v>
      </c>
      <c r="F79" s="99" t="s">
        <v>314</v>
      </c>
      <c r="G79" s="96" t="s">
        <v>292</v>
      </c>
      <c r="H79" s="99" t="s">
        <v>339</v>
      </c>
      <c r="I79" s="99" t="s">
        <v>129</v>
      </c>
      <c r="J79" s="99"/>
      <c r="K79" s="102">
        <v>1</v>
      </c>
      <c r="L79" s="96" t="s">
        <v>131</v>
      </c>
      <c r="M79" s="80">
        <v>1.5900000000000001E-2</v>
      </c>
      <c r="N79" s="80">
        <v>2.2599999999998507E-2</v>
      </c>
      <c r="O79" s="102">
        <v>132.31087199999999</v>
      </c>
      <c r="P79" s="103">
        <v>5355000</v>
      </c>
      <c r="Q79" s="99"/>
      <c r="R79" s="102">
        <v>7085.2471704810005</v>
      </c>
      <c r="S79" s="79">
        <v>8.8384016032064128E-3</v>
      </c>
      <c r="T79" s="79">
        <v>7.1010293524102989E-3</v>
      </c>
      <c r="U79" s="79">
        <v>4.4050185861997323E-4</v>
      </c>
    </row>
    <row r="80" spans="2:21">
      <c r="B80" s="100" t="s">
        <v>382</v>
      </c>
      <c r="C80" s="99">
        <v>1940725</v>
      </c>
      <c r="D80" s="96" t="s">
        <v>119</v>
      </c>
      <c r="E80" s="96" t="s">
        <v>285</v>
      </c>
      <c r="F80" s="99" t="s">
        <v>314</v>
      </c>
      <c r="G80" s="96" t="s">
        <v>292</v>
      </c>
      <c r="H80" s="99" t="s">
        <v>339</v>
      </c>
      <c r="I80" s="99" t="s">
        <v>129</v>
      </c>
      <c r="J80" s="99"/>
      <c r="K80" s="102">
        <v>3.2300000000000688</v>
      </c>
      <c r="L80" s="96" t="s">
        <v>131</v>
      </c>
      <c r="M80" s="80">
        <v>2.5899999999999999E-2</v>
      </c>
      <c r="N80" s="80">
        <v>2.8100000000000583E-2</v>
      </c>
      <c r="O80" s="102">
        <v>209.50987799999999</v>
      </c>
      <c r="P80" s="103">
        <v>5428111</v>
      </c>
      <c r="Q80" s="99"/>
      <c r="R80" s="102">
        <v>11372.428484513999</v>
      </c>
      <c r="S80" s="79">
        <v>9.9185663968186337E-3</v>
      </c>
      <c r="T80" s="79">
        <v>1.1397760238086169E-2</v>
      </c>
      <c r="U80" s="79">
        <v>7.070432073735339E-4</v>
      </c>
    </row>
    <row r="81" spans="2:21">
      <c r="B81" s="100" t="s">
        <v>383</v>
      </c>
      <c r="C81" s="99">
        <v>1940691</v>
      </c>
      <c r="D81" s="96" t="s">
        <v>119</v>
      </c>
      <c r="E81" s="96" t="s">
        <v>285</v>
      </c>
      <c r="F81" s="99" t="s">
        <v>314</v>
      </c>
      <c r="G81" s="96" t="s">
        <v>292</v>
      </c>
      <c r="H81" s="99" t="s">
        <v>339</v>
      </c>
      <c r="I81" s="99" t="s">
        <v>129</v>
      </c>
      <c r="J81" s="99"/>
      <c r="K81" s="102">
        <v>2.2000000000000002</v>
      </c>
      <c r="L81" s="96" t="s">
        <v>131</v>
      </c>
      <c r="M81" s="80">
        <v>2.0199999999999999E-2</v>
      </c>
      <c r="N81" s="80">
        <v>2.4899999999998822E-2</v>
      </c>
      <c r="O81" s="102">
        <v>109.715007</v>
      </c>
      <c r="P81" s="103">
        <v>5415800</v>
      </c>
      <c r="Q81" s="99"/>
      <c r="R81" s="102">
        <v>5941.9451109300007</v>
      </c>
      <c r="S81" s="79">
        <v>5.2133526728439057E-3</v>
      </c>
      <c r="T81" s="79">
        <v>5.9551806207856486E-3</v>
      </c>
      <c r="U81" s="79">
        <v>3.6942082643036953E-4</v>
      </c>
    </row>
    <row r="82" spans="2:21">
      <c r="B82" s="100" t="s">
        <v>384</v>
      </c>
      <c r="C82" s="99">
        <v>6620462</v>
      </c>
      <c r="D82" s="96" t="s">
        <v>119</v>
      </c>
      <c r="E82" s="96" t="s">
        <v>285</v>
      </c>
      <c r="F82" s="99" t="s">
        <v>312</v>
      </c>
      <c r="G82" s="96" t="s">
        <v>292</v>
      </c>
      <c r="H82" s="99" t="s">
        <v>339</v>
      </c>
      <c r="I82" s="99" t="s">
        <v>129</v>
      </c>
      <c r="J82" s="99"/>
      <c r="K82" s="102">
        <v>3.4599999999994644</v>
      </c>
      <c r="L82" s="96" t="s">
        <v>131</v>
      </c>
      <c r="M82" s="80">
        <v>2.9700000000000001E-2</v>
      </c>
      <c r="N82" s="80">
        <v>2.9099999999995671E-2</v>
      </c>
      <c r="O82" s="102">
        <v>35.568350000000002</v>
      </c>
      <c r="P82" s="103">
        <v>5460401</v>
      </c>
      <c r="Q82" s="99"/>
      <c r="R82" s="102">
        <v>1942.1745978240001</v>
      </c>
      <c r="S82" s="79">
        <v>2.5405964285714288E-3</v>
      </c>
      <c r="T82" s="79">
        <v>1.9465007352337186E-3</v>
      </c>
      <c r="U82" s="79">
        <v>1.2074829565160972E-4</v>
      </c>
    </row>
    <row r="83" spans="2:21">
      <c r="B83" s="100" t="s">
        <v>385</v>
      </c>
      <c r="C83" s="99">
        <v>6620553</v>
      </c>
      <c r="D83" s="96" t="s">
        <v>119</v>
      </c>
      <c r="E83" s="96" t="s">
        <v>285</v>
      </c>
      <c r="F83" s="99" t="s">
        <v>312</v>
      </c>
      <c r="G83" s="96" t="s">
        <v>292</v>
      </c>
      <c r="H83" s="99" t="s">
        <v>339</v>
      </c>
      <c r="I83" s="99" t="s">
        <v>129</v>
      </c>
      <c r="J83" s="99"/>
      <c r="K83" s="102">
        <v>5.070000000000773</v>
      </c>
      <c r="L83" s="96" t="s">
        <v>131</v>
      </c>
      <c r="M83" s="80">
        <v>8.3999999999999995E-3</v>
      </c>
      <c r="N83" s="80">
        <v>3.2700000000003039E-2</v>
      </c>
      <c r="O83" s="102">
        <v>54.815109999999997</v>
      </c>
      <c r="P83" s="103">
        <v>4672001</v>
      </c>
      <c r="Q83" s="99"/>
      <c r="R83" s="102">
        <v>2560.962513986</v>
      </c>
      <c r="S83" s="79">
        <v>6.8923814912611589E-3</v>
      </c>
      <c r="T83" s="79">
        <v>2.5666669834755376E-3</v>
      </c>
      <c r="U83" s="79">
        <v>1.5921939208654701E-4</v>
      </c>
    </row>
    <row r="84" spans="2:21">
      <c r="B84" s="100" t="s">
        <v>386</v>
      </c>
      <c r="C84" s="99">
        <v>1191329</v>
      </c>
      <c r="D84" s="96" t="s">
        <v>119</v>
      </c>
      <c r="E84" s="96" t="s">
        <v>285</v>
      </c>
      <c r="F84" s="99" t="s">
        <v>312</v>
      </c>
      <c r="G84" s="96" t="s">
        <v>292</v>
      </c>
      <c r="H84" s="99" t="s">
        <v>339</v>
      </c>
      <c r="I84" s="99" t="s">
        <v>129</v>
      </c>
      <c r="J84" s="99"/>
      <c r="K84" s="102">
        <v>5.4799999999999942</v>
      </c>
      <c r="L84" s="96" t="s">
        <v>131</v>
      </c>
      <c r="M84" s="80">
        <v>3.0899999999999997E-2</v>
      </c>
      <c r="N84" s="80">
        <v>3.4499999999999059E-2</v>
      </c>
      <c r="O84" s="102">
        <v>130.403153</v>
      </c>
      <c r="P84" s="103">
        <v>4921002</v>
      </c>
      <c r="Q84" s="99"/>
      <c r="R84" s="102">
        <v>6417.1416507480008</v>
      </c>
      <c r="S84" s="79">
        <v>6.8633238421052633E-3</v>
      </c>
      <c r="T84" s="79">
        <v>6.4314356470704052E-3</v>
      </c>
      <c r="U84" s="79">
        <v>3.9896460295121014E-4</v>
      </c>
    </row>
    <row r="85" spans="2:21">
      <c r="B85" s="100" t="s">
        <v>387</v>
      </c>
      <c r="C85" s="99">
        <v>1157569</v>
      </c>
      <c r="D85" s="96" t="s">
        <v>119</v>
      </c>
      <c r="E85" s="96" t="s">
        <v>285</v>
      </c>
      <c r="F85" s="99" t="s">
        <v>388</v>
      </c>
      <c r="G85" s="96" t="s">
        <v>309</v>
      </c>
      <c r="H85" s="99" t="s">
        <v>344</v>
      </c>
      <c r="I85" s="99" t="s">
        <v>289</v>
      </c>
      <c r="J85" s="99"/>
      <c r="K85" s="102">
        <v>3.710000000000095</v>
      </c>
      <c r="L85" s="96" t="s">
        <v>131</v>
      </c>
      <c r="M85" s="80">
        <v>1.4199999999999999E-2</v>
      </c>
      <c r="N85" s="80">
        <v>2.1699999999999973E-2</v>
      </c>
      <c r="O85" s="102">
        <v>3704885.2249039994</v>
      </c>
      <c r="P85" s="103">
        <v>105.14</v>
      </c>
      <c r="Q85" s="99"/>
      <c r="R85" s="102">
        <v>3895.3161023530001</v>
      </c>
      <c r="S85" s="79">
        <v>3.8480362244351306E-3</v>
      </c>
      <c r="T85" s="79">
        <v>3.9039928056380439E-3</v>
      </c>
      <c r="U85" s="79">
        <v>2.4217842253233894E-4</v>
      </c>
    </row>
    <row r="86" spans="2:21">
      <c r="B86" s="100" t="s">
        <v>389</v>
      </c>
      <c r="C86" s="99">
        <v>1129899</v>
      </c>
      <c r="D86" s="96" t="s">
        <v>119</v>
      </c>
      <c r="E86" s="96" t="s">
        <v>285</v>
      </c>
      <c r="F86" s="99" t="s">
        <v>390</v>
      </c>
      <c r="G86" s="96" t="s">
        <v>309</v>
      </c>
      <c r="H86" s="99" t="s">
        <v>344</v>
      </c>
      <c r="I86" s="99" t="s">
        <v>289</v>
      </c>
      <c r="J86" s="99"/>
      <c r="K86" s="102">
        <v>1.2000000000014139</v>
      </c>
      <c r="L86" s="96" t="s">
        <v>131</v>
      </c>
      <c r="M86" s="80">
        <v>0.04</v>
      </c>
      <c r="N86" s="80">
        <v>1.5000000000070703E-2</v>
      </c>
      <c r="O86" s="102">
        <v>126260.526203</v>
      </c>
      <c r="P86" s="103">
        <v>112.02</v>
      </c>
      <c r="Q86" s="99"/>
      <c r="R86" s="102">
        <v>141.43704517399999</v>
      </c>
      <c r="S86" s="79">
        <v>7.7545208620922741E-4</v>
      </c>
      <c r="T86" s="79">
        <v>1.4175209207706053E-4</v>
      </c>
      <c r="U86" s="79">
        <v>8.7933814837732041E-6</v>
      </c>
    </row>
    <row r="87" spans="2:21">
      <c r="B87" s="100" t="s">
        <v>391</v>
      </c>
      <c r="C87" s="99">
        <v>1136753</v>
      </c>
      <c r="D87" s="96" t="s">
        <v>119</v>
      </c>
      <c r="E87" s="96" t="s">
        <v>285</v>
      </c>
      <c r="F87" s="99" t="s">
        <v>390</v>
      </c>
      <c r="G87" s="96" t="s">
        <v>309</v>
      </c>
      <c r="H87" s="99" t="s">
        <v>344</v>
      </c>
      <c r="I87" s="99" t="s">
        <v>289</v>
      </c>
      <c r="J87" s="99"/>
      <c r="K87" s="102">
        <v>3.4100000000000019</v>
      </c>
      <c r="L87" s="96" t="s">
        <v>131</v>
      </c>
      <c r="M87" s="80">
        <v>0.04</v>
      </c>
      <c r="N87" s="80">
        <v>2.1200000000000611E-2</v>
      </c>
      <c r="O87" s="102">
        <v>4494280.7993130004</v>
      </c>
      <c r="P87" s="103">
        <v>116.79</v>
      </c>
      <c r="Q87" s="99"/>
      <c r="R87" s="102">
        <v>5248.8705212390005</v>
      </c>
      <c r="S87" s="79">
        <v>4.7016622835136966E-3</v>
      </c>
      <c r="T87" s="79">
        <v>5.2605622276108901E-3</v>
      </c>
      <c r="U87" s="79">
        <v>3.2633120124507981E-4</v>
      </c>
    </row>
    <row r="88" spans="2:21">
      <c r="B88" s="100" t="s">
        <v>392</v>
      </c>
      <c r="C88" s="99">
        <v>1138544</v>
      </c>
      <c r="D88" s="96" t="s">
        <v>119</v>
      </c>
      <c r="E88" s="96" t="s">
        <v>285</v>
      </c>
      <c r="F88" s="99" t="s">
        <v>390</v>
      </c>
      <c r="G88" s="96" t="s">
        <v>309</v>
      </c>
      <c r="H88" s="99" t="s">
        <v>344</v>
      </c>
      <c r="I88" s="99" t="s">
        <v>289</v>
      </c>
      <c r="J88" s="99"/>
      <c r="K88" s="102">
        <v>4.8000000000004626</v>
      </c>
      <c r="L88" s="96" t="s">
        <v>131</v>
      </c>
      <c r="M88" s="80">
        <v>3.5000000000000003E-2</v>
      </c>
      <c r="N88" s="80">
        <v>2.4200000000000697E-2</v>
      </c>
      <c r="O88" s="102">
        <v>1485871.0218120001</v>
      </c>
      <c r="P88" s="103">
        <v>116.43</v>
      </c>
      <c r="Q88" s="99"/>
      <c r="R88" s="102">
        <v>1729.9997000139999</v>
      </c>
      <c r="S88" s="79">
        <v>1.6470976842985531E-3</v>
      </c>
      <c r="T88" s="79">
        <v>1.733853224012006E-3</v>
      </c>
      <c r="U88" s="79">
        <v>1.0755702164395037E-4</v>
      </c>
    </row>
    <row r="89" spans="2:21">
      <c r="B89" s="100" t="s">
        <v>393</v>
      </c>
      <c r="C89" s="99">
        <v>1171271</v>
      </c>
      <c r="D89" s="96" t="s">
        <v>119</v>
      </c>
      <c r="E89" s="96" t="s">
        <v>285</v>
      </c>
      <c r="F89" s="99" t="s">
        <v>390</v>
      </c>
      <c r="G89" s="96" t="s">
        <v>309</v>
      </c>
      <c r="H89" s="99" t="s">
        <v>344</v>
      </c>
      <c r="I89" s="99" t="s">
        <v>289</v>
      </c>
      <c r="J89" s="99"/>
      <c r="K89" s="102">
        <v>6.850000000009925</v>
      </c>
      <c r="L89" s="96" t="s">
        <v>131</v>
      </c>
      <c r="M89" s="80">
        <v>2.5000000000000001E-2</v>
      </c>
      <c r="N89" s="80">
        <v>2.5099999999999397E-2</v>
      </c>
      <c r="O89" s="102">
        <v>153081.84502499999</v>
      </c>
      <c r="P89" s="103">
        <v>108.6</v>
      </c>
      <c r="Q89" s="99"/>
      <c r="R89" s="102">
        <v>166.24688285100001</v>
      </c>
      <c r="S89" s="79">
        <v>4.3291343675224493E-4</v>
      </c>
      <c r="T89" s="79">
        <v>1.6661719294565195E-4</v>
      </c>
      <c r="U89" s="79">
        <v>1.0335851258760096E-5</v>
      </c>
    </row>
    <row r="90" spans="2:21">
      <c r="B90" s="100" t="s">
        <v>394</v>
      </c>
      <c r="C90" s="99">
        <v>7770217</v>
      </c>
      <c r="D90" s="96" t="s">
        <v>119</v>
      </c>
      <c r="E90" s="96" t="s">
        <v>285</v>
      </c>
      <c r="F90" s="99" t="s">
        <v>395</v>
      </c>
      <c r="G90" s="96" t="s">
        <v>396</v>
      </c>
      <c r="H90" s="99" t="s">
        <v>344</v>
      </c>
      <c r="I90" s="99" t="s">
        <v>289</v>
      </c>
      <c r="J90" s="99"/>
      <c r="K90" s="99">
        <v>3.12</v>
      </c>
      <c r="L90" s="96" t="s">
        <v>131</v>
      </c>
      <c r="M90" s="80">
        <v>4.2999999999999997E-2</v>
      </c>
      <c r="N90" s="80">
        <v>1.7200586973699063E-2</v>
      </c>
      <c r="O90" s="102">
        <v>7.5940000000000001E-3</v>
      </c>
      <c r="P90" s="103">
        <v>117.55</v>
      </c>
      <c r="Q90" s="99"/>
      <c r="R90" s="102">
        <v>8.8590000000000011E-6</v>
      </c>
      <c r="S90" s="79">
        <v>1.2410734720071416E-11</v>
      </c>
      <c r="T90" s="79">
        <v>8.8787331647502942E-12</v>
      </c>
      <c r="U90" s="79">
        <v>5.5077908668772932E-13</v>
      </c>
    </row>
    <row r="91" spans="2:21">
      <c r="B91" s="100" t="s">
        <v>397</v>
      </c>
      <c r="C91" s="99">
        <v>1410281</v>
      </c>
      <c r="D91" s="96" t="s">
        <v>119</v>
      </c>
      <c r="E91" s="96" t="s">
        <v>285</v>
      </c>
      <c r="F91" s="99" t="s">
        <v>398</v>
      </c>
      <c r="G91" s="96" t="s">
        <v>127</v>
      </c>
      <c r="H91" s="99" t="s">
        <v>344</v>
      </c>
      <c r="I91" s="99" t="s">
        <v>289</v>
      </c>
      <c r="J91" s="99"/>
      <c r="K91" s="102">
        <v>0.15999999999934961</v>
      </c>
      <c r="L91" s="96" t="s">
        <v>131</v>
      </c>
      <c r="M91" s="80">
        <v>2.1499999999999998E-2</v>
      </c>
      <c r="N91" s="80">
        <v>1.2399999999990245E-2</v>
      </c>
      <c r="O91" s="102">
        <v>450927.94461100007</v>
      </c>
      <c r="P91" s="103">
        <v>109.11</v>
      </c>
      <c r="Q91" s="99"/>
      <c r="R91" s="102">
        <v>492.00744477699999</v>
      </c>
      <c r="S91" s="79">
        <v>3.8668486377788133E-3</v>
      </c>
      <c r="T91" s="79">
        <v>4.9310337704544516E-4</v>
      </c>
      <c r="U91" s="79">
        <v>3.0588939053825421E-5</v>
      </c>
    </row>
    <row r="92" spans="2:21">
      <c r="B92" s="100" t="s">
        <v>399</v>
      </c>
      <c r="C92" s="99">
        <v>1410307</v>
      </c>
      <c r="D92" s="96" t="s">
        <v>119</v>
      </c>
      <c r="E92" s="96" t="s">
        <v>285</v>
      </c>
      <c r="F92" s="99" t="s">
        <v>398</v>
      </c>
      <c r="G92" s="96" t="s">
        <v>127</v>
      </c>
      <c r="H92" s="99" t="s">
        <v>344</v>
      </c>
      <c r="I92" s="99" t="s">
        <v>289</v>
      </c>
      <c r="J92" s="99"/>
      <c r="K92" s="102">
        <v>1.8100000000000531</v>
      </c>
      <c r="L92" s="96" t="s">
        <v>131</v>
      </c>
      <c r="M92" s="80">
        <v>1.8000000000000002E-2</v>
      </c>
      <c r="N92" s="80">
        <v>1.7899999999998646E-2</v>
      </c>
      <c r="O92" s="102">
        <v>2250589.7890809998</v>
      </c>
      <c r="P92" s="103">
        <v>108.44</v>
      </c>
      <c r="Q92" s="99"/>
      <c r="R92" s="102">
        <v>2440.5396252270002</v>
      </c>
      <c r="S92" s="79">
        <v>1.9790744482117151E-3</v>
      </c>
      <c r="T92" s="79">
        <v>2.4459758562354918E-3</v>
      </c>
      <c r="U92" s="79">
        <v>1.5173249642259172E-4</v>
      </c>
    </row>
    <row r="93" spans="2:21">
      <c r="B93" s="100" t="s">
        <v>400</v>
      </c>
      <c r="C93" s="99">
        <v>1110915</v>
      </c>
      <c r="D93" s="96" t="s">
        <v>119</v>
      </c>
      <c r="E93" s="96" t="s">
        <v>285</v>
      </c>
      <c r="F93" s="99" t="s">
        <v>401</v>
      </c>
      <c r="G93" s="96" t="s">
        <v>402</v>
      </c>
      <c r="H93" s="99" t="s">
        <v>403</v>
      </c>
      <c r="I93" s="99" t="s">
        <v>289</v>
      </c>
      <c r="J93" s="99"/>
      <c r="K93" s="102">
        <v>6.3200000000000705</v>
      </c>
      <c r="L93" s="96" t="s">
        <v>131</v>
      </c>
      <c r="M93" s="80">
        <v>5.1500000000000004E-2</v>
      </c>
      <c r="N93" s="80">
        <v>2.7599999999999958E-2</v>
      </c>
      <c r="O93" s="102">
        <v>6728403.7071049996</v>
      </c>
      <c r="P93" s="103">
        <v>150.84</v>
      </c>
      <c r="Q93" s="99"/>
      <c r="R93" s="102">
        <v>10149.124122753999</v>
      </c>
      <c r="S93" s="79">
        <v>2.1514573530312707E-3</v>
      </c>
      <c r="T93" s="79">
        <v>1.0171731001451989E-2</v>
      </c>
      <c r="U93" s="79">
        <v>6.3098829608430396E-4</v>
      </c>
    </row>
    <row r="94" spans="2:21">
      <c r="B94" s="100" t="s">
        <v>404</v>
      </c>
      <c r="C94" s="99">
        <v>2300184</v>
      </c>
      <c r="D94" s="96" t="s">
        <v>119</v>
      </c>
      <c r="E94" s="96" t="s">
        <v>285</v>
      </c>
      <c r="F94" s="99" t="s">
        <v>405</v>
      </c>
      <c r="G94" s="96" t="s">
        <v>155</v>
      </c>
      <c r="H94" s="99" t="s">
        <v>406</v>
      </c>
      <c r="I94" s="99" t="s">
        <v>129</v>
      </c>
      <c r="J94" s="99"/>
      <c r="K94" s="102">
        <v>1.8899999999997537</v>
      </c>
      <c r="L94" s="96" t="s">
        <v>131</v>
      </c>
      <c r="M94" s="80">
        <v>2.2000000000000002E-2</v>
      </c>
      <c r="N94" s="80">
        <v>1.3699999999999244E-2</v>
      </c>
      <c r="O94" s="102">
        <v>1922114.783486</v>
      </c>
      <c r="P94" s="103">
        <v>109.89</v>
      </c>
      <c r="Q94" s="99"/>
      <c r="R94" s="102">
        <v>2112.2119548679998</v>
      </c>
      <c r="S94" s="79">
        <v>2.422277775685891E-3</v>
      </c>
      <c r="T94" s="79">
        <v>2.1169168455433527E-3</v>
      </c>
      <c r="U94" s="79">
        <v>1.3131980713320917E-4</v>
      </c>
    </row>
    <row r="95" spans="2:21">
      <c r="B95" s="100" t="s">
        <v>407</v>
      </c>
      <c r="C95" s="99">
        <v>2300242</v>
      </c>
      <c r="D95" s="96" t="s">
        <v>119</v>
      </c>
      <c r="E95" s="96" t="s">
        <v>285</v>
      </c>
      <c r="F95" s="99" t="s">
        <v>405</v>
      </c>
      <c r="G95" s="96" t="s">
        <v>155</v>
      </c>
      <c r="H95" s="99" t="s">
        <v>406</v>
      </c>
      <c r="I95" s="99" t="s">
        <v>129</v>
      </c>
      <c r="J95" s="99"/>
      <c r="K95" s="102">
        <v>5.1699999999990078</v>
      </c>
      <c r="L95" s="96" t="s">
        <v>131</v>
      </c>
      <c r="M95" s="80">
        <v>1.7000000000000001E-2</v>
      </c>
      <c r="N95" s="80">
        <v>2.0599999999996035E-2</v>
      </c>
      <c r="O95" s="102">
        <v>1205945.3871609999</v>
      </c>
      <c r="P95" s="103">
        <v>104.49</v>
      </c>
      <c r="Q95" s="99"/>
      <c r="R95" s="102">
        <v>1260.0924415249999</v>
      </c>
      <c r="S95" s="79">
        <v>9.5013187983438905E-4</v>
      </c>
      <c r="T95" s="79">
        <v>1.2628992607765196E-3</v>
      </c>
      <c r="U95" s="79">
        <v>7.8342088732955218E-5</v>
      </c>
    </row>
    <row r="96" spans="2:21">
      <c r="B96" s="100" t="s">
        <v>408</v>
      </c>
      <c r="C96" s="99">
        <v>1136084</v>
      </c>
      <c r="D96" s="96" t="s">
        <v>119</v>
      </c>
      <c r="E96" s="96" t="s">
        <v>285</v>
      </c>
      <c r="F96" s="99" t="s">
        <v>347</v>
      </c>
      <c r="G96" s="96" t="s">
        <v>309</v>
      </c>
      <c r="H96" s="99" t="s">
        <v>406</v>
      </c>
      <c r="I96" s="99" t="s">
        <v>129</v>
      </c>
      <c r="J96" s="99"/>
      <c r="K96" s="102">
        <v>1.3399999999977101</v>
      </c>
      <c r="L96" s="96" t="s">
        <v>131</v>
      </c>
      <c r="M96" s="80">
        <v>2.5000000000000001E-2</v>
      </c>
      <c r="N96" s="80">
        <v>2.0599999999793912E-2</v>
      </c>
      <c r="O96" s="102">
        <v>8010.7143299999998</v>
      </c>
      <c r="P96" s="103">
        <v>109.03</v>
      </c>
      <c r="Q96" s="99"/>
      <c r="R96" s="102">
        <v>8.7340818529999993</v>
      </c>
      <c r="S96" s="79">
        <v>1.134136659843586E-5</v>
      </c>
      <c r="T96" s="79">
        <v>8.7535367662123028E-6</v>
      </c>
      <c r="U96" s="79">
        <v>5.4301271317882484E-7</v>
      </c>
    </row>
    <row r="97" spans="2:21">
      <c r="B97" s="100" t="s">
        <v>409</v>
      </c>
      <c r="C97" s="99">
        <v>1141050</v>
      </c>
      <c r="D97" s="96" t="s">
        <v>119</v>
      </c>
      <c r="E97" s="96" t="s">
        <v>285</v>
      </c>
      <c r="F97" s="99" t="s">
        <v>347</v>
      </c>
      <c r="G97" s="96" t="s">
        <v>309</v>
      </c>
      <c r="H97" s="99" t="s">
        <v>406</v>
      </c>
      <c r="I97" s="99" t="s">
        <v>129</v>
      </c>
      <c r="J97" s="99"/>
      <c r="K97" s="102">
        <v>2.6800000000007533</v>
      </c>
      <c r="L97" s="96" t="s">
        <v>131</v>
      </c>
      <c r="M97" s="80">
        <v>1.95E-2</v>
      </c>
      <c r="N97" s="80">
        <v>2.3900000000004064E-2</v>
      </c>
      <c r="O97" s="102">
        <v>1579251.5630049997</v>
      </c>
      <c r="P97" s="103">
        <v>107.6</v>
      </c>
      <c r="Q97" s="99"/>
      <c r="R97" s="102">
        <v>1699.2747212290001</v>
      </c>
      <c r="S97" s="79">
        <v>2.7751075828762188E-3</v>
      </c>
      <c r="T97" s="79">
        <v>1.7030598062306957E-3</v>
      </c>
      <c r="U97" s="79">
        <v>1.0564679749295116E-4</v>
      </c>
    </row>
    <row r="98" spans="2:21">
      <c r="B98" s="100" t="s">
        <v>410</v>
      </c>
      <c r="C98" s="99">
        <v>1162221</v>
      </c>
      <c r="D98" s="96" t="s">
        <v>119</v>
      </c>
      <c r="E98" s="96" t="s">
        <v>285</v>
      </c>
      <c r="F98" s="99" t="s">
        <v>347</v>
      </c>
      <c r="G98" s="96" t="s">
        <v>309</v>
      </c>
      <c r="H98" s="99" t="s">
        <v>406</v>
      </c>
      <c r="I98" s="99" t="s">
        <v>129</v>
      </c>
      <c r="J98" s="99"/>
      <c r="K98" s="99">
        <v>5.54</v>
      </c>
      <c r="L98" s="96" t="s">
        <v>131</v>
      </c>
      <c r="M98" s="80">
        <v>1.1699999999999999E-2</v>
      </c>
      <c r="N98" s="80">
        <v>3.649956408020924E-2</v>
      </c>
      <c r="O98" s="102">
        <v>9.809E-3</v>
      </c>
      <c r="P98" s="103">
        <v>94.04</v>
      </c>
      <c r="Q98" s="99"/>
      <c r="R98" s="102">
        <v>9.1759999999999999E-6</v>
      </c>
      <c r="S98" s="79">
        <v>1.3006700419821124E-11</v>
      </c>
      <c r="T98" s="79">
        <v>9.1964392730272824E-12</v>
      </c>
      <c r="U98" s="79">
        <v>5.7048751545847195E-13</v>
      </c>
    </row>
    <row r="99" spans="2:21">
      <c r="B99" s="100" t="s">
        <v>411</v>
      </c>
      <c r="C99" s="99">
        <v>1156231</v>
      </c>
      <c r="D99" s="96" t="s">
        <v>119</v>
      </c>
      <c r="E99" s="96" t="s">
        <v>285</v>
      </c>
      <c r="F99" s="99" t="s">
        <v>347</v>
      </c>
      <c r="G99" s="96" t="s">
        <v>309</v>
      </c>
      <c r="H99" s="99" t="s">
        <v>406</v>
      </c>
      <c r="I99" s="99" t="s">
        <v>129</v>
      </c>
      <c r="J99" s="99"/>
      <c r="K99" s="102">
        <v>3.9600000000001896</v>
      </c>
      <c r="L99" s="96" t="s">
        <v>131</v>
      </c>
      <c r="M99" s="80">
        <v>3.3500000000000002E-2</v>
      </c>
      <c r="N99" s="80">
        <v>2.7200000000001424E-2</v>
      </c>
      <c r="O99" s="102">
        <v>1511975.7622259997</v>
      </c>
      <c r="P99" s="103">
        <v>111.49</v>
      </c>
      <c r="Q99" s="99"/>
      <c r="R99" s="102">
        <v>1685.7019175329999</v>
      </c>
      <c r="S99" s="79">
        <v>3.4698200727765111E-3</v>
      </c>
      <c r="T99" s="79">
        <v>1.689456769509359E-3</v>
      </c>
      <c r="U99" s="79">
        <v>1.0480295321893888E-4</v>
      </c>
    </row>
    <row r="100" spans="2:21">
      <c r="B100" s="100" t="s">
        <v>412</v>
      </c>
      <c r="C100" s="99">
        <v>1174226</v>
      </c>
      <c r="D100" s="96" t="s">
        <v>119</v>
      </c>
      <c r="E100" s="96" t="s">
        <v>285</v>
      </c>
      <c r="F100" s="99" t="s">
        <v>347</v>
      </c>
      <c r="G100" s="96" t="s">
        <v>309</v>
      </c>
      <c r="H100" s="99" t="s">
        <v>406</v>
      </c>
      <c r="I100" s="99" t="s">
        <v>129</v>
      </c>
      <c r="J100" s="99"/>
      <c r="K100" s="102">
        <v>5.5200000000000298</v>
      </c>
      <c r="L100" s="96" t="s">
        <v>131</v>
      </c>
      <c r="M100" s="80">
        <v>1.3300000000000001E-2</v>
      </c>
      <c r="N100" s="80">
        <v>3.7000000000001108E-2</v>
      </c>
      <c r="O100" s="102">
        <v>2853176.1200509993</v>
      </c>
      <c r="P100" s="103">
        <v>94.95</v>
      </c>
      <c r="Q100" s="99"/>
      <c r="R100" s="102">
        <v>2709.090798271</v>
      </c>
      <c r="S100" s="79">
        <v>2.2825408960407993E-3</v>
      </c>
      <c r="T100" s="79">
        <v>2.7151252192040383E-3</v>
      </c>
      <c r="U100" s="79">
        <v>1.6842877927822922E-4</v>
      </c>
    </row>
    <row r="101" spans="2:21">
      <c r="B101" s="100" t="s">
        <v>413</v>
      </c>
      <c r="C101" s="99">
        <v>1186188</v>
      </c>
      <c r="D101" s="96" t="s">
        <v>119</v>
      </c>
      <c r="E101" s="96" t="s">
        <v>285</v>
      </c>
      <c r="F101" s="99" t="s">
        <v>347</v>
      </c>
      <c r="G101" s="96" t="s">
        <v>309</v>
      </c>
      <c r="H101" s="99" t="s">
        <v>403</v>
      </c>
      <c r="I101" s="99" t="s">
        <v>289</v>
      </c>
      <c r="J101" s="99"/>
      <c r="K101" s="102">
        <v>6.0399999999985186</v>
      </c>
      <c r="L101" s="96" t="s">
        <v>131</v>
      </c>
      <c r="M101" s="80">
        <v>1.8700000000000001E-2</v>
      </c>
      <c r="N101" s="80">
        <v>3.8199999999989701E-2</v>
      </c>
      <c r="O101" s="102">
        <v>2248120.069354</v>
      </c>
      <c r="P101" s="103">
        <v>92.39</v>
      </c>
      <c r="Q101" s="99"/>
      <c r="R101" s="102">
        <v>2077.0381004769997</v>
      </c>
      <c r="S101" s="79">
        <v>3.779401126957896E-3</v>
      </c>
      <c r="T101" s="79">
        <v>2.0816646424150682E-3</v>
      </c>
      <c r="U101" s="79">
        <v>1.2913298882451043E-4</v>
      </c>
    </row>
    <row r="102" spans="2:21">
      <c r="B102" s="100" t="s">
        <v>414</v>
      </c>
      <c r="C102" s="99">
        <v>1185537</v>
      </c>
      <c r="D102" s="96" t="s">
        <v>119</v>
      </c>
      <c r="E102" s="96" t="s">
        <v>285</v>
      </c>
      <c r="F102" s="99" t="s">
        <v>291</v>
      </c>
      <c r="G102" s="96" t="s">
        <v>292</v>
      </c>
      <c r="H102" s="99" t="s">
        <v>406</v>
      </c>
      <c r="I102" s="99" t="s">
        <v>129</v>
      </c>
      <c r="J102" s="99"/>
      <c r="K102" s="102">
        <v>5.0799999999999255</v>
      </c>
      <c r="L102" s="96" t="s">
        <v>131</v>
      </c>
      <c r="M102" s="80">
        <v>1.09E-2</v>
      </c>
      <c r="N102" s="80">
        <v>3.2400000000000248E-2</v>
      </c>
      <c r="O102" s="102">
        <v>171.609872</v>
      </c>
      <c r="P102" s="103">
        <v>4713094</v>
      </c>
      <c r="Q102" s="99"/>
      <c r="R102" s="102">
        <v>8088.1341294200001</v>
      </c>
      <c r="S102" s="79">
        <v>9.4504032160361243E-3</v>
      </c>
      <c r="T102" s="79">
        <v>8.1061502128716677E-3</v>
      </c>
      <c r="U102" s="79">
        <v>5.0285304535611236E-4</v>
      </c>
    </row>
    <row r="103" spans="2:21">
      <c r="B103" s="100" t="s">
        <v>415</v>
      </c>
      <c r="C103" s="99">
        <v>1151000</v>
      </c>
      <c r="D103" s="96" t="s">
        <v>119</v>
      </c>
      <c r="E103" s="96" t="s">
        <v>285</v>
      </c>
      <c r="F103" s="99" t="s">
        <v>291</v>
      </c>
      <c r="G103" s="96" t="s">
        <v>292</v>
      </c>
      <c r="H103" s="99" t="s">
        <v>406</v>
      </c>
      <c r="I103" s="99" t="s">
        <v>129</v>
      </c>
      <c r="J103" s="99"/>
      <c r="K103" s="102">
        <v>1.5099999999998079</v>
      </c>
      <c r="L103" s="96" t="s">
        <v>131</v>
      </c>
      <c r="M103" s="80">
        <v>2.2000000000000002E-2</v>
      </c>
      <c r="N103" s="80">
        <v>2.6399999999999302E-2</v>
      </c>
      <c r="O103" s="102">
        <v>31.795307000000001</v>
      </c>
      <c r="P103" s="103">
        <v>5410109</v>
      </c>
      <c r="Q103" s="99"/>
      <c r="R103" s="102">
        <v>1720.1606900830002</v>
      </c>
      <c r="S103" s="79">
        <v>6.3161118394914582E-3</v>
      </c>
      <c r="T103" s="79">
        <v>1.7239922979726478E-3</v>
      </c>
      <c r="U103" s="79">
        <v>1.0694531367423512E-4</v>
      </c>
    </row>
    <row r="104" spans="2:21">
      <c r="B104" s="100" t="s">
        <v>416</v>
      </c>
      <c r="C104" s="99">
        <v>1167030</v>
      </c>
      <c r="D104" s="96" t="s">
        <v>119</v>
      </c>
      <c r="E104" s="96" t="s">
        <v>285</v>
      </c>
      <c r="F104" s="99" t="s">
        <v>291</v>
      </c>
      <c r="G104" s="96" t="s">
        <v>292</v>
      </c>
      <c r="H104" s="99" t="s">
        <v>406</v>
      </c>
      <c r="I104" s="99" t="s">
        <v>129</v>
      </c>
      <c r="J104" s="99"/>
      <c r="K104" s="102">
        <v>3.350000000000914</v>
      </c>
      <c r="L104" s="96" t="s">
        <v>131</v>
      </c>
      <c r="M104" s="80">
        <v>2.3199999999999998E-2</v>
      </c>
      <c r="N104" s="80">
        <v>2.6700000000010968E-2</v>
      </c>
      <c r="O104" s="102">
        <v>20.264209000000001</v>
      </c>
      <c r="P104" s="103">
        <v>5398214</v>
      </c>
      <c r="Q104" s="99"/>
      <c r="R104" s="102">
        <v>1093.90529584</v>
      </c>
      <c r="S104" s="79">
        <v>3.377368166666667E-3</v>
      </c>
      <c r="T104" s="79">
        <v>1.0963419380596671E-3</v>
      </c>
      <c r="U104" s="79">
        <v>6.8009951435334169E-5</v>
      </c>
    </row>
    <row r="105" spans="2:21">
      <c r="B105" s="100" t="s">
        <v>417</v>
      </c>
      <c r="C105" s="99">
        <v>1189497</v>
      </c>
      <c r="D105" s="96" t="s">
        <v>119</v>
      </c>
      <c r="E105" s="96" t="s">
        <v>285</v>
      </c>
      <c r="F105" s="99" t="s">
        <v>291</v>
      </c>
      <c r="G105" s="96" t="s">
        <v>292</v>
      </c>
      <c r="H105" s="99" t="s">
        <v>406</v>
      </c>
      <c r="I105" s="99" t="s">
        <v>129</v>
      </c>
      <c r="J105" s="99"/>
      <c r="K105" s="102">
        <v>5.6999999999997737</v>
      </c>
      <c r="L105" s="96" t="s">
        <v>131</v>
      </c>
      <c r="M105" s="80">
        <v>2.9900000000000003E-2</v>
      </c>
      <c r="N105" s="80">
        <v>3.1199999999998073E-2</v>
      </c>
      <c r="O105" s="102">
        <v>140.83201399999999</v>
      </c>
      <c r="P105" s="103">
        <v>5034999</v>
      </c>
      <c r="Q105" s="99"/>
      <c r="R105" s="102">
        <v>7090.8901452280015</v>
      </c>
      <c r="S105" s="79">
        <v>8.8020008749999986E-3</v>
      </c>
      <c r="T105" s="79">
        <v>7.1066848967193683E-3</v>
      </c>
      <c r="U105" s="79">
        <v>4.4085269195075043E-4</v>
      </c>
    </row>
    <row r="106" spans="2:21">
      <c r="B106" s="100" t="s">
        <v>418</v>
      </c>
      <c r="C106" s="99">
        <v>7480197</v>
      </c>
      <c r="D106" s="96" t="s">
        <v>119</v>
      </c>
      <c r="E106" s="96" t="s">
        <v>285</v>
      </c>
      <c r="F106" s="99" t="s">
        <v>295</v>
      </c>
      <c r="G106" s="96" t="s">
        <v>292</v>
      </c>
      <c r="H106" s="99" t="s">
        <v>406</v>
      </c>
      <c r="I106" s="99" t="s">
        <v>129</v>
      </c>
      <c r="J106" s="99"/>
      <c r="K106" s="102">
        <v>2.7899999999999054</v>
      </c>
      <c r="L106" s="96" t="s">
        <v>131</v>
      </c>
      <c r="M106" s="80">
        <v>1.46E-2</v>
      </c>
      <c r="N106" s="80">
        <v>2.6499999999998435E-2</v>
      </c>
      <c r="O106" s="102">
        <v>202.34533500000001</v>
      </c>
      <c r="P106" s="103">
        <v>5199058</v>
      </c>
      <c r="Q106" s="99"/>
      <c r="R106" s="102">
        <v>10520.051619280999</v>
      </c>
      <c r="S106" s="79">
        <v>7.5975419592235202E-3</v>
      </c>
      <c r="T106" s="79">
        <v>1.0543484728185488E-2</v>
      </c>
      <c r="U106" s="79">
        <v>6.5404948896888532E-4</v>
      </c>
    </row>
    <row r="107" spans="2:21">
      <c r="B107" s="100" t="s">
        <v>419</v>
      </c>
      <c r="C107" s="99">
        <v>7480247</v>
      </c>
      <c r="D107" s="96" t="s">
        <v>119</v>
      </c>
      <c r="E107" s="96" t="s">
        <v>285</v>
      </c>
      <c r="F107" s="99" t="s">
        <v>295</v>
      </c>
      <c r="G107" s="96" t="s">
        <v>292</v>
      </c>
      <c r="H107" s="99" t="s">
        <v>406</v>
      </c>
      <c r="I107" s="99" t="s">
        <v>129</v>
      </c>
      <c r="J107" s="99"/>
      <c r="K107" s="102">
        <v>3.3600000000000079</v>
      </c>
      <c r="L107" s="96" t="s">
        <v>131</v>
      </c>
      <c r="M107" s="80">
        <v>2.4199999999999999E-2</v>
      </c>
      <c r="N107" s="80">
        <v>3.0400000000000114E-2</v>
      </c>
      <c r="O107" s="102">
        <v>193.27307400000001</v>
      </c>
      <c r="P107" s="103">
        <v>5350089</v>
      </c>
      <c r="Q107" s="99"/>
      <c r="R107" s="102">
        <v>10340.281826672001</v>
      </c>
      <c r="S107" s="79">
        <v>6.3820193501518954E-3</v>
      </c>
      <c r="T107" s="79">
        <v>1.0363314503593797E-2</v>
      </c>
      <c r="U107" s="79">
        <v>6.4287289542703792E-4</v>
      </c>
    </row>
    <row r="108" spans="2:21">
      <c r="B108" s="100" t="s">
        <v>420</v>
      </c>
      <c r="C108" s="99">
        <v>7480312</v>
      </c>
      <c r="D108" s="96" t="s">
        <v>119</v>
      </c>
      <c r="E108" s="96" t="s">
        <v>285</v>
      </c>
      <c r="F108" s="99" t="s">
        <v>295</v>
      </c>
      <c r="G108" s="96" t="s">
        <v>292</v>
      </c>
      <c r="H108" s="99" t="s">
        <v>406</v>
      </c>
      <c r="I108" s="99" t="s">
        <v>129</v>
      </c>
      <c r="J108" s="99"/>
      <c r="K108" s="102">
        <v>4.8199999999998679</v>
      </c>
      <c r="L108" s="96" t="s">
        <v>131</v>
      </c>
      <c r="M108" s="80">
        <v>2E-3</v>
      </c>
      <c r="N108" s="80">
        <v>3.1499999999998349E-2</v>
      </c>
      <c r="O108" s="102">
        <v>119.08402399999999</v>
      </c>
      <c r="P108" s="103">
        <v>4574001</v>
      </c>
      <c r="Q108" s="99"/>
      <c r="R108" s="102">
        <v>5446.904356346</v>
      </c>
      <c r="S108" s="79">
        <v>1.0389462920956202E-2</v>
      </c>
      <c r="T108" s="79">
        <v>5.4590371773238612E-3</v>
      </c>
      <c r="U108" s="79">
        <v>3.3864330135045302E-4</v>
      </c>
    </row>
    <row r="109" spans="2:21">
      <c r="B109" s="100" t="s">
        <v>421</v>
      </c>
      <c r="C109" s="99">
        <v>1191246</v>
      </c>
      <c r="D109" s="96" t="s">
        <v>119</v>
      </c>
      <c r="E109" s="96" t="s">
        <v>285</v>
      </c>
      <c r="F109" s="99" t="s">
        <v>295</v>
      </c>
      <c r="G109" s="96" t="s">
        <v>292</v>
      </c>
      <c r="H109" s="99" t="s">
        <v>406</v>
      </c>
      <c r="I109" s="99" t="s">
        <v>129</v>
      </c>
      <c r="J109" s="99"/>
      <c r="K109" s="102">
        <v>5.4800000000003886</v>
      </c>
      <c r="L109" s="96" t="s">
        <v>131</v>
      </c>
      <c r="M109" s="80">
        <v>3.1699999999999999E-2</v>
      </c>
      <c r="N109" s="80">
        <v>3.4600000000003545E-2</v>
      </c>
      <c r="O109" s="102">
        <v>95.894647000000006</v>
      </c>
      <c r="P109" s="103">
        <v>4940000</v>
      </c>
      <c r="Q109" s="99"/>
      <c r="R109" s="102">
        <v>4737.1957080920001</v>
      </c>
      <c r="S109" s="79">
        <v>1.034908774012519E-2</v>
      </c>
      <c r="T109" s="79">
        <v>4.7477476737046165E-3</v>
      </c>
      <c r="U109" s="79">
        <v>2.9451950847318459E-4</v>
      </c>
    </row>
    <row r="110" spans="2:21">
      <c r="B110" s="100" t="s">
        <v>422</v>
      </c>
      <c r="C110" s="99">
        <v>7670284</v>
      </c>
      <c r="D110" s="96" t="s">
        <v>119</v>
      </c>
      <c r="E110" s="96" t="s">
        <v>285</v>
      </c>
      <c r="F110" s="99" t="s">
        <v>423</v>
      </c>
      <c r="G110" s="96" t="s">
        <v>424</v>
      </c>
      <c r="H110" s="99" t="s">
        <v>406</v>
      </c>
      <c r="I110" s="99" t="s">
        <v>129</v>
      </c>
      <c r="J110" s="99"/>
      <c r="K110" s="102">
        <v>5.7599999999984739</v>
      </c>
      <c r="L110" s="96" t="s">
        <v>131</v>
      </c>
      <c r="M110" s="80">
        <v>4.4000000000000003E-3</v>
      </c>
      <c r="N110" s="80">
        <v>2.3399999999992094E-2</v>
      </c>
      <c r="O110" s="102">
        <v>1518502.8878459998</v>
      </c>
      <c r="P110" s="103">
        <v>96.62</v>
      </c>
      <c r="Q110" s="99"/>
      <c r="R110" s="102">
        <v>1467.1775060739999</v>
      </c>
      <c r="S110" s="79">
        <v>1.9228581033024518E-3</v>
      </c>
      <c r="T110" s="79">
        <v>1.4704456012817303E-3</v>
      </c>
      <c r="U110" s="79">
        <v>9.1216919156137028E-5</v>
      </c>
    </row>
    <row r="111" spans="2:21">
      <c r="B111" s="100" t="s">
        <v>425</v>
      </c>
      <c r="C111" s="99">
        <v>1126069</v>
      </c>
      <c r="D111" s="96" t="s">
        <v>119</v>
      </c>
      <c r="E111" s="96" t="s">
        <v>285</v>
      </c>
      <c r="F111" s="99" t="s">
        <v>426</v>
      </c>
      <c r="G111" s="96" t="s">
        <v>424</v>
      </c>
      <c r="H111" s="99" t="s">
        <v>403</v>
      </c>
      <c r="I111" s="99" t="s">
        <v>289</v>
      </c>
      <c r="J111" s="99"/>
      <c r="K111" s="102">
        <v>0.42000000000017768</v>
      </c>
      <c r="L111" s="96" t="s">
        <v>131</v>
      </c>
      <c r="M111" s="80">
        <v>3.85E-2</v>
      </c>
      <c r="N111" s="80">
        <v>1.8000000000030687E-3</v>
      </c>
      <c r="O111" s="102">
        <v>1092231.794672</v>
      </c>
      <c r="P111" s="103">
        <v>113.39</v>
      </c>
      <c r="Q111" s="99"/>
      <c r="R111" s="102">
        <v>1238.4817183089999</v>
      </c>
      <c r="S111" s="79">
        <v>4.5595742873879219E-3</v>
      </c>
      <c r="T111" s="79">
        <v>1.2412404003033129E-3</v>
      </c>
      <c r="U111" s="79">
        <v>7.6998513341198837E-5</v>
      </c>
    </row>
    <row r="112" spans="2:21">
      <c r="B112" s="100" t="s">
        <v>427</v>
      </c>
      <c r="C112" s="99">
        <v>1126077</v>
      </c>
      <c r="D112" s="96" t="s">
        <v>119</v>
      </c>
      <c r="E112" s="96" t="s">
        <v>285</v>
      </c>
      <c r="F112" s="99" t="s">
        <v>426</v>
      </c>
      <c r="G112" s="96" t="s">
        <v>424</v>
      </c>
      <c r="H112" s="99" t="s">
        <v>403</v>
      </c>
      <c r="I112" s="99" t="s">
        <v>289</v>
      </c>
      <c r="J112" s="99"/>
      <c r="K112" s="102">
        <v>1.3899999999998467</v>
      </c>
      <c r="L112" s="96" t="s">
        <v>131</v>
      </c>
      <c r="M112" s="80">
        <v>3.85E-2</v>
      </c>
      <c r="N112" s="80">
        <v>1.1499999999995941E-2</v>
      </c>
      <c r="O112" s="102">
        <v>956154.31995300006</v>
      </c>
      <c r="P112" s="103">
        <v>115.9</v>
      </c>
      <c r="Q112" s="99"/>
      <c r="R112" s="102">
        <v>1108.182931603</v>
      </c>
      <c r="S112" s="79">
        <v>3.8246172798120002E-3</v>
      </c>
      <c r="T112" s="79">
        <v>1.1106513768409259E-3</v>
      </c>
      <c r="U112" s="79">
        <v>6.8897616316878949E-5</v>
      </c>
    </row>
    <row r="113" spans="2:21">
      <c r="B113" s="100" t="s">
        <v>428</v>
      </c>
      <c r="C113" s="99">
        <v>6130223</v>
      </c>
      <c r="D113" s="96" t="s">
        <v>119</v>
      </c>
      <c r="E113" s="96" t="s">
        <v>285</v>
      </c>
      <c r="F113" s="99" t="s">
        <v>356</v>
      </c>
      <c r="G113" s="96" t="s">
        <v>309</v>
      </c>
      <c r="H113" s="99" t="s">
        <v>406</v>
      </c>
      <c r="I113" s="99" t="s">
        <v>129</v>
      </c>
      <c r="J113" s="99"/>
      <c r="K113" s="102">
        <v>4.5600000000004899</v>
      </c>
      <c r="L113" s="96" t="s">
        <v>131</v>
      </c>
      <c r="M113" s="80">
        <v>2.4E-2</v>
      </c>
      <c r="N113" s="80">
        <v>2.5900000000002636E-2</v>
      </c>
      <c r="O113" s="102">
        <v>2930140.0745310001</v>
      </c>
      <c r="P113" s="103">
        <v>109</v>
      </c>
      <c r="Q113" s="99"/>
      <c r="R113" s="102">
        <v>3193.8527165239993</v>
      </c>
      <c r="S113" s="79">
        <v>2.5828172033203075E-3</v>
      </c>
      <c r="T113" s="79">
        <v>3.200966930525957E-3</v>
      </c>
      <c r="U113" s="79">
        <v>1.985672516336168E-4</v>
      </c>
    </row>
    <row r="114" spans="2:21">
      <c r="B114" s="100" t="s">
        <v>429</v>
      </c>
      <c r="C114" s="99">
        <v>6130181</v>
      </c>
      <c r="D114" s="96" t="s">
        <v>119</v>
      </c>
      <c r="E114" s="96" t="s">
        <v>285</v>
      </c>
      <c r="F114" s="99" t="s">
        <v>356</v>
      </c>
      <c r="G114" s="96" t="s">
        <v>309</v>
      </c>
      <c r="H114" s="99" t="s">
        <v>406</v>
      </c>
      <c r="I114" s="99" t="s">
        <v>129</v>
      </c>
      <c r="J114" s="99"/>
      <c r="K114" s="102">
        <v>0.99000000000843424</v>
      </c>
      <c r="L114" s="96" t="s">
        <v>131</v>
      </c>
      <c r="M114" s="80">
        <v>3.4799999999999998E-2</v>
      </c>
      <c r="N114" s="80">
        <v>1.8400000000295198E-2</v>
      </c>
      <c r="O114" s="102">
        <v>17402.30956718872</v>
      </c>
      <c r="P114" s="103">
        <v>109.01</v>
      </c>
      <c r="Q114" s="102"/>
      <c r="R114" s="102">
        <v>18.970257715999999</v>
      </c>
      <c r="S114" s="79">
        <v>1.3364413990202129E-4</v>
      </c>
      <c r="T114" s="79">
        <v>1.901251341312895E-5</v>
      </c>
      <c r="U114" s="79">
        <v>1.1794131639066855E-6</v>
      </c>
    </row>
    <row r="115" spans="2:21">
      <c r="B115" s="100" t="s">
        <v>430</v>
      </c>
      <c r="C115" s="99">
        <v>6130348</v>
      </c>
      <c r="D115" s="96" t="s">
        <v>119</v>
      </c>
      <c r="E115" s="96" t="s">
        <v>285</v>
      </c>
      <c r="F115" s="99" t="s">
        <v>356</v>
      </c>
      <c r="G115" s="96" t="s">
        <v>309</v>
      </c>
      <c r="H115" s="99" t="s">
        <v>406</v>
      </c>
      <c r="I115" s="99" t="s">
        <v>129</v>
      </c>
      <c r="J115" s="99"/>
      <c r="K115" s="102">
        <v>6.519999999998972</v>
      </c>
      <c r="L115" s="96" t="s">
        <v>131</v>
      </c>
      <c r="M115" s="80">
        <v>1.4999999999999999E-2</v>
      </c>
      <c r="N115" s="80">
        <v>2.9899999999994171E-2</v>
      </c>
      <c r="O115" s="102">
        <v>1680810.7685410001</v>
      </c>
      <c r="P115" s="103">
        <v>94.85</v>
      </c>
      <c r="Q115" s="99"/>
      <c r="R115" s="102">
        <v>1594.2489698069999</v>
      </c>
      <c r="S115" s="79">
        <v>6.0355522507172738E-3</v>
      </c>
      <c r="T115" s="79">
        <v>1.5978001130030929E-3</v>
      </c>
      <c r="U115" s="79">
        <v>9.9117168026092395E-5</v>
      </c>
    </row>
    <row r="116" spans="2:21">
      <c r="B116" s="100" t="s">
        <v>431</v>
      </c>
      <c r="C116" s="99">
        <v>1136050</v>
      </c>
      <c r="D116" s="96" t="s">
        <v>119</v>
      </c>
      <c r="E116" s="96" t="s">
        <v>285</v>
      </c>
      <c r="F116" s="99" t="s">
        <v>432</v>
      </c>
      <c r="G116" s="96" t="s">
        <v>424</v>
      </c>
      <c r="H116" s="99" t="s">
        <v>406</v>
      </c>
      <c r="I116" s="99" t="s">
        <v>129</v>
      </c>
      <c r="J116" s="99"/>
      <c r="K116" s="102">
        <v>2.5</v>
      </c>
      <c r="L116" s="96" t="s">
        <v>131</v>
      </c>
      <c r="M116" s="80">
        <v>2.4799999999999999E-2</v>
      </c>
      <c r="N116" s="80">
        <v>1.7400000000001171E-2</v>
      </c>
      <c r="O116" s="102">
        <v>1231971.174877</v>
      </c>
      <c r="P116" s="103">
        <v>111.15</v>
      </c>
      <c r="Q116" s="99"/>
      <c r="R116" s="102">
        <v>1369.336037066</v>
      </c>
      <c r="S116" s="79">
        <v>2.909117564814879E-3</v>
      </c>
      <c r="T116" s="79">
        <v>1.3723861932481807E-3</v>
      </c>
      <c r="U116" s="79">
        <v>8.513394873730737E-5</v>
      </c>
    </row>
    <row r="117" spans="2:21">
      <c r="B117" s="100" t="s">
        <v>433</v>
      </c>
      <c r="C117" s="99">
        <v>1147602</v>
      </c>
      <c r="D117" s="96" t="s">
        <v>119</v>
      </c>
      <c r="E117" s="96" t="s">
        <v>285</v>
      </c>
      <c r="F117" s="99" t="s">
        <v>434</v>
      </c>
      <c r="G117" s="96" t="s">
        <v>309</v>
      </c>
      <c r="H117" s="99" t="s">
        <v>403</v>
      </c>
      <c r="I117" s="99" t="s">
        <v>289</v>
      </c>
      <c r="J117" s="99"/>
      <c r="K117" s="102">
        <v>2.9699999999997773</v>
      </c>
      <c r="L117" s="96" t="s">
        <v>131</v>
      </c>
      <c r="M117" s="80">
        <v>1.3999999999999999E-2</v>
      </c>
      <c r="N117" s="80">
        <v>2.1200000000000122E-2</v>
      </c>
      <c r="O117" s="102">
        <v>3201375.1163340001</v>
      </c>
      <c r="P117" s="103">
        <v>106.48</v>
      </c>
      <c r="Q117" s="99"/>
      <c r="R117" s="102">
        <v>3408.8241619079995</v>
      </c>
      <c r="S117" s="79">
        <v>3.6027178891897367E-3</v>
      </c>
      <c r="T117" s="79">
        <v>3.4164172185500259E-3</v>
      </c>
      <c r="U117" s="79">
        <v>2.1193239175694231E-4</v>
      </c>
    </row>
    <row r="118" spans="2:21">
      <c r="B118" s="100" t="s">
        <v>435</v>
      </c>
      <c r="C118" s="99">
        <v>2310399</v>
      </c>
      <c r="D118" s="96" t="s">
        <v>119</v>
      </c>
      <c r="E118" s="96" t="s">
        <v>285</v>
      </c>
      <c r="F118" s="99" t="s">
        <v>299</v>
      </c>
      <c r="G118" s="96" t="s">
        <v>292</v>
      </c>
      <c r="H118" s="99" t="s">
        <v>406</v>
      </c>
      <c r="I118" s="99" t="s">
        <v>129</v>
      </c>
      <c r="J118" s="99"/>
      <c r="K118" s="102">
        <v>3.3699999999997283</v>
      </c>
      <c r="L118" s="96" t="s">
        <v>131</v>
      </c>
      <c r="M118" s="80">
        <v>1.89E-2</v>
      </c>
      <c r="N118" s="80">
        <v>2.6599999999997542E-2</v>
      </c>
      <c r="O118" s="102">
        <v>81.141623999999993</v>
      </c>
      <c r="P118" s="103">
        <v>5305382</v>
      </c>
      <c r="Q118" s="99"/>
      <c r="R118" s="102">
        <v>4304.8731094410005</v>
      </c>
      <c r="S118" s="79">
        <v>1.0142702999999999E-2</v>
      </c>
      <c r="T118" s="79">
        <v>4.3144620890434061E-3</v>
      </c>
      <c r="U118" s="79">
        <v>2.6764127774291444E-4</v>
      </c>
    </row>
    <row r="119" spans="2:21">
      <c r="B119" s="100" t="s">
        <v>436</v>
      </c>
      <c r="C119" s="99">
        <v>2310266</v>
      </c>
      <c r="D119" s="96" t="s">
        <v>119</v>
      </c>
      <c r="E119" s="96" t="s">
        <v>285</v>
      </c>
      <c r="F119" s="99" t="s">
        <v>299</v>
      </c>
      <c r="G119" s="96" t="s">
        <v>292</v>
      </c>
      <c r="H119" s="99" t="s">
        <v>406</v>
      </c>
      <c r="I119" s="99" t="s">
        <v>129</v>
      </c>
      <c r="J119" s="99"/>
      <c r="K119" s="102">
        <v>0.80999999999996586</v>
      </c>
      <c r="L119" s="96" t="s">
        <v>131</v>
      </c>
      <c r="M119" s="80">
        <v>1.8200000000000001E-2</v>
      </c>
      <c r="N119" s="80">
        <v>2.369999999999875E-2</v>
      </c>
      <c r="O119" s="102">
        <v>81.650349000000006</v>
      </c>
      <c r="P119" s="103">
        <v>5369548</v>
      </c>
      <c r="Q119" s="99"/>
      <c r="R119" s="102">
        <v>4384.2548620149992</v>
      </c>
      <c r="S119" s="79">
        <v>5.7455737808739709E-3</v>
      </c>
      <c r="T119" s="79">
        <v>4.3940206621616773E-3</v>
      </c>
      <c r="U119" s="79">
        <v>2.725765762170513E-4</v>
      </c>
    </row>
    <row r="120" spans="2:21">
      <c r="B120" s="100" t="s">
        <v>437</v>
      </c>
      <c r="C120" s="99">
        <v>2310290</v>
      </c>
      <c r="D120" s="96" t="s">
        <v>119</v>
      </c>
      <c r="E120" s="96" t="s">
        <v>285</v>
      </c>
      <c r="F120" s="99" t="s">
        <v>299</v>
      </c>
      <c r="G120" s="96" t="s">
        <v>292</v>
      </c>
      <c r="H120" s="99" t="s">
        <v>406</v>
      </c>
      <c r="I120" s="99" t="s">
        <v>129</v>
      </c>
      <c r="J120" s="99"/>
      <c r="K120" s="102">
        <v>1.9599999999999123</v>
      </c>
      <c r="L120" s="96" t="s">
        <v>131</v>
      </c>
      <c r="M120" s="80">
        <v>1.89E-2</v>
      </c>
      <c r="N120" s="80">
        <v>2.3699999999999121E-2</v>
      </c>
      <c r="O120" s="102">
        <v>215.86893900000004</v>
      </c>
      <c r="P120" s="103">
        <v>5264000</v>
      </c>
      <c r="Q120" s="99"/>
      <c r="R120" s="102">
        <v>11363.3414565</v>
      </c>
      <c r="S120" s="79">
        <v>9.9031534544453646E-3</v>
      </c>
      <c r="T120" s="79">
        <v>1.1388652968981653E-2</v>
      </c>
      <c r="U120" s="79">
        <v>7.0647825139766123E-4</v>
      </c>
    </row>
    <row r="121" spans="2:21">
      <c r="B121" s="100" t="s">
        <v>438</v>
      </c>
      <c r="C121" s="99">
        <v>1191675</v>
      </c>
      <c r="D121" s="96" t="s">
        <v>119</v>
      </c>
      <c r="E121" s="96" t="s">
        <v>285</v>
      </c>
      <c r="F121" s="99" t="s">
        <v>299</v>
      </c>
      <c r="G121" s="96" t="s">
        <v>292</v>
      </c>
      <c r="H121" s="99" t="s">
        <v>406</v>
      </c>
      <c r="I121" s="99" t="s">
        <v>129</v>
      </c>
      <c r="J121" s="99"/>
      <c r="K121" s="102">
        <v>5.0599999999998762</v>
      </c>
      <c r="L121" s="96" t="s">
        <v>131</v>
      </c>
      <c r="M121" s="80">
        <v>3.3099999999999997E-2</v>
      </c>
      <c r="N121" s="80">
        <v>3.4099999999999409E-2</v>
      </c>
      <c r="O121" s="102">
        <v>122.89946100000002</v>
      </c>
      <c r="P121" s="103">
        <v>4989000</v>
      </c>
      <c r="Q121" s="99"/>
      <c r="R121" s="102">
        <v>6131.4535979960001</v>
      </c>
      <c r="S121" s="79">
        <v>8.7603864138570114E-3</v>
      </c>
      <c r="T121" s="79">
        <v>6.1451112324928999E-3</v>
      </c>
      <c r="U121" s="79">
        <v>3.8120289115841835E-4</v>
      </c>
    </row>
    <row r="122" spans="2:21">
      <c r="B122" s="100" t="s">
        <v>439</v>
      </c>
      <c r="C122" s="99">
        <v>1132927</v>
      </c>
      <c r="D122" s="96" t="s">
        <v>119</v>
      </c>
      <c r="E122" s="96" t="s">
        <v>285</v>
      </c>
      <c r="F122" s="99" t="s">
        <v>440</v>
      </c>
      <c r="G122" s="96" t="s">
        <v>309</v>
      </c>
      <c r="H122" s="99" t="s">
        <v>406</v>
      </c>
      <c r="I122" s="99" t="s">
        <v>129</v>
      </c>
      <c r="J122" s="99"/>
      <c r="K122" s="102">
        <v>1.0100000000009166</v>
      </c>
      <c r="L122" s="96" t="s">
        <v>131</v>
      </c>
      <c r="M122" s="80">
        <v>2.75E-2</v>
      </c>
      <c r="N122" s="80">
        <v>2.0300000000006181E-2</v>
      </c>
      <c r="O122" s="102">
        <v>421898.78172099998</v>
      </c>
      <c r="P122" s="103">
        <v>111.21</v>
      </c>
      <c r="Q122" s="99"/>
      <c r="R122" s="102">
        <v>469.19365935699994</v>
      </c>
      <c r="S122" s="79">
        <v>1.0173008378320031E-3</v>
      </c>
      <c r="T122" s="79">
        <v>4.702387745821817E-4</v>
      </c>
      <c r="U122" s="79">
        <v>2.9170567240131162E-5</v>
      </c>
    </row>
    <row r="123" spans="2:21">
      <c r="B123" s="100" t="s">
        <v>441</v>
      </c>
      <c r="C123" s="99">
        <v>1138973</v>
      </c>
      <c r="D123" s="96" t="s">
        <v>119</v>
      </c>
      <c r="E123" s="96" t="s">
        <v>285</v>
      </c>
      <c r="F123" s="99" t="s">
        <v>440</v>
      </c>
      <c r="G123" s="96" t="s">
        <v>309</v>
      </c>
      <c r="H123" s="99" t="s">
        <v>406</v>
      </c>
      <c r="I123" s="99" t="s">
        <v>129</v>
      </c>
      <c r="J123" s="99"/>
      <c r="K123" s="102">
        <v>4.5600000000002963</v>
      </c>
      <c r="L123" s="96" t="s">
        <v>131</v>
      </c>
      <c r="M123" s="80">
        <v>1.9599999999999999E-2</v>
      </c>
      <c r="N123" s="80">
        <v>2.5200000000004073E-2</v>
      </c>
      <c r="O123" s="102">
        <v>2034514.6414069999</v>
      </c>
      <c r="P123" s="103">
        <v>106.25</v>
      </c>
      <c r="Q123" s="99"/>
      <c r="R123" s="102">
        <v>2161.6717548810002</v>
      </c>
      <c r="S123" s="79">
        <v>1.9357128513138814E-3</v>
      </c>
      <c r="T123" s="79">
        <v>2.1664868158218654E-3</v>
      </c>
      <c r="U123" s="79">
        <v>1.3439480696151012E-4</v>
      </c>
    </row>
    <row r="124" spans="2:21">
      <c r="B124" s="100" t="s">
        <v>442</v>
      </c>
      <c r="C124" s="99">
        <v>1167147</v>
      </c>
      <c r="D124" s="96" t="s">
        <v>119</v>
      </c>
      <c r="E124" s="96" t="s">
        <v>285</v>
      </c>
      <c r="F124" s="99" t="s">
        <v>440</v>
      </c>
      <c r="G124" s="96" t="s">
        <v>309</v>
      </c>
      <c r="H124" s="99" t="s">
        <v>406</v>
      </c>
      <c r="I124" s="99" t="s">
        <v>129</v>
      </c>
      <c r="J124" s="99"/>
      <c r="K124" s="102">
        <v>6.1199999999996306</v>
      </c>
      <c r="L124" s="96" t="s">
        <v>131</v>
      </c>
      <c r="M124" s="80">
        <v>1.5800000000000002E-2</v>
      </c>
      <c r="N124" s="80">
        <v>2.7399999999998245E-2</v>
      </c>
      <c r="O124" s="102">
        <v>4398959.1996940002</v>
      </c>
      <c r="P124" s="103">
        <v>101</v>
      </c>
      <c r="Q124" s="99"/>
      <c r="R124" s="102">
        <v>4442.9487840969996</v>
      </c>
      <c r="S124" s="79">
        <v>4.409454583493632E-3</v>
      </c>
      <c r="T124" s="79">
        <v>4.4528453232474344E-3</v>
      </c>
      <c r="U124" s="79">
        <v>2.7622567710862428E-4</v>
      </c>
    </row>
    <row r="125" spans="2:21">
      <c r="B125" s="100" t="s">
        <v>443</v>
      </c>
      <c r="C125" s="99">
        <v>1135417</v>
      </c>
      <c r="D125" s="96" t="s">
        <v>119</v>
      </c>
      <c r="E125" s="96" t="s">
        <v>285</v>
      </c>
      <c r="F125" s="99" t="s">
        <v>444</v>
      </c>
      <c r="G125" s="96" t="s">
        <v>424</v>
      </c>
      <c r="H125" s="99" t="s">
        <v>406</v>
      </c>
      <c r="I125" s="99" t="s">
        <v>129</v>
      </c>
      <c r="J125" s="99"/>
      <c r="K125" s="102">
        <v>3.6900000000015964</v>
      </c>
      <c r="L125" s="96" t="s">
        <v>131</v>
      </c>
      <c r="M125" s="80">
        <v>2.2499999999999999E-2</v>
      </c>
      <c r="N125" s="80">
        <v>1.8400000000005554E-2</v>
      </c>
      <c r="O125" s="102">
        <v>647378.59566600004</v>
      </c>
      <c r="P125" s="103">
        <v>111.28</v>
      </c>
      <c r="Q125" s="99"/>
      <c r="R125" s="102">
        <v>720.40291106500001</v>
      </c>
      <c r="S125" s="79">
        <v>1.5823834365906884E-3</v>
      </c>
      <c r="T125" s="79">
        <v>7.2200758758951035E-4</v>
      </c>
      <c r="U125" s="79">
        <v>4.4788673372114476E-5</v>
      </c>
    </row>
    <row r="126" spans="2:21">
      <c r="B126" s="100" t="s">
        <v>445</v>
      </c>
      <c r="C126" s="99">
        <v>1140607</v>
      </c>
      <c r="D126" s="96" t="s">
        <v>119</v>
      </c>
      <c r="E126" s="96" t="s">
        <v>285</v>
      </c>
      <c r="F126" s="99" t="s">
        <v>388</v>
      </c>
      <c r="G126" s="96" t="s">
        <v>309</v>
      </c>
      <c r="H126" s="99" t="s">
        <v>403</v>
      </c>
      <c r="I126" s="99" t="s">
        <v>289</v>
      </c>
      <c r="J126" s="99"/>
      <c r="K126" s="102">
        <v>2.899999999999868</v>
      </c>
      <c r="L126" s="96" t="s">
        <v>131</v>
      </c>
      <c r="M126" s="80">
        <v>2.1499999999999998E-2</v>
      </c>
      <c r="N126" s="80">
        <v>2.8199999999997914E-2</v>
      </c>
      <c r="O126" s="102">
        <v>6343196.1289680004</v>
      </c>
      <c r="P126" s="103">
        <v>107.47</v>
      </c>
      <c r="Q126" s="99"/>
      <c r="R126" s="102">
        <v>6817.032771831</v>
      </c>
      <c r="S126" s="79">
        <v>3.2341807557806582E-3</v>
      </c>
      <c r="T126" s="79">
        <v>6.8322175139909156E-3</v>
      </c>
      <c r="U126" s="79">
        <v>4.2382651360078986E-4</v>
      </c>
    </row>
    <row r="127" spans="2:21">
      <c r="B127" s="100" t="s">
        <v>446</v>
      </c>
      <c r="C127" s="99">
        <v>1174556</v>
      </c>
      <c r="D127" s="96" t="s">
        <v>119</v>
      </c>
      <c r="E127" s="96" t="s">
        <v>285</v>
      </c>
      <c r="F127" s="99" t="s">
        <v>388</v>
      </c>
      <c r="G127" s="96" t="s">
        <v>309</v>
      </c>
      <c r="H127" s="99" t="s">
        <v>403</v>
      </c>
      <c r="I127" s="99" t="s">
        <v>289</v>
      </c>
      <c r="J127" s="99"/>
      <c r="K127" s="102">
        <v>7.8899999999997714</v>
      </c>
      <c r="L127" s="96" t="s">
        <v>131</v>
      </c>
      <c r="M127" s="80">
        <v>1.15E-2</v>
      </c>
      <c r="N127" s="80">
        <v>3.6800000000001151E-2</v>
      </c>
      <c r="O127" s="102">
        <v>2761746.7543529999</v>
      </c>
      <c r="P127" s="103">
        <v>88.43</v>
      </c>
      <c r="Q127" s="102"/>
      <c r="R127" s="102">
        <v>2442.212653904</v>
      </c>
      <c r="S127" s="79">
        <v>6.0069042327012285E-3</v>
      </c>
      <c r="T127" s="79">
        <v>2.4476526115351934E-3</v>
      </c>
      <c r="U127" s="79">
        <v>1.5183651145890737E-4</v>
      </c>
    </row>
    <row r="128" spans="2:21">
      <c r="B128" s="100" t="s">
        <v>447</v>
      </c>
      <c r="C128" s="99">
        <v>1155357</v>
      </c>
      <c r="D128" s="96" t="s">
        <v>119</v>
      </c>
      <c r="E128" s="96" t="s">
        <v>285</v>
      </c>
      <c r="F128" s="99" t="s">
        <v>448</v>
      </c>
      <c r="G128" s="96" t="s">
        <v>127</v>
      </c>
      <c r="H128" s="99" t="s">
        <v>449</v>
      </c>
      <c r="I128" s="99" t="s">
        <v>289</v>
      </c>
      <c r="J128" s="99"/>
      <c r="K128" s="102">
        <v>0.74000000000027832</v>
      </c>
      <c r="L128" s="96" t="s">
        <v>131</v>
      </c>
      <c r="M128" s="80">
        <v>3.15E-2</v>
      </c>
      <c r="N128" s="80">
        <v>2.8700000000005881E-2</v>
      </c>
      <c r="O128" s="102">
        <v>2050365.2758839997</v>
      </c>
      <c r="P128" s="103">
        <v>108.68</v>
      </c>
      <c r="Q128" s="99"/>
      <c r="R128" s="102">
        <v>2228.3369990869996</v>
      </c>
      <c r="S128" s="79">
        <v>7.56073591383093E-3</v>
      </c>
      <c r="T128" s="79">
        <v>2.2333005549197301E-3</v>
      </c>
      <c r="U128" s="79">
        <v>1.3853949849752941E-4</v>
      </c>
    </row>
    <row r="129" spans="2:21">
      <c r="B129" s="100" t="s">
        <v>450</v>
      </c>
      <c r="C129" s="99">
        <v>1184779</v>
      </c>
      <c r="D129" s="96" t="s">
        <v>119</v>
      </c>
      <c r="E129" s="96" t="s">
        <v>285</v>
      </c>
      <c r="F129" s="99" t="s">
        <v>448</v>
      </c>
      <c r="G129" s="96" t="s">
        <v>127</v>
      </c>
      <c r="H129" s="99" t="s">
        <v>449</v>
      </c>
      <c r="I129" s="99" t="s">
        <v>289</v>
      </c>
      <c r="J129" s="99"/>
      <c r="K129" s="102">
        <v>2.9199999999993311</v>
      </c>
      <c r="L129" s="96" t="s">
        <v>131</v>
      </c>
      <c r="M129" s="80">
        <v>0.01</v>
      </c>
      <c r="N129" s="80">
        <v>3.1499999999995525E-2</v>
      </c>
      <c r="O129" s="102">
        <v>2611887.5836700001</v>
      </c>
      <c r="P129" s="103">
        <v>98.45</v>
      </c>
      <c r="Q129" s="102"/>
      <c r="R129" s="102">
        <v>2571.403329841</v>
      </c>
      <c r="S129" s="79">
        <v>5.6584579034857779E-3</v>
      </c>
      <c r="T129" s="79">
        <v>2.5771310559440826E-3</v>
      </c>
      <c r="U129" s="79">
        <v>1.5986851535338206E-4</v>
      </c>
    </row>
    <row r="130" spans="2:21">
      <c r="B130" s="100" t="s">
        <v>451</v>
      </c>
      <c r="C130" s="99">
        <v>1139849</v>
      </c>
      <c r="D130" s="96" t="s">
        <v>119</v>
      </c>
      <c r="E130" s="96" t="s">
        <v>285</v>
      </c>
      <c r="F130" s="99" t="s">
        <v>452</v>
      </c>
      <c r="G130" s="96" t="s">
        <v>309</v>
      </c>
      <c r="H130" s="99" t="s">
        <v>453</v>
      </c>
      <c r="I130" s="99" t="s">
        <v>129</v>
      </c>
      <c r="J130" s="99"/>
      <c r="K130" s="102">
        <v>2.7100000000013877</v>
      </c>
      <c r="L130" s="96" t="s">
        <v>131</v>
      </c>
      <c r="M130" s="80">
        <v>2.5000000000000001E-2</v>
      </c>
      <c r="N130" s="80">
        <v>2.3700000000006459E-2</v>
      </c>
      <c r="O130" s="102">
        <v>664399.19853118306</v>
      </c>
      <c r="P130" s="103">
        <v>109.5</v>
      </c>
      <c r="Q130" s="102"/>
      <c r="R130" s="102">
        <v>727.5171238690001</v>
      </c>
      <c r="S130" s="79">
        <v>1.8680004314484526E-3</v>
      </c>
      <c r="T130" s="79">
        <v>7.2913764709554569E-4</v>
      </c>
      <c r="U130" s="79">
        <v>4.5230976073400096E-5</v>
      </c>
    </row>
    <row r="131" spans="2:21">
      <c r="B131" s="100" t="s">
        <v>454</v>
      </c>
      <c r="C131" s="99">
        <v>1142629</v>
      </c>
      <c r="D131" s="96" t="s">
        <v>119</v>
      </c>
      <c r="E131" s="96" t="s">
        <v>285</v>
      </c>
      <c r="F131" s="99" t="s">
        <v>452</v>
      </c>
      <c r="G131" s="96" t="s">
        <v>309</v>
      </c>
      <c r="H131" s="99" t="s">
        <v>453</v>
      </c>
      <c r="I131" s="99" t="s">
        <v>129</v>
      </c>
      <c r="J131" s="99"/>
      <c r="K131" s="102">
        <v>5.7200000000017148</v>
      </c>
      <c r="L131" s="96" t="s">
        <v>131</v>
      </c>
      <c r="M131" s="80">
        <v>1.9E-2</v>
      </c>
      <c r="N131" s="80">
        <v>3.3600000000012092E-2</v>
      </c>
      <c r="O131" s="102">
        <v>1424363.2866739046</v>
      </c>
      <c r="P131" s="103">
        <v>99.89</v>
      </c>
      <c r="Q131" s="102"/>
      <c r="R131" s="102">
        <v>1422.796491823</v>
      </c>
      <c r="S131" s="79">
        <v>4.7393595082110994E-3</v>
      </c>
      <c r="T131" s="79">
        <v>1.4259657296127374E-3</v>
      </c>
      <c r="U131" s="79">
        <v>8.8457676070524566E-5</v>
      </c>
    </row>
    <row r="132" spans="2:21">
      <c r="B132" s="100" t="s">
        <v>455</v>
      </c>
      <c r="C132" s="99">
        <v>1183151</v>
      </c>
      <c r="D132" s="96" t="s">
        <v>119</v>
      </c>
      <c r="E132" s="96" t="s">
        <v>285</v>
      </c>
      <c r="F132" s="99" t="s">
        <v>452</v>
      </c>
      <c r="G132" s="96" t="s">
        <v>309</v>
      </c>
      <c r="H132" s="99" t="s">
        <v>453</v>
      </c>
      <c r="I132" s="99" t="s">
        <v>129</v>
      </c>
      <c r="J132" s="99"/>
      <c r="K132" s="102">
        <v>7.5000000000016778</v>
      </c>
      <c r="L132" s="96" t="s">
        <v>131</v>
      </c>
      <c r="M132" s="80">
        <v>3.9000000000000003E-3</v>
      </c>
      <c r="N132" s="80">
        <v>3.8300000000009563E-2</v>
      </c>
      <c r="O132" s="102">
        <v>1475298.8823264802</v>
      </c>
      <c r="P132" s="103">
        <v>80.83</v>
      </c>
      <c r="Q132" s="102"/>
      <c r="R132" s="102">
        <v>1192.484089242</v>
      </c>
      <c r="S132" s="79">
        <v>6.2778675843659579E-3</v>
      </c>
      <c r="T132" s="79">
        <v>1.1951403128558523E-3</v>
      </c>
      <c r="U132" s="79">
        <v>7.4138762564889639E-5</v>
      </c>
    </row>
    <row r="133" spans="2:21">
      <c r="B133" s="100" t="s">
        <v>456</v>
      </c>
      <c r="C133" s="99">
        <v>1177526</v>
      </c>
      <c r="D133" s="96" t="s">
        <v>119</v>
      </c>
      <c r="E133" s="96" t="s">
        <v>285</v>
      </c>
      <c r="F133" s="99" t="s">
        <v>457</v>
      </c>
      <c r="G133" s="96" t="s">
        <v>458</v>
      </c>
      <c r="H133" s="99" t="s">
        <v>449</v>
      </c>
      <c r="I133" s="99" t="s">
        <v>289</v>
      </c>
      <c r="J133" s="99"/>
      <c r="K133" s="102">
        <v>4.8200000000014356</v>
      </c>
      <c r="L133" s="96" t="s">
        <v>131</v>
      </c>
      <c r="M133" s="80">
        <v>7.4999999999999997E-3</v>
      </c>
      <c r="N133" s="80">
        <v>3.350000000000769E-2</v>
      </c>
      <c r="O133" s="102">
        <v>831197.61627999996</v>
      </c>
      <c r="P133" s="103">
        <v>93.84</v>
      </c>
      <c r="Q133" s="102"/>
      <c r="R133" s="102">
        <v>779.99588298399999</v>
      </c>
      <c r="S133" s="79">
        <v>1.5815646275739504E-3</v>
      </c>
      <c r="T133" s="79">
        <v>7.8173330111962192E-4</v>
      </c>
      <c r="U133" s="79">
        <v>4.8493669720071838E-5</v>
      </c>
    </row>
    <row r="134" spans="2:21">
      <c r="B134" s="100" t="s">
        <v>459</v>
      </c>
      <c r="C134" s="99">
        <v>1184555</v>
      </c>
      <c r="D134" s="96" t="s">
        <v>119</v>
      </c>
      <c r="E134" s="96" t="s">
        <v>285</v>
      </c>
      <c r="F134" s="99" t="s">
        <v>457</v>
      </c>
      <c r="G134" s="96" t="s">
        <v>458</v>
      </c>
      <c r="H134" s="99" t="s">
        <v>449</v>
      </c>
      <c r="I134" s="99" t="s">
        <v>289</v>
      </c>
      <c r="J134" s="99"/>
      <c r="K134" s="102">
        <v>5.8200000000006282</v>
      </c>
      <c r="L134" s="96" t="s">
        <v>131</v>
      </c>
      <c r="M134" s="80">
        <v>7.4999999999999997E-3</v>
      </c>
      <c r="N134" s="80">
        <v>3.9200000000003607E-2</v>
      </c>
      <c r="O134" s="102">
        <v>4700335.5717940005</v>
      </c>
      <c r="P134" s="103">
        <v>87.3</v>
      </c>
      <c r="Q134" s="99"/>
      <c r="R134" s="102">
        <v>4103.3928381810001</v>
      </c>
      <c r="S134" s="79">
        <v>5.4166370752639853E-3</v>
      </c>
      <c r="T134" s="79">
        <v>4.1125330263411764E-3</v>
      </c>
      <c r="U134" s="79">
        <v>2.55114906844373E-4</v>
      </c>
    </row>
    <row r="135" spans="2:21">
      <c r="B135" s="100" t="s">
        <v>460</v>
      </c>
      <c r="C135" s="99">
        <v>1130632</v>
      </c>
      <c r="D135" s="96" t="s">
        <v>119</v>
      </c>
      <c r="E135" s="96" t="s">
        <v>285</v>
      </c>
      <c r="F135" s="99" t="s">
        <v>434</v>
      </c>
      <c r="G135" s="96" t="s">
        <v>309</v>
      </c>
      <c r="H135" s="99" t="s">
        <v>449</v>
      </c>
      <c r="I135" s="99" t="s">
        <v>289</v>
      </c>
      <c r="J135" s="99"/>
      <c r="K135" s="102">
        <v>1.3300000000104533</v>
      </c>
      <c r="L135" s="96" t="s">
        <v>131</v>
      </c>
      <c r="M135" s="80">
        <v>3.4500000000000003E-2</v>
      </c>
      <c r="N135" s="80">
        <v>2.1100000000470392E-2</v>
      </c>
      <c r="O135" s="102">
        <v>13940.282902000001</v>
      </c>
      <c r="P135" s="103">
        <v>109.8</v>
      </c>
      <c r="Q135" s="99"/>
      <c r="R135" s="102">
        <v>15.306429748000001</v>
      </c>
      <c r="S135" s="79">
        <v>1.0786338614908252E-4</v>
      </c>
      <c r="T135" s="79">
        <v>1.5340524374928108E-5</v>
      </c>
      <c r="U135" s="79">
        <v>9.5162675212251154E-7</v>
      </c>
    </row>
    <row r="136" spans="2:21">
      <c r="B136" s="100" t="s">
        <v>461</v>
      </c>
      <c r="C136" s="99">
        <v>1141696</v>
      </c>
      <c r="D136" s="96" t="s">
        <v>119</v>
      </c>
      <c r="E136" s="96" t="s">
        <v>285</v>
      </c>
      <c r="F136" s="99" t="s">
        <v>434</v>
      </c>
      <c r="G136" s="96" t="s">
        <v>309</v>
      </c>
      <c r="H136" s="99" t="s">
        <v>449</v>
      </c>
      <c r="I136" s="99" t="s">
        <v>289</v>
      </c>
      <c r="J136" s="99"/>
      <c r="K136" s="102">
        <v>2.9199999999994182</v>
      </c>
      <c r="L136" s="96" t="s">
        <v>131</v>
      </c>
      <c r="M136" s="80">
        <v>2.0499999999999997E-2</v>
      </c>
      <c r="N136" s="80">
        <v>2.8299999999997549E-2</v>
      </c>
      <c r="O136" s="102">
        <v>1406247.2919119999</v>
      </c>
      <c r="P136" s="103">
        <v>107.58</v>
      </c>
      <c r="Q136" s="99"/>
      <c r="R136" s="102">
        <v>1512.840925039</v>
      </c>
      <c r="S136" s="79">
        <v>1.8356208821667514E-3</v>
      </c>
      <c r="T136" s="79">
        <v>1.5162107341839127E-3</v>
      </c>
      <c r="U136" s="79">
        <v>9.4055891522384E-5</v>
      </c>
    </row>
    <row r="137" spans="2:21">
      <c r="B137" s="100" t="s">
        <v>462</v>
      </c>
      <c r="C137" s="99">
        <v>1165141</v>
      </c>
      <c r="D137" s="96" t="s">
        <v>119</v>
      </c>
      <c r="E137" s="96" t="s">
        <v>285</v>
      </c>
      <c r="F137" s="99" t="s">
        <v>434</v>
      </c>
      <c r="G137" s="96" t="s">
        <v>309</v>
      </c>
      <c r="H137" s="99" t="s">
        <v>449</v>
      </c>
      <c r="I137" s="99" t="s">
        <v>289</v>
      </c>
      <c r="J137" s="99"/>
      <c r="K137" s="102">
        <v>5.5100000000010922</v>
      </c>
      <c r="L137" s="96" t="s">
        <v>131</v>
      </c>
      <c r="M137" s="80">
        <v>8.3999999999999995E-3</v>
      </c>
      <c r="N137" s="80">
        <v>3.68000000000058E-2</v>
      </c>
      <c r="O137" s="102">
        <v>820799.80522800004</v>
      </c>
      <c r="P137" s="103">
        <v>92.48</v>
      </c>
      <c r="Q137" s="99"/>
      <c r="R137" s="102">
        <v>759.07568786700006</v>
      </c>
      <c r="S137" s="79">
        <v>1.1293277858137989E-3</v>
      </c>
      <c r="T137" s="79">
        <v>7.6076650687666506E-4</v>
      </c>
      <c r="U137" s="79">
        <v>4.7193025633846493E-5</v>
      </c>
    </row>
    <row r="138" spans="2:21">
      <c r="B138" s="100" t="s">
        <v>463</v>
      </c>
      <c r="C138" s="99">
        <v>1178375</v>
      </c>
      <c r="D138" s="96" t="s">
        <v>119</v>
      </c>
      <c r="E138" s="96" t="s">
        <v>285</v>
      </c>
      <c r="F138" s="99" t="s">
        <v>434</v>
      </c>
      <c r="G138" s="96" t="s">
        <v>309</v>
      </c>
      <c r="H138" s="99" t="s">
        <v>449</v>
      </c>
      <c r="I138" s="99" t="s">
        <v>289</v>
      </c>
      <c r="J138" s="99"/>
      <c r="K138" s="102">
        <v>6.4699999999935205</v>
      </c>
      <c r="L138" s="96" t="s">
        <v>131</v>
      </c>
      <c r="M138" s="80">
        <v>9.7000000000000003E-3</v>
      </c>
      <c r="N138" s="80">
        <v>3.7499999999963597E-2</v>
      </c>
      <c r="O138" s="102">
        <v>616585.36597000004</v>
      </c>
      <c r="P138" s="103">
        <v>89.1</v>
      </c>
      <c r="Q138" s="99"/>
      <c r="R138" s="102">
        <v>549.37759904799998</v>
      </c>
      <c r="S138" s="79">
        <v>1.4395218740143327E-3</v>
      </c>
      <c r="T138" s="79">
        <v>5.5060132166591792E-4</v>
      </c>
      <c r="U138" s="79">
        <v>3.4155739050722985E-5</v>
      </c>
    </row>
    <row r="139" spans="2:21">
      <c r="B139" s="100" t="s">
        <v>464</v>
      </c>
      <c r="C139" s="99">
        <v>1171214</v>
      </c>
      <c r="D139" s="96" t="s">
        <v>119</v>
      </c>
      <c r="E139" s="96" t="s">
        <v>285</v>
      </c>
      <c r="F139" s="99" t="s">
        <v>465</v>
      </c>
      <c r="G139" s="96" t="s">
        <v>466</v>
      </c>
      <c r="H139" s="99" t="s">
        <v>453</v>
      </c>
      <c r="I139" s="99" t="s">
        <v>129</v>
      </c>
      <c r="J139" s="99"/>
      <c r="K139" s="102">
        <v>1.7799999999997416</v>
      </c>
      <c r="L139" s="96" t="s">
        <v>131</v>
      </c>
      <c r="M139" s="80">
        <v>1.8500000000000003E-2</v>
      </c>
      <c r="N139" s="80">
        <v>2.6299999999996791E-2</v>
      </c>
      <c r="O139" s="102">
        <v>2254549.7847509012</v>
      </c>
      <c r="P139" s="103">
        <v>106.35</v>
      </c>
      <c r="Q139" s="102"/>
      <c r="R139" s="102">
        <v>2397.713686479</v>
      </c>
      <c r="S139" s="79">
        <v>3.217476002898447E-3</v>
      </c>
      <c r="T139" s="79">
        <v>2.4030545239549367E-3</v>
      </c>
      <c r="U139" s="79">
        <v>1.4906993502399502E-4</v>
      </c>
    </row>
    <row r="140" spans="2:21">
      <c r="B140" s="100" t="s">
        <v>467</v>
      </c>
      <c r="C140" s="99">
        <v>1175660</v>
      </c>
      <c r="D140" s="96" t="s">
        <v>119</v>
      </c>
      <c r="E140" s="96" t="s">
        <v>285</v>
      </c>
      <c r="F140" s="99" t="s">
        <v>465</v>
      </c>
      <c r="G140" s="96" t="s">
        <v>466</v>
      </c>
      <c r="H140" s="99" t="s">
        <v>453</v>
      </c>
      <c r="I140" s="99" t="s">
        <v>129</v>
      </c>
      <c r="J140" s="99"/>
      <c r="K140" s="102">
        <v>1.3700000000000048</v>
      </c>
      <c r="L140" s="96" t="s">
        <v>131</v>
      </c>
      <c r="M140" s="80">
        <v>0.01</v>
      </c>
      <c r="N140" s="80">
        <v>3.5499999999995674E-2</v>
      </c>
      <c r="O140" s="102">
        <v>1898433.84</v>
      </c>
      <c r="P140" s="103">
        <v>103.56</v>
      </c>
      <c r="Q140" s="99"/>
      <c r="R140" s="102">
        <v>1966.0180369269999</v>
      </c>
      <c r="S140" s="79">
        <v>1.6763490996583431E-3</v>
      </c>
      <c r="T140" s="79">
        <v>1.9703972849036033E-3</v>
      </c>
      <c r="U140" s="79">
        <v>1.222306827847675E-4</v>
      </c>
    </row>
    <row r="141" spans="2:21">
      <c r="B141" s="100" t="s">
        <v>468</v>
      </c>
      <c r="C141" s="99">
        <v>1182831</v>
      </c>
      <c r="D141" s="96" t="s">
        <v>119</v>
      </c>
      <c r="E141" s="96" t="s">
        <v>285</v>
      </c>
      <c r="F141" s="99" t="s">
        <v>465</v>
      </c>
      <c r="G141" s="96" t="s">
        <v>466</v>
      </c>
      <c r="H141" s="99" t="s">
        <v>453</v>
      </c>
      <c r="I141" s="99" t="s">
        <v>129</v>
      </c>
      <c r="J141" s="99"/>
      <c r="K141" s="102">
        <v>4.6400000000005157</v>
      </c>
      <c r="L141" s="96" t="s">
        <v>131</v>
      </c>
      <c r="M141" s="80">
        <v>0.01</v>
      </c>
      <c r="N141" s="80">
        <v>4.0100000000004E-2</v>
      </c>
      <c r="O141" s="102">
        <v>4795542.7566029998</v>
      </c>
      <c r="P141" s="103">
        <v>92</v>
      </c>
      <c r="Q141" s="99"/>
      <c r="R141" s="102">
        <v>4411.8989532230007</v>
      </c>
      <c r="S141" s="79">
        <v>4.9131739677385974E-3</v>
      </c>
      <c r="T141" s="79">
        <v>4.421726329778549E-3</v>
      </c>
      <c r="U141" s="79">
        <v>2.7429525635113588E-4</v>
      </c>
    </row>
    <row r="142" spans="2:21">
      <c r="B142" s="100" t="s">
        <v>469</v>
      </c>
      <c r="C142" s="99">
        <v>1191659</v>
      </c>
      <c r="D142" s="96" t="s">
        <v>119</v>
      </c>
      <c r="E142" s="96" t="s">
        <v>285</v>
      </c>
      <c r="F142" s="99" t="s">
        <v>465</v>
      </c>
      <c r="G142" s="96" t="s">
        <v>466</v>
      </c>
      <c r="H142" s="99" t="s">
        <v>453</v>
      </c>
      <c r="I142" s="99" t="s">
        <v>129</v>
      </c>
      <c r="J142" s="99"/>
      <c r="K142" s="102">
        <v>3.2600000000003009</v>
      </c>
      <c r="L142" s="96" t="s">
        <v>131</v>
      </c>
      <c r="M142" s="80">
        <v>3.5400000000000001E-2</v>
      </c>
      <c r="N142" s="80">
        <v>3.9000000000004628E-2</v>
      </c>
      <c r="O142" s="102">
        <v>1740231.02</v>
      </c>
      <c r="P142" s="103">
        <v>99.25</v>
      </c>
      <c r="Q142" s="99"/>
      <c r="R142" s="102">
        <v>1727.1793904980002</v>
      </c>
      <c r="S142" s="79">
        <v>4.4978483495863308E-3</v>
      </c>
      <c r="T142" s="79">
        <v>1.7310266323386154E-3</v>
      </c>
      <c r="U142" s="79">
        <v>1.0738167820796449E-4</v>
      </c>
    </row>
    <row r="143" spans="2:21">
      <c r="B143" s="100" t="s">
        <v>470</v>
      </c>
      <c r="C143" s="99">
        <v>1139542</v>
      </c>
      <c r="D143" s="96" t="s">
        <v>119</v>
      </c>
      <c r="E143" s="96" t="s">
        <v>285</v>
      </c>
      <c r="F143" s="99" t="s">
        <v>471</v>
      </c>
      <c r="G143" s="96" t="s">
        <v>320</v>
      </c>
      <c r="H143" s="99" t="s">
        <v>449</v>
      </c>
      <c r="I143" s="99" t="s">
        <v>289</v>
      </c>
      <c r="J143" s="99"/>
      <c r="K143" s="102">
        <v>3.2999999999975111</v>
      </c>
      <c r="L143" s="96" t="s">
        <v>131</v>
      </c>
      <c r="M143" s="80">
        <v>1.9400000000000001E-2</v>
      </c>
      <c r="N143" s="80">
        <v>1.9199999999990044E-2</v>
      </c>
      <c r="O143" s="102">
        <v>332046.82343500003</v>
      </c>
      <c r="P143" s="103">
        <v>108.93</v>
      </c>
      <c r="Q143" s="99"/>
      <c r="R143" s="102">
        <v>361.69860238300004</v>
      </c>
      <c r="S143" s="79">
        <v>9.1866100278497362E-4</v>
      </c>
      <c r="T143" s="79">
        <v>3.6250427549630571E-4</v>
      </c>
      <c r="U143" s="79">
        <v>2.2487416850292006E-5</v>
      </c>
    </row>
    <row r="144" spans="2:21">
      <c r="B144" s="100" t="s">
        <v>472</v>
      </c>
      <c r="C144" s="99">
        <v>1142595</v>
      </c>
      <c r="D144" s="96" t="s">
        <v>119</v>
      </c>
      <c r="E144" s="96" t="s">
        <v>285</v>
      </c>
      <c r="F144" s="99" t="s">
        <v>471</v>
      </c>
      <c r="G144" s="96" t="s">
        <v>320</v>
      </c>
      <c r="H144" s="99" t="s">
        <v>449</v>
      </c>
      <c r="I144" s="99" t="s">
        <v>289</v>
      </c>
      <c r="J144" s="99"/>
      <c r="K144" s="102">
        <v>4.2699999999996976</v>
      </c>
      <c r="L144" s="96" t="s">
        <v>131</v>
      </c>
      <c r="M144" s="80">
        <v>1.23E-2</v>
      </c>
      <c r="N144" s="80">
        <v>2.3199999999997584E-2</v>
      </c>
      <c r="O144" s="102">
        <v>3983638.0624990002</v>
      </c>
      <c r="P144" s="103">
        <v>103.68</v>
      </c>
      <c r="Q144" s="99"/>
      <c r="R144" s="102">
        <v>4130.2361120749993</v>
      </c>
      <c r="S144" s="79">
        <v>3.1325976942178078E-3</v>
      </c>
      <c r="T144" s="79">
        <v>4.1394360928467778E-3</v>
      </c>
      <c r="U144" s="79">
        <v>2.5678379880498316E-4</v>
      </c>
    </row>
    <row r="145" spans="2:21">
      <c r="B145" s="100" t="s">
        <v>473</v>
      </c>
      <c r="C145" s="99">
        <v>1820190</v>
      </c>
      <c r="D145" s="96" t="s">
        <v>119</v>
      </c>
      <c r="E145" s="96" t="s">
        <v>285</v>
      </c>
      <c r="F145" s="99" t="s">
        <v>474</v>
      </c>
      <c r="G145" s="96" t="s">
        <v>475</v>
      </c>
      <c r="H145" s="99" t="s">
        <v>476</v>
      </c>
      <c r="I145" s="99" t="s">
        <v>129</v>
      </c>
      <c r="J145" s="99"/>
      <c r="K145" s="99">
        <v>1.46</v>
      </c>
      <c r="L145" s="96" t="s">
        <v>131</v>
      </c>
      <c r="M145" s="80">
        <v>4.6500000000000007E-2</v>
      </c>
      <c r="N145" s="80">
        <v>3.379943273905997E-2</v>
      </c>
      <c r="O145" s="102">
        <v>2.1832000000000004E-2</v>
      </c>
      <c r="P145" s="103">
        <v>110.35</v>
      </c>
      <c r="Q145" s="102">
        <v>6.3300000000000002E-7</v>
      </c>
      <c r="R145" s="102">
        <v>2.4680000000000001E-5</v>
      </c>
      <c r="S145" s="79">
        <v>5.077525762070753E-11</v>
      </c>
      <c r="T145" s="79">
        <v>2.4734973981943478E-11</v>
      </c>
      <c r="U145" s="79">
        <v>1.5343975459366923E-12</v>
      </c>
    </row>
    <row r="146" spans="2:21">
      <c r="B146" s="100" t="s">
        <v>477</v>
      </c>
      <c r="C146" s="99">
        <v>1191824</v>
      </c>
      <c r="D146" s="96" t="s">
        <v>119</v>
      </c>
      <c r="E146" s="96" t="s">
        <v>285</v>
      </c>
      <c r="F146" s="99" t="s">
        <v>478</v>
      </c>
      <c r="G146" s="96" t="s">
        <v>127</v>
      </c>
      <c r="H146" s="99" t="s">
        <v>479</v>
      </c>
      <c r="I146" s="99" t="s">
        <v>289</v>
      </c>
      <c r="J146" s="99"/>
      <c r="K146" s="102">
        <v>2.8299999999996572</v>
      </c>
      <c r="L146" s="96" t="s">
        <v>131</v>
      </c>
      <c r="M146" s="80">
        <v>3.2000000000000001E-2</v>
      </c>
      <c r="N146" s="80">
        <v>3.5399999999998287E-2</v>
      </c>
      <c r="O146" s="102">
        <v>2113937.7214040002</v>
      </c>
      <c r="P146" s="103">
        <v>99.42</v>
      </c>
      <c r="Q146" s="99"/>
      <c r="R146" s="102">
        <v>2101.6768857840002</v>
      </c>
      <c r="S146" s="79">
        <v>7.7829892912779364E-3</v>
      </c>
      <c r="T146" s="79">
        <v>2.1063583098994828E-3</v>
      </c>
      <c r="U146" s="79">
        <v>1.3066482398293517E-4</v>
      </c>
    </row>
    <row r="147" spans="2:21">
      <c r="B147" s="100" t="s">
        <v>480</v>
      </c>
      <c r="C147" s="99">
        <v>1142231</v>
      </c>
      <c r="D147" s="96" t="s">
        <v>119</v>
      </c>
      <c r="E147" s="96" t="s">
        <v>285</v>
      </c>
      <c r="F147" s="99" t="s">
        <v>481</v>
      </c>
      <c r="G147" s="96" t="s">
        <v>475</v>
      </c>
      <c r="H147" s="99" t="s">
        <v>476</v>
      </c>
      <c r="I147" s="99" t="s">
        <v>129</v>
      </c>
      <c r="J147" s="99"/>
      <c r="K147" s="102">
        <v>3.1199999999908834</v>
      </c>
      <c r="L147" s="96" t="s">
        <v>131</v>
      </c>
      <c r="M147" s="80">
        <v>2.5699999999999997E-2</v>
      </c>
      <c r="N147" s="80">
        <v>4.3199999999961422E-2</v>
      </c>
      <c r="O147" s="102">
        <v>109932.76657599998</v>
      </c>
      <c r="P147" s="103">
        <v>103.77</v>
      </c>
      <c r="Q147" s="99"/>
      <c r="R147" s="102">
        <v>114.07722736700001</v>
      </c>
      <c r="S147" s="79">
        <v>9.2434546440148707E-5</v>
      </c>
      <c r="T147" s="79">
        <v>1.1433133107192039E-4</v>
      </c>
      <c r="U147" s="79">
        <v>7.0923751101777505E-6</v>
      </c>
    </row>
    <row r="148" spans="2:21">
      <c r="B148" s="100" t="s">
        <v>482</v>
      </c>
      <c r="C148" s="99">
        <v>1178292</v>
      </c>
      <c r="D148" s="96" t="s">
        <v>119</v>
      </c>
      <c r="E148" s="96" t="s">
        <v>285</v>
      </c>
      <c r="F148" s="99" t="s">
        <v>481</v>
      </c>
      <c r="G148" s="96" t="s">
        <v>475</v>
      </c>
      <c r="H148" s="99" t="s">
        <v>476</v>
      </c>
      <c r="I148" s="99" t="s">
        <v>129</v>
      </c>
      <c r="J148" s="99"/>
      <c r="K148" s="102">
        <v>5.7999999999996419</v>
      </c>
      <c r="L148" s="96" t="s">
        <v>131</v>
      </c>
      <c r="M148" s="80">
        <v>1.09E-2</v>
      </c>
      <c r="N148" s="80">
        <v>4.4099999999999272E-2</v>
      </c>
      <c r="O148" s="102">
        <v>632811.28</v>
      </c>
      <c r="P148" s="103">
        <v>88.11</v>
      </c>
      <c r="Q148" s="99"/>
      <c r="R148" s="102">
        <v>557.57001564400002</v>
      </c>
      <c r="S148" s="79">
        <v>1.4062472888888889E-3</v>
      </c>
      <c r="T148" s="79">
        <v>5.5881198663152993E-4</v>
      </c>
      <c r="U148" s="79">
        <v>3.4665075514264053E-5</v>
      </c>
    </row>
    <row r="149" spans="2:21">
      <c r="B149" s="100" t="s">
        <v>483</v>
      </c>
      <c r="C149" s="99">
        <v>1184530</v>
      </c>
      <c r="D149" s="96" t="s">
        <v>119</v>
      </c>
      <c r="E149" s="96" t="s">
        <v>285</v>
      </c>
      <c r="F149" s="99" t="s">
        <v>481</v>
      </c>
      <c r="G149" s="96" t="s">
        <v>475</v>
      </c>
      <c r="H149" s="99" t="s">
        <v>476</v>
      </c>
      <c r="I149" s="99" t="s">
        <v>129</v>
      </c>
      <c r="J149" s="99"/>
      <c r="K149" s="102">
        <v>6.6899999999979052</v>
      </c>
      <c r="L149" s="96" t="s">
        <v>131</v>
      </c>
      <c r="M149" s="80">
        <v>1.54E-2</v>
      </c>
      <c r="N149" s="80">
        <v>4.5599999999984604E-2</v>
      </c>
      <c r="O149" s="102">
        <v>1353516.060081</v>
      </c>
      <c r="P149" s="103">
        <v>86.36</v>
      </c>
      <c r="Q149" s="99"/>
      <c r="R149" s="102">
        <v>1168.8963829049999</v>
      </c>
      <c r="S149" s="79">
        <v>3.8671887430885713E-3</v>
      </c>
      <c r="T149" s="79">
        <v>1.171500065589263E-3</v>
      </c>
      <c r="U149" s="79">
        <v>7.2672274772435488E-5</v>
      </c>
    </row>
    <row r="150" spans="2:21">
      <c r="B150" s="100" t="s">
        <v>484</v>
      </c>
      <c r="C150" s="99">
        <v>1182989</v>
      </c>
      <c r="D150" s="96" t="s">
        <v>119</v>
      </c>
      <c r="E150" s="96" t="s">
        <v>285</v>
      </c>
      <c r="F150" s="99" t="s">
        <v>485</v>
      </c>
      <c r="G150" s="96" t="s">
        <v>486</v>
      </c>
      <c r="H150" s="99" t="s">
        <v>479</v>
      </c>
      <c r="I150" s="99" t="s">
        <v>289</v>
      </c>
      <c r="J150" s="99"/>
      <c r="K150" s="102">
        <v>4.9700000000008728</v>
      </c>
      <c r="L150" s="96" t="s">
        <v>131</v>
      </c>
      <c r="M150" s="80">
        <v>7.4999999999999997E-3</v>
      </c>
      <c r="N150" s="80">
        <v>3.4800000000005819E-2</v>
      </c>
      <c r="O150" s="102">
        <v>2835642.2483859998</v>
      </c>
      <c r="P150" s="103">
        <v>92.12</v>
      </c>
      <c r="Q150" s="99"/>
      <c r="R150" s="102">
        <v>2612.1936453759999</v>
      </c>
      <c r="S150" s="79">
        <v>2.1183641479052742E-3</v>
      </c>
      <c r="T150" s="79">
        <v>2.6180122307201555E-3</v>
      </c>
      <c r="U150" s="79">
        <v>1.6240451859709709E-4</v>
      </c>
    </row>
    <row r="151" spans="2:21">
      <c r="B151" s="100" t="s">
        <v>487</v>
      </c>
      <c r="C151" s="99">
        <v>1260769</v>
      </c>
      <c r="D151" s="96" t="s">
        <v>119</v>
      </c>
      <c r="E151" s="96" t="s">
        <v>285</v>
      </c>
      <c r="F151" s="99" t="s">
        <v>488</v>
      </c>
      <c r="G151" s="96" t="s">
        <v>475</v>
      </c>
      <c r="H151" s="99" t="s">
        <v>476</v>
      </c>
      <c r="I151" s="99" t="s">
        <v>129</v>
      </c>
      <c r="J151" s="99"/>
      <c r="K151" s="102">
        <v>4.0300000000005083</v>
      </c>
      <c r="L151" s="96" t="s">
        <v>131</v>
      </c>
      <c r="M151" s="80">
        <v>1.0800000000000001E-2</v>
      </c>
      <c r="N151" s="80">
        <v>2.98000000000006E-2</v>
      </c>
      <c r="O151" s="102">
        <v>1648346.8221440003</v>
      </c>
      <c r="P151" s="103">
        <v>101.46</v>
      </c>
      <c r="Q151" s="99"/>
      <c r="R151" s="102">
        <v>1672.412696505</v>
      </c>
      <c r="S151" s="79">
        <v>5.0254476284878058E-3</v>
      </c>
      <c r="T151" s="79">
        <v>1.6761379471281648E-3</v>
      </c>
      <c r="U151" s="79">
        <v>1.0397673976137108E-4</v>
      </c>
    </row>
    <row r="152" spans="2:21">
      <c r="B152" s="100" t="s">
        <v>489</v>
      </c>
      <c r="C152" s="99">
        <v>6120224</v>
      </c>
      <c r="D152" s="96" t="s">
        <v>119</v>
      </c>
      <c r="E152" s="96" t="s">
        <v>285</v>
      </c>
      <c r="F152" s="99" t="s">
        <v>490</v>
      </c>
      <c r="G152" s="96" t="s">
        <v>486</v>
      </c>
      <c r="H152" s="99" t="s">
        <v>479</v>
      </c>
      <c r="I152" s="99" t="s">
        <v>289</v>
      </c>
      <c r="J152" s="99"/>
      <c r="K152" s="102">
        <v>4.2199999999984543</v>
      </c>
      <c r="L152" s="96" t="s">
        <v>131</v>
      </c>
      <c r="M152" s="80">
        <v>1.8000000000000002E-2</v>
      </c>
      <c r="N152" s="80">
        <v>2.9199999999958801E-2</v>
      </c>
      <c r="O152" s="102">
        <v>186892.93399699999</v>
      </c>
      <c r="P152" s="103">
        <v>103.91</v>
      </c>
      <c r="Q152" s="99"/>
      <c r="R152" s="102">
        <v>194.20044881500002</v>
      </c>
      <c r="S152" s="79">
        <v>3.3492274970439885E-4</v>
      </c>
      <c r="T152" s="79">
        <v>1.9463302466453692E-4</v>
      </c>
      <c r="U152" s="79">
        <v>1.2073771964406006E-5</v>
      </c>
    </row>
    <row r="153" spans="2:21">
      <c r="B153" s="100" t="s">
        <v>491</v>
      </c>
      <c r="C153" s="99">
        <v>1132828</v>
      </c>
      <c r="D153" s="96" t="s">
        <v>119</v>
      </c>
      <c r="E153" s="96" t="s">
        <v>285</v>
      </c>
      <c r="F153" s="99" t="s">
        <v>492</v>
      </c>
      <c r="G153" s="96" t="s">
        <v>155</v>
      </c>
      <c r="H153" s="99" t="s">
        <v>479</v>
      </c>
      <c r="I153" s="99" t="s">
        <v>289</v>
      </c>
      <c r="J153" s="99"/>
      <c r="K153" s="102">
        <v>1.0099999999997258</v>
      </c>
      <c r="L153" s="96" t="s">
        <v>131</v>
      </c>
      <c r="M153" s="80">
        <v>1.9799999999999998E-2</v>
      </c>
      <c r="N153" s="80">
        <v>1.9199999999995183E-2</v>
      </c>
      <c r="O153" s="102">
        <v>1371730.8762340001</v>
      </c>
      <c r="P153" s="103">
        <v>107.95</v>
      </c>
      <c r="Q153" s="102">
        <v>14.653405527</v>
      </c>
      <c r="R153" s="102">
        <v>1495.4368347409998</v>
      </c>
      <c r="S153" s="79">
        <v>4.5140607366512117E-3</v>
      </c>
      <c r="T153" s="79">
        <v>1.4987678767811399E-3</v>
      </c>
      <c r="U153" s="79">
        <v>9.297384964870036E-5</v>
      </c>
    </row>
    <row r="154" spans="2:21">
      <c r="B154" s="100" t="s">
        <v>493</v>
      </c>
      <c r="C154" s="99">
        <v>1166057</v>
      </c>
      <c r="D154" s="96" t="s">
        <v>119</v>
      </c>
      <c r="E154" s="96" t="s">
        <v>285</v>
      </c>
      <c r="F154" s="99" t="s">
        <v>494</v>
      </c>
      <c r="G154" s="96" t="s">
        <v>320</v>
      </c>
      <c r="H154" s="99" t="s">
        <v>495</v>
      </c>
      <c r="I154" s="99" t="s">
        <v>289</v>
      </c>
      <c r="J154" s="99"/>
      <c r="K154" s="102">
        <v>4.1199999999992363</v>
      </c>
      <c r="L154" s="96" t="s">
        <v>131</v>
      </c>
      <c r="M154" s="80">
        <v>2.75E-2</v>
      </c>
      <c r="N154" s="80">
        <v>2.9799999999992288E-2</v>
      </c>
      <c r="O154" s="102">
        <v>2250750.9072619998</v>
      </c>
      <c r="P154" s="103">
        <v>107.1</v>
      </c>
      <c r="Q154" s="99"/>
      <c r="R154" s="102">
        <v>2410.554146857</v>
      </c>
      <c r="S154" s="79">
        <v>2.4535816306383027E-3</v>
      </c>
      <c r="T154" s="79">
        <v>2.4159235860848399E-3</v>
      </c>
      <c r="U154" s="79">
        <v>1.4986824826924221E-4</v>
      </c>
    </row>
    <row r="155" spans="2:21">
      <c r="B155" s="100" t="s">
        <v>496</v>
      </c>
      <c r="C155" s="99">
        <v>1260603</v>
      </c>
      <c r="D155" s="96" t="s">
        <v>119</v>
      </c>
      <c r="E155" s="96" t="s">
        <v>285</v>
      </c>
      <c r="F155" s="99" t="s">
        <v>488</v>
      </c>
      <c r="G155" s="96" t="s">
        <v>475</v>
      </c>
      <c r="H155" s="99" t="s">
        <v>497</v>
      </c>
      <c r="I155" s="99" t="s">
        <v>129</v>
      </c>
      <c r="J155" s="99"/>
      <c r="K155" s="102">
        <v>2.6600000000003403</v>
      </c>
      <c r="L155" s="96" t="s">
        <v>131</v>
      </c>
      <c r="M155" s="80">
        <v>0.04</v>
      </c>
      <c r="N155" s="80">
        <v>0.16440000000001145</v>
      </c>
      <c r="O155" s="102">
        <v>2313918.74211</v>
      </c>
      <c r="P155" s="103">
        <v>78.8</v>
      </c>
      <c r="Q155" s="102"/>
      <c r="R155" s="102">
        <v>1823.3680567429999</v>
      </c>
      <c r="S155" s="79">
        <v>7.8712572144200256E-4</v>
      </c>
      <c r="T155" s="79">
        <v>1.827429556039098E-3</v>
      </c>
      <c r="U155" s="79">
        <v>1.1336189106992766E-4</v>
      </c>
    </row>
    <row r="156" spans="2:21">
      <c r="B156" s="100" t="s">
        <v>498</v>
      </c>
      <c r="C156" s="99">
        <v>1260652</v>
      </c>
      <c r="D156" s="96" t="s">
        <v>119</v>
      </c>
      <c r="E156" s="96" t="s">
        <v>285</v>
      </c>
      <c r="F156" s="99" t="s">
        <v>488</v>
      </c>
      <c r="G156" s="96" t="s">
        <v>475</v>
      </c>
      <c r="H156" s="99" t="s">
        <v>497</v>
      </c>
      <c r="I156" s="99" t="s">
        <v>129</v>
      </c>
      <c r="J156" s="99"/>
      <c r="K156" s="102">
        <v>3.369999999999346</v>
      </c>
      <c r="L156" s="96" t="s">
        <v>131</v>
      </c>
      <c r="M156" s="80">
        <v>3.2799999999999996E-2</v>
      </c>
      <c r="N156" s="80">
        <v>0.14729999999995949</v>
      </c>
      <c r="O156" s="102">
        <v>2306594.177774</v>
      </c>
      <c r="P156" s="103">
        <v>75.489999999999995</v>
      </c>
      <c r="Q156" s="102"/>
      <c r="R156" s="102">
        <v>1741.2479341219996</v>
      </c>
      <c r="S156" s="79">
        <v>1.522036933466916E-3</v>
      </c>
      <c r="T156" s="79">
        <v>1.7451265132342176E-3</v>
      </c>
      <c r="U156" s="79">
        <v>1.0825634347585621E-4</v>
      </c>
    </row>
    <row r="157" spans="2:21">
      <c r="B157" s="100" t="s">
        <v>499</v>
      </c>
      <c r="C157" s="99">
        <v>1260736</v>
      </c>
      <c r="D157" s="96" t="s">
        <v>119</v>
      </c>
      <c r="E157" s="96" t="s">
        <v>285</v>
      </c>
      <c r="F157" s="99" t="s">
        <v>488</v>
      </c>
      <c r="G157" s="96" t="s">
        <v>475</v>
      </c>
      <c r="H157" s="99" t="s">
        <v>497</v>
      </c>
      <c r="I157" s="99" t="s">
        <v>129</v>
      </c>
      <c r="J157" s="99"/>
      <c r="K157" s="102">
        <v>4.1399999999894588</v>
      </c>
      <c r="L157" s="96" t="s">
        <v>131</v>
      </c>
      <c r="M157" s="80">
        <v>1.29E-2</v>
      </c>
      <c r="N157" s="80">
        <v>0.10929999999980566</v>
      </c>
      <c r="O157" s="102">
        <v>83919.761648</v>
      </c>
      <c r="P157" s="103">
        <v>72.349999999999994</v>
      </c>
      <c r="Q157" s="99"/>
      <c r="R157" s="102">
        <v>60.715947426</v>
      </c>
      <c r="S157" s="79">
        <v>8.1146925909681526E-5</v>
      </c>
      <c r="T157" s="79">
        <v>6.0851190432380792E-5</v>
      </c>
      <c r="U157" s="79">
        <v>3.7748136438280237E-6</v>
      </c>
    </row>
    <row r="158" spans="2:21">
      <c r="B158" s="100" t="s">
        <v>500</v>
      </c>
      <c r="C158" s="99">
        <v>6120323</v>
      </c>
      <c r="D158" s="96" t="s">
        <v>119</v>
      </c>
      <c r="E158" s="96" t="s">
        <v>285</v>
      </c>
      <c r="F158" s="99" t="s">
        <v>490</v>
      </c>
      <c r="G158" s="96" t="s">
        <v>486</v>
      </c>
      <c r="H158" s="99" t="s">
        <v>495</v>
      </c>
      <c r="I158" s="99" t="s">
        <v>289</v>
      </c>
      <c r="J158" s="99"/>
      <c r="K158" s="102">
        <v>3.4800000000001039</v>
      </c>
      <c r="L158" s="96" t="s">
        <v>131</v>
      </c>
      <c r="M158" s="80">
        <v>3.3000000000000002E-2</v>
      </c>
      <c r="N158" s="80">
        <v>4.0500000000000654E-2</v>
      </c>
      <c r="O158" s="102">
        <v>2926356.5363880005</v>
      </c>
      <c r="P158" s="103">
        <v>104.97</v>
      </c>
      <c r="Q158" s="102"/>
      <c r="R158" s="102">
        <v>3071.796446716</v>
      </c>
      <c r="S158" s="79">
        <v>5.7223130040399391E-3</v>
      </c>
      <c r="T158" s="79">
        <v>3.0786387839281475E-3</v>
      </c>
      <c r="U158" s="79">
        <v>1.9097880589376344E-4</v>
      </c>
    </row>
    <row r="159" spans="2:21">
      <c r="B159" s="100" t="s">
        <v>501</v>
      </c>
      <c r="C159" s="99">
        <v>1168350</v>
      </c>
      <c r="D159" s="96" t="s">
        <v>119</v>
      </c>
      <c r="E159" s="96" t="s">
        <v>285</v>
      </c>
      <c r="F159" s="99" t="s">
        <v>502</v>
      </c>
      <c r="G159" s="96" t="s">
        <v>309</v>
      </c>
      <c r="H159" s="99" t="s">
        <v>495</v>
      </c>
      <c r="I159" s="99" t="s">
        <v>289</v>
      </c>
      <c r="J159" s="99"/>
      <c r="K159" s="102">
        <v>3</v>
      </c>
      <c r="L159" s="96" t="s">
        <v>131</v>
      </c>
      <c r="M159" s="80">
        <v>1E-3</v>
      </c>
      <c r="N159" s="80">
        <v>2.4600000000000451E-2</v>
      </c>
      <c r="O159" s="102">
        <v>3080651.8732959996</v>
      </c>
      <c r="P159" s="103">
        <v>100.53</v>
      </c>
      <c r="Q159" s="102"/>
      <c r="R159" s="102">
        <v>3096.9793285410001</v>
      </c>
      <c r="S159" s="79">
        <v>5.4398683994561275E-3</v>
      </c>
      <c r="T159" s="79">
        <v>3.103877759889725E-3</v>
      </c>
      <c r="U159" s="79">
        <v>1.9254446845745445E-4</v>
      </c>
    </row>
    <row r="160" spans="2:21">
      <c r="B160" s="100" t="s">
        <v>503</v>
      </c>
      <c r="C160" s="99">
        <v>1175975</v>
      </c>
      <c r="D160" s="96" t="s">
        <v>119</v>
      </c>
      <c r="E160" s="96" t="s">
        <v>285</v>
      </c>
      <c r="F160" s="99" t="s">
        <v>502</v>
      </c>
      <c r="G160" s="96" t="s">
        <v>309</v>
      </c>
      <c r="H160" s="99" t="s">
        <v>495</v>
      </c>
      <c r="I160" s="99" t="s">
        <v>289</v>
      </c>
      <c r="J160" s="99"/>
      <c r="K160" s="102">
        <v>5.7099999999997415</v>
      </c>
      <c r="L160" s="96" t="s">
        <v>131</v>
      </c>
      <c r="M160" s="80">
        <v>3.0000000000000001E-3</v>
      </c>
      <c r="N160" s="80">
        <v>2.6399999999998279E-2</v>
      </c>
      <c r="O160" s="102">
        <v>1737288.6057510001</v>
      </c>
      <c r="P160" s="103">
        <v>93.66</v>
      </c>
      <c r="Q160" s="99"/>
      <c r="R160" s="102">
        <v>1627.1445881020002</v>
      </c>
      <c r="S160" s="79">
        <v>4.8018723520870995E-3</v>
      </c>
      <c r="T160" s="79">
        <v>1.630769005330758E-3</v>
      </c>
      <c r="U160" s="79">
        <v>1.0116234452463043E-4</v>
      </c>
    </row>
    <row r="161" spans="2:21">
      <c r="B161" s="100" t="s">
        <v>504</v>
      </c>
      <c r="C161" s="99">
        <v>1185834</v>
      </c>
      <c r="D161" s="96" t="s">
        <v>119</v>
      </c>
      <c r="E161" s="96" t="s">
        <v>285</v>
      </c>
      <c r="F161" s="99" t="s">
        <v>502</v>
      </c>
      <c r="G161" s="96" t="s">
        <v>309</v>
      </c>
      <c r="H161" s="99" t="s">
        <v>495</v>
      </c>
      <c r="I161" s="99" t="s">
        <v>289</v>
      </c>
      <c r="J161" s="99"/>
      <c r="K161" s="102">
        <v>4.2199999999998061</v>
      </c>
      <c r="L161" s="96" t="s">
        <v>131</v>
      </c>
      <c r="M161" s="80">
        <v>3.0000000000000001E-3</v>
      </c>
      <c r="N161" s="80">
        <v>2.7099999999997775E-2</v>
      </c>
      <c r="O161" s="102">
        <v>2523271.6978719998</v>
      </c>
      <c r="P161" s="103">
        <v>94.2</v>
      </c>
      <c r="Q161" s="99"/>
      <c r="R161" s="102">
        <v>2376.9220232429998</v>
      </c>
      <c r="S161" s="79">
        <v>4.9612105738733774E-3</v>
      </c>
      <c r="T161" s="79">
        <v>2.3822165478940053E-3</v>
      </c>
      <c r="U161" s="79">
        <v>1.4777728198326321E-4</v>
      </c>
    </row>
    <row r="162" spans="2:21">
      <c r="B162" s="100" t="s">
        <v>505</v>
      </c>
      <c r="C162" s="99">
        <v>1188192</v>
      </c>
      <c r="D162" s="96" t="s">
        <v>119</v>
      </c>
      <c r="E162" s="96" t="s">
        <v>285</v>
      </c>
      <c r="F162" s="99" t="s">
        <v>506</v>
      </c>
      <c r="G162" s="96" t="s">
        <v>507</v>
      </c>
      <c r="H162" s="99" t="s">
        <v>497</v>
      </c>
      <c r="I162" s="99" t="s">
        <v>129</v>
      </c>
      <c r="J162" s="99"/>
      <c r="K162" s="102">
        <v>4.7100000000002975</v>
      </c>
      <c r="L162" s="96" t="s">
        <v>131</v>
      </c>
      <c r="M162" s="80">
        <v>3.2500000000000001E-2</v>
      </c>
      <c r="N162" s="80">
        <v>4.8000000000039719E-2</v>
      </c>
      <c r="O162" s="102">
        <v>212404.43503600001</v>
      </c>
      <c r="P162" s="103">
        <v>94.84</v>
      </c>
      <c r="Q162" s="102"/>
      <c r="R162" s="102">
        <v>201.444368314</v>
      </c>
      <c r="S162" s="79">
        <v>8.1694013475384615E-4</v>
      </c>
      <c r="T162" s="79">
        <v>2.0189307978346147E-4</v>
      </c>
      <c r="U162" s="79">
        <v>1.2524138751368265E-5</v>
      </c>
    </row>
    <row r="163" spans="2:21">
      <c r="B163" s="100" t="s">
        <v>512</v>
      </c>
      <c r="C163" s="99">
        <v>3660156</v>
      </c>
      <c r="D163" s="96" t="s">
        <v>119</v>
      </c>
      <c r="E163" s="96" t="s">
        <v>285</v>
      </c>
      <c r="F163" s="99" t="s">
        <v>513</v>
      </c>
      <c r="G163" s="96" t="s">
        <v>309</v>
      </c>
      <c r="H163" s="99" t="s">
        <v>511</v>
      </c>
      <c r="I163" s="99"/>
      <c r="J163" s="99"/>
      <c r="K163" s="102">
        <v>3.8800000000004742</v>
      </c>
      <c r="L163" s="96" t="s">
        <v>131</v>
      </c>
      <c r="M163" s="80">
        <v>1.9E-2</v>
      </c>
      <c r="N163" s="80">
        <v>2.9300000000003754E-2</v>
      </c>
      <c r="O163" s="102">
        <v>2531245.12</v>
      </c>
      <c r="P163" s="103">
        <v>100</v>
      </c>
      <c r="Q163" s="99"/>
      <c r="R163" s="102">
        <v>2531.2450367850001</v>
      </c>
      <c r="S163" s="79">
        <v>4.6546412632329981E-3</v>
      </c>
      <c r="T163" s="79">
        <v>2.5368833114586928E-3</v>
      </c>
      <c r="U163" s="79">
        <v>1.5737180602136695E-4</v>
      </c>
    </row>
    <row r="164" spans="2:21">
      <c r="B164" s="100" t="s">
        <v>514</v>
      </c>
      <c r="C164" s="99">
        <v>1140581</v>
      </c>
      <c r="D164" s="96" t="s">
        <v>119</v>
      </c>
      <c r="E164" s="96" t="s">
        <v>285</v>
      </c>
      <c r="F164" s="99" t="s">
        <v>515</v>
      </c>
      <c r="G164" s="96" t="s">
        <v>309</v>
      </c>
      <c r="H164" s="99" t="s">
        <v>511</v>
      </c>
      <c r="I164" s="99"/>
      <c r="J164" s="99"/>
      <c r="K164" s="99">
        <v>0.25</v>
      </c>
      <c r="L164" s="96" t="s">
        <v>131</v>
      </c>
      <c r="M164" s="80">
        <v>2.1000000000000001E-2</v>
      </c>
      <c r="N164" s="80">
        <v>3.8199721134054843E-2</v>
      </c>
      <c r="O164" s="102">
        <v>6.8975999999999996E-2</v>
      </c>
      <c r="P164" s="103">
        <v>109.42</v>
      </c>
      <c r="Q164" s="99"/>
      <c r="R164" s="102">
        <v>7.5304999999999998E-5</v>
      </c>
      <c r="S164" s="79">
        <v>3.3833321839081585E-10</v>
      </c>
      <c r="T164" s="79">
        <v>7.5472739696525661E-11</v>
      </c>
      <c r="U164" s="79">
        <v>4.6818398377942708E-12</v>
      </c>
    </row>
    <row r="165" spans="2:21">
      <c r="B165" s="100" t="s">
        <v>516</v>
      </c>
      <c r="C165" s="99">
        <v>1155928</v>
      </c>
      <c r="D165" s="96" t="s">
        <v>119</v>
      </c>
      <c r="E165" s="96" t="s">
        <v>285</v>
      </c>
      <c r="F165" s="99" t="s">
        <v>515</v>
      </c>
      <c r="G165" s="96" t="s">
        <v>309</v>
      </c>
      <c r="H165" s="99" t="s">
        <v>511</v>
      </c>
      <c r="I165" s="99"/>
      <c r="J165" s="99"/>
      <c r="K165" s="102">
        <v>4.2000000000007169</v>
      </c>
      <c r="L165" s="96" t="s">
        <v>131</v>
      </c>
      <c r="M165" s="80">
        <v>2.75E-2</v>
      </c>
      <c r="N165" s="80">
        <v>2.6800000000005261E-2</v>
      </c>
      <c r="O165" s="102">
        <v>2334735.440309016</v>
      </c>
      <c r="P165" s="103">
        <v>107.54</v>
      </c>
      <c r="Q165" s="102"/>
      <c r="R165" s="102">
        <v>2510.774421176</v>
      </c>
      <c r="S165" s="79">
        <v>4.5709879040402119E-3</v>
      </c>
      <c r="T165" s="79">
        <v>2.5163670981490096E-3</v>
      </c>
      <c r="U165" s="79">
        <v>1.5609911305725582E-4</v>
      </c>
    </row>
    <row r="166" spans="2:21">
      <c r="B166" s="100" t="s">
        <v>517</v>
      </c>
      <c r="C166" s="99">
        <v>1177658</v>
      </c>
      <c r="D166" s="96" t="s">
        <v>119</v>
      </c>
      <c r="E166" s="96" t="s">
        <v>285</v>
      </c>
      <c r="F166" s="99" t="s">
        <v>515</v>
      </c>
      <c r="G166" s="96" t="s">
        <v>309</v>
      </c>
      <c r="H166" s="99" t="s">
        <v>511</v>
      </c>
      <c r="I166" s="99"/>
      <c r="J166" s="99"/>
      <c r="K166" s="102">
        <v>5.9100000000005233</v>
      </c>
      <c r="L166" s="96" t="s">
        <v>131</v>
      </c>
      <c r="M166" s="80">
        <v>8.5000000000000006E-3</v>
      </c>
      <c r="N166" s="80">
        <v>3.0100000000005234E-2</v>
      </c>
      <c r="O166" s="102">
        <v>2039617.1689840001</v>
      </c>
      <c r="P166" s="103">
        <v>93.75</v>
      </c>
      <c r="Q166" s="102"/>
      <c r="R166" s="102">
        <v>1912.1411277999998</v>
      </c>
      <c r="S166" s="79">
        <v>3.9443074680992609E-3</v>
      </c>
      <c r="T166" s="79">
        <v>1.916400366529054E-3</v>
      </c>
      <c r="U166" s="79">
        <v>1.1888106377556479E-4</v>
      </c>
    </row>
    <row r="167" spans="2:21">
      <c r="B167" s="100" t="s">
        <v>518</v>
      </c>
      <c r="C167" s="99">
        <v>1169531</v>
      </c>
      <c r="D167" s="96" t="s">
        <v>119</v>
      </c>
      <c r="E167" s="96" t="s">
        <v>285</v>
      </c>
      <c r="F167" s="99" t="s">
        <v>519</v>
      </c>
      <c r="G167" s="96" t="s">
        <v>320</v>
      </c>
      <c r="H167" s="99" t="s">
        <v>511</v>
      </c>
      <c r="I167" s="99"/>
      <c r="J167" s="99"/>
      <c r="K167" s="102">
        <v>2.9700000000009066</v>
      </c>
      <c r="L167" s="96" t="s">
        <v>131</v>
      </c>
      <c r="M167" s="80">
        <v>1.6399999999999998E-2</v>
      </c>
      <c r="N167" s="80">
        <v>2.9000000000005039E-2</v>
      </c>
      <c r="O167" s="102">
        <v>1140166.331555</v>
      </c>
      <c r="P167" s="103">
        <v>104.47</v>
      </c>
      <c r="Q167" s="99"/>
      <c r="R167" s="102">
        <v>1191.131752236</v>
      </c>
      <c r="S167" s="79">
        <v>4.3363723796923399E-3</v>
      </c>
      <c r="T167" s="79">
        <v>1.1937849635585171E-3</v>
      </c>
      <c r="U167" s="79">
        <v>7.4054685474805125E-5</v>
      </c>
    </row>
    <row r="168" spans="2:21">
      <c r="B168" s="100" t="s">
        <v>520</v>
      </c>
      <c r="C168" s="99">
        <v>1179340</v>
      </c>
      <c r="D168" s="96" t="s">
        <v>119</v>
      </c>
      <c r="E168" s="96" t="s">
        <v>285</v>
      </c>
      <c r="F168" s="99" t="s">
        <v>521</v>
      </c>
      <c r="G168" s="96" t="s">
        <v>522</v>
      </c>
      <c r="H168" s="99" t="s">
        <v>511</v>
      </c>
      <c r="I168" s="99"/>
      <c r="J168" s="99"/>
      <c r="K168" s="102">
        <v>3.4000000000001842</v>
      </c>
      <c r="L168" s="96" t="s">
        <v>131</v>
      </c>
      <c r="M168" s="80">
        <v>1.4800000000000001E-2</v>
      </c>
      <c r="N168" s="80">
        <v>3.9000000000001846E-2</v>
      </c>
      <c r="O168" s="102">
        <v>4437620.741564</v>
      </c>
      <c r="P168" s="103">
        <v>97.56</v>
      </c>
      <c r="Q168" s="102"/>
      <c r="R168" s="102">
        <v>4329.3428097080005</v>
      </c>
      <c r="S168" s="79">
        <v>6.189107107431608E-3</v>
      </c>
      <c r="T168" s="79">
        <v>4.3389862948558129E-3</v>
      </c>
      <c r="U168" s="79">
        <v>2.6916260059702674E-4</v>
      </c>
    </row>
    <row r="169" spans="2:21">
      <c r="B169" s="100" t="s">
        <v>523</v>
      </c>
      <c r="C169" s="99">
        <v>1113034</v>
      </c>
      <c r="D169" s="96" t="s">
        <v>119</v>
      </c>
      <c r="E169" s="96" t="s">
        <v>285</v>
      </c>
      <c r="F169" s="99" t="s">
        <v>524</v>
      </c>
      <c r="G169" s="96" t="s">
        <v>458</v>
      </c>
      <c r="H169" s="99" t="s">
        <v>511</v>
      </c>
      <c r="I169" s="99"/>
      <c r="J169" s="99"/>
      <c r="K169" s="121">
        <v>0</v>
      </c>
      <c r="L169" s="96" t="s">
        <v>131</v>
      </c>
      <c r="M169" s="80">
        <v>4.9000000000000002E-2</v>
      </c>
      <c r="N169" s="80">
        <v>0</v>
      </c>
      <c r="O169" s="102">
        <v>850001.65725399996</v>
      </c>
      <c r="P169" s="103">
        <v>22.7</v>
      </c>
      <c r="Q169" s="99"/>
      <c r="R169" s="102">
        <v>192.95035860800002</v>
      </c>
      <c r="S169" s="79">
        <v>1.8716514179207145E-3</v>
      </c>
      <c r="T169" s="79">
        <v>1.933801499179718E-4</v>
      </c>
      <c r="U169" s="79">
        <v>1.1996051731593191E-5</v>
      </c>
    </row>
    <row r="170" spans="2:21">
      <c r="B170" s="71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102"/>
      <c r="P170" s="103"/>
      <c r="Q170" s="99"/>
      <c r="R170" s="99"/>
      <c r="S170" s="99"/>
      <c r="T170" s="79"/>
      <c r="U170" s="99"/>
    </row>
    <row r="171" spans="2:21">
      <c r="B171" s="82" t="s">
        <v>46</v>
      </c>
      <c r="C171" s="70"/>
      <c r="D171" s="70"/>
      <c r="E171" s="70"/>
      <c r="F171" s="70"/>
      <c r="G171" s="70"/>
      <c r="H171" s="70"/>
      <c r="I171" s="70"/>
      <c r="J171" s="70"/>
      <c r="K171" s="101">
        <v>4.3492046337079628</v>
      </c>
      <c r="L171" s="70"/>
      <c r="M171" s="70"/>
      <c r="N171" s="84">
        <v>5.7465989406573187E-2</v>
      </c>
      <c r="O171" s="101"/>
      <c r="P171" s="78"/>
      <c r="Q171" s="101">
        <v>70.782447601000001</v>
      </c>
      <c r="R171" s="101">
        <v>78012.677328970996</v>
      </c>
      <c r="S171" s="70"/>
      <c r="T171" s="77">
        <v>7.8186448297967961E-2</v>
      </c>
      <c r="U171" s="77">
        <v>4.8501807392837973E-3</v>
      </c>
    </row>
    <row r="172" spans="2:21">
      <c r="B172" s="100" t="s">
        <v>525</v>
      </c>
      <c r="C172" s="99">
        <v>7480163</v>
      </c>
      <c r="D172" s="96" t="s">
        <v>119</v>
      </c>
      <c r="E172" s="96" t="s">
        <v>285</v>
      </c>
      <c r="F172" s="99" t="s">
        <v>295</v>
      </c>
      <c r="G172" s="96" t="s">
        <v>292</v>
      </c>
      <c r="H172" s="99" t="s">
        <v>293</v>
      </c>
      <c r="I172" s="99" t="s">
        <v>129</v>
      </c>
      <c r="J172" s="99"/>
      <c r="K172" s="99">
        <v>4.0999968464510754</v>
      </c>
      <c r="L172" s="96" t="s">
        <v>131</v>
      </c>
      <c r="M172" s="80">
        <v>2.6800000000000001E-2</v>
      </c>
      <c r="N172" s="80">
        <v>4.1900193430278752E-2</v>
      </c>
      <c r="O172" s="102">
        <v>0.123082</v>
      </c>
      <c r="P172" s="103">
        <v>94.29</v>
      </c>
      <c r="Q172" s="99"/>
      <c r="R172" s="102">
        <v>1.15804E-4</v>
      </c>
      <c r="S172" s="79">
        <v>4.716595419195103E-11</v>
      </c>
      <c r="T172" s="79">
        <v>1.1606195004072052E-10</v>
      </c>
      <c r="U172" s="79">
        <v>7.1997314995807423E-12</v>
      </c>
    </row>
    <row r="173" spans="2:21">
      <c r="B173" s="100" t="s">
        <v>526</v>
      </c>
      <c r="C173" s="99">
        <v>1143585</v>
      </c>
      <c r="D173" s="96" t="s">
        <v>119</v>
      </c>
      <c r="E173" s="96" t="s">
        <v>285</v>
      </c>
      <c r="F173" s="99" t="s">
        <v>527</v>
      </c>
      <c r="G173" s="96" t="s">
        <v>309</v>
      </c>
      <c r="H173" s="99" t="s">
        <v>293</v>
      </c>
      <c r="I173" s="99" t="s">
        <v>129</v>
      </c>
      <c r="J173" s="99"/>
      <c r="K173" s="99">
        <v>2.62</v>
      </c>
      <c r="L173" s="96" t="s">
        <v>131</v>
      </c>
      <c r="M173" s="80">
        <v>1.44E-2</v>
      </c>
      <c r="N173" s="80">
        <v>4.1700953913343296E-2</v>
      </c>
      <c r="O173" s="102">
        <v>1.8668000000000001E-2</v>
      </c>
      <c r="P173" s="103">
        <v>93.56</v>
      </c>
      <c r="Q173" s="99"/>
      <c r="R173" s="102">
        <v>1.7402E-5</v>
      </c>
      <c r="S173" s="79">
        <v>3.394181818181818E-11</v>
      </c>
      <c r="T173" s="79">
        <v>1.7440762448694505E-11</v>
      </c>
      <c r="U173" s="79">
        <v>1.0819119163043079E-12</v>
      </c>
    </row>
    <row r="174" spans="2:21">
      <c r="B174" s="100" t="s">
        <v>528</v>
      </c>
      <c r="C174" s="99">
        <v>6620488</v>
      </c>
      <c r="D174" s="96" t="s">
        <v>119</v>
      </c>
      <c r="E174" s="96" t="s">
        <v>285</v>
      </c>
      <c r="F174" s="99" t="s">
        <v>312</v>
      </c>
      <c r="G174" s="96" t="s">
        <v>292</v>
      </c>
      <c r="H174" s="99" t="s">
        <v>293</v>
      </c>
      <c r="I174" s="99" t="s">
        <v>129</v>
      </c>
      <c r="J174" s="99"/>
      <c r="K174" s="102">
        <v>4.5299999999990668</v>
      </c>
      <c r="L174" s="96" t="s">
        <v>131</v>
      </c>
      <c r="M174" s="80">
        <v>2.5000000000000001E-2</v>
      </c>
      <c r="N174" s="80">
        <v>4.1899999999987551E-2</v>
      </c>
      <c r="O174" s="102">
        <v>691538.14748300007</v>
      </c>
      <c r="P174" s="103">
        <v>92.92</v>
      </c>
      <c r="Q174" s="99"/>
      <c r="R174" s="102">
        <v>642.57723152000005</v>
      </c>
      <c r="S174" s="79">
        <v>2.3307589809418809E-4</v>
      </c>
      <c r="T174" s="79">
        <v>6.4400855360763657E-4</v>
      </c>
      <c r="U174" s="79">
        <v>3.9950118602880137E-5</v>
      </c>
    </row>
    <row r="175" spans="2:21">
      <c r="B175" s="100" t="s">
        <v>529</v>
      </c>
      <c r="C175" s="99">
        <v>6000202</v>
      </c>
      <c r="D175" s="96" t="s">
        <v>119</v>
      </c>
      <c r="E175" s="96" t="s">
        <v>285</v>
      </c>
      <c r="F175" s="99" t="s">
        <v>319</v>
      </c>
      <c r="G175" s="96" t="s">
        <v>320</v>
      </c>
      <c r="H175" s="99" t="s">
        <v>321</v>
      </c>
      <c r="I175" s="99" t="s">
        <v>129</v>
      </c>
      <c r="J175" s="99"/>
      <c r="K175" s="99">
        <v>0.77</v>
      </c>
      <c r="L175" s="96" t="s">
        <v>131</v>
      </c>
      <c r="M175" s="80">
        <v>4.8000000000000001E-2</v>
      </c>
      <c r="N175" s="80">
        <v>4.0599186076716594E-2</v>
      </c>
      <c r="O175" s="102">
        <v>2.3098E-2</v>
      </c>
      <c r="P175" s="103">
        <v>101.63</v>
      </c>
      <c r="Q175" s="99"/>
      <c r="R175" s="102">
        <v>2.3098000000000001E-5</v>
      </c>
      <c r="S175" s="79">
        <v>3.4076923735142431E-11</v>
      </c>
      <c r="T175" s="79">
        <v>2.314945012297125E-11</v>
      </c>
      <c r="U175" s="79">
        <v>1.4360419171817553E-12</v>
      </c>
    </row>
    <row r="176" spans="2:21">
      <c r="B176" s="100" t="s">
        <v>530</v>
      </c>
      <c r="C176" s="99">
        <v>7460389</v>
      </c>
      <c r="D176" s="96" t="s">
        <v>119</v>
      </c>
      <c r="E176" s="96" t="s">
        <v>285</v>
      </c>
      <c r="F176" s="99" t="s">
        <v>531</v>
      </c>
      <c r="G176" s="96" t="s">
        <v>532</v>
      </c>
      <c r="H176" s="99" t="s">
        <v>321</v>
      </c>
      <c r="I176" s="99" t="s">
        <v>129</v>
      </c>
      <c r="J176" s="99"/>
      <c r="K176" s="99">
        <v>2.73</v>
      </c>
      <c r="L176" s="96" t="s">
        <v>131</v>
      </c>
      <c r="M176" s="80">
        <v>2.6099999999999998E-2</v>
      </c>
      <c r="N176" s="80">
        <v>4.0400107591957501E-2</v>
      </c>
      <c r="O176" s="102">
        <v>3.1008000000000001E-2</v>
      </c>
      <c r="P176" s="103">
        <v>96.32</v>
      </c>
      <c r="Q176" s="102">
        <v>3.1599999999999997E-7</v>
      </c>
      <c r="R176" s="102">
        <v>2.9742000000000001E-5</v>
      </c>
      <c r="S176" s="79">
        <v>6.0486277838942028E-11</v>
      </c>
      <c r="T176" s="79">
        <v>2.9808249439666247E-11</v>
      </c>
      <c r="U176" s="79">
        <v>1.8491106892726541E-12</v>
      </c>
    </row>
    <row r="177" spans="2:21">
      <c r="B177" s="100" t="s">
        <v>533</v>
      </c>
      <c r="C177" s="99">
        <v>1133131</v>
      </c>
      <c r="D177" s="96" t="s">
        <v>119</v>
      </c>
      <c r="E177" s="96" t="s">
        <v>285</v>
      </c>
      <c r="F177" s="99" t="s">
        <v>534</v>
      </c>
      <c r="G177" s="96" t="s">
        <v>535</v>
      </c>
      <c r="H177" s="99" t="s">
        <v>330</v>
      </c>
      <c r="I177" s="99" t="s">
        <v>289</v>
      </c>
      <c r="J177" s="99"/>
      <c r="K177" s="99">
        <v>0.91000022933233193</v>
      </c>
      <c r="L177" s="96" t="s">
        <v>131</v>
      </c>
      <c r="M177" s="80">
        <v>4.2000000000000003E-2</v>
      </c>
      <c r="N177" s="80">
        <v>3.760007520749211E-2</v>
      </c>
      <c r="O177" s="102">
        <v>0.22148399999999999</v>
      </c>
      <c r="P177" s="103">
        <v>100.76</v>
      </c>
      <c r="Q177" s="99"/>
      <c r="R177" s="102">
        <v>2.23382E-4</v>
      </c>
      <c r="S177" s="79">
        <v>1.4340135632649808E-9</v>
      </c>
      <c r="T177" s="79">
        <v>2.238795769057738E-10</v>
      </c>
      <c r="U177" s="79">
        <v>1.3888038598315647E-11</v>
      </c>
    </row>
    <row r="178" spans="2:21">
      <c r="B178" s="100" t="s">
        <v>536</v>
      </c>
      <c r="C178" s="99">
        <v>2810372</v>
      </c>
      <c r="D178" s="96" t="s">
        <v>119</v>
      </c>
      <c r="E178" s="96" t="s">
        <v>285</v>
      </c>
      <c r="F178" s="99" t="s">
        <v>537</v>
      </c>
      <c r="G178" s="96" t="s">
        <v>402</v>
      </c>
      <c r="H178" s="99" t="s">
        <v>344</v>
      </c>
      <c r="I178" s="99" t="s">
        <v>289</v>
      </c>
      <c r="J178" s="99"/>
      <c r="K178" s="102">
        <v>8.8700000000028751</v>
      </c>
      <c r="L178" s="96" t="s">
        <v>131</v>
      </c>
      <c r="M178" s="80">
        <v>2.4E-2</v>
      </c>
      <c r="N178" s="80">
        <v>4.8000000000017806E-2</v>
      </c>
      <c r="O178" s="102">
        <v>967962.81510999997</v>
      </c>
      <c r="P178" s="103">
        <v>81.23</v>
      </c>
      <c r="Q178" s="99"/>
      <c r="R178" s="102">
        <v>786.27619480199996</v>
      </c>
      <c r="S178" s="79">
        <v>1.2888254475977793E-3</v>
      </c>
      <c r="T178" s="79">
        <v>7.8802760214947282E-4</v>
      </c>
      <c r="U178" s="79">
        <v>4.8884127379766181E-5</v>
      </c>
    </row>
    <row r="179" spans="2:21">
      <c r="B179" s="100" t="s">
        <v>538</v>
      </c>
      <c r="C179" s="99">
        <v>1138114</v>
      </c>
      <c r="D179" s="96" t="s">
        <v>119</v>
      </c>
      <c r="E179" s="96" t="s">
        <v>285</v>
      </c>
      <c r="F179" s="99" t="s">
        <v>338</v>
      </c>
      <c r="G179" s="96" t="s">
        <v>309</v>
      </c>
      <c r="H179" s="99" t="s">
        <v>339</v>
      </c>
      <c r="I179" s="99" t="s">
        <v>129</v>
      </c>
      <c r="J179" s="99"/>
      <c r="K179" s="99">
        <v>1.9699994596444461</v>
      </c>
      <c r="L179" s="96" t="s">
        <v>131</v>
      </c>
      <c r="M179" s="80">
        <v>3.39E-2</v>
      </c>
      <c r="N179" s="80">
        <v>4.3500118371212128E-2</v>
      </c>
      <c r="O179" s="102">
        <v>6.2015000000000001E-2</v>
      </c>
      <c r="P179" s="103">
        <v>98.15</v>
      </c>
      <c r="Q179" s="102">
        <v>2.3731E-5</v>
      </c>
      <c r="R179" s="102">
        <v>8.4480000000000004E-5</v>
      </c>
      <c r="S179" s="79">
        <v>1.2731449592364165E-10</v>
      </c>
      <c r="T179" s="79">
        <v>8.4668176742082052E-11</v>
      </c>
      <c r="U179" s="79">
        <v>5.2522651815531512E-12</v>
      </c>
    </row>
    <row r="180" spans="2:21">
      <c r="B180" s="100" t="s">
        <v>539</v>
      </c>
      <c r="C180" s="99">
        <v>1162866</v>
      </c>
      <c r="D180" s="96" t="s">
        <v>119</v>
      </c>
      <c r="E180" s="96" t="s">
        <v>285</v>
      </c>
      <c r="F180" s="99" t="s">
        <v>338</v>
      </c>
      <c r="G180" s="96" t="s">
        <v>309</v>
      </c>
      <c r="H180" s="99" t="s">
        <v>339</v>
      </c>
      <c r="I180" s="99" t="s">
        <v>129</v>
      </c>
      <c r="J180" s="99"/>
      <c r="K180" s="102">
        <v>6.6700000000010649</v>
      </c>
      <c r="L180" s="96" t="s">
        <v>131</v>
      </c>
      <c r="M180" s="80">
        <v>2.4399999999999998E-2</v>
      </c>
      <c r="N180" s="80">
        <v>5.0200000000007849E-2</v>
      </c>
      <c r="O180" s="102">
        <v>618327.62198599998</v>
      </c>
      <c r="P180" s="103">
        <v>86.59</v>
      </c>
      <c r="Q180" s="99"/>
      <c r="R180" s="102">
        <v>535.409880929</v>
      </c>
      <c r="S180" s="79">
        <v>5.6286411756898715E-4</v>
      </c>
      <c r="T180" s="79">
        <v>5.3660249086119409E-4</v>
      </c>
      <c r="U180" s="79">
        <v>3.3287342275839312E-5</v>
      </c>
    </row>
    <row r="181" spans="2:21">
      <c r="B181" s="100" t="s">
        <v>540</v>
      </c>
      <c r="C181" s="99">
        <v>1132521</v>
      </c>
      <c r="D181" s="96" t="s">
        <v>119</v>
      </c>
      <c r="E181" s="96" t="s">
        <v>285</v>
      </c>
      <c r="F181" s="99" t="s">
        <v>347</v>
      </c>
      <c r="G181" s="96" t="s">
        <v>309</v>
      </c>
      <c r="H181" s="99" t="s">
        <v>339</v>
      </c>
      <c r="I181" s="99" t="s">
        <v>129</v>
      </c>
      <c r="J181" s="99"/>
      <c r="K181" s="102">
        <v>0.50999999999950951</v>
      </c>
      <c r="L181" s="96" t="s">
        <v>131</v>
      </c>
      <c r="M181" s="80">
        <v>3.5000000000000003E-2</v>
      </c>
      <c r="N181" s="80">
        <v>3.4200000000022886E-2</v>
      </c>
      <c r="O181" s="102">
        <v>600966.72801800002</v>
      </c>
      <c r="P181" s="103">
        <v>100.03</v>
      </c>
      <c r="Q181" s="102">
        <v>10.516917842000002</v>
      </c>
      <c r="R181" s="102">
        <v>611.66390942999999</v>
      </c>
      <c r="S181" s="79">
        <v>5.2713142878770608E-3</v>
      </c>
      <c r="T181" s="79">
        <v>6.1302637299209405E-4</v>
      </c>
      <c r="U181" s="79">
        <v>3.8028184828502237E-5</v>
      </c>
    </row>
    <row r="182" spans="2:21">
      <c r="B182" s="100" t="s">
        <v>541</v>
      </c>
      <c r="C182" s="99">
        <v>7590151</v>
      </c>
      <c r="D182" s="96" t="s">
        <v>119</v>
      </c>
      <c r="E182" s="96" t="s">
        <v>285</v>
      </c>
      <c r="F182" s="99" t="s">
        <v>352</v>
      </c>
      <c r="G182" s="96" t="s">
        <v>309</v>
      </c>
      <c r="H182" s="99" t="s">
        <v>344</v>
      </c>
      <c r="I182" s="99" t="s">
        <v>289</v>
      </c>
      <c r="J182" s="99"/>
      <c r="K182" s="102">
        <v>6.2399999999998821</v>
      </c>
      <c r="L182" s="96" t="s">
        <v>131</v>
      </c>
      <c r="M182" s="80">
        <v>2.5499999999999998E-2</v>
      </c>
      <c r="N182" s="80">
        <v>5.0199999999998163E-2</v>
      </c>
      <c r="O182" s="102">
        <v>5593251.2380400002</v>
      </c>
      <c r="P182" s="103">
        <v>86.05</v>
      </c>
      <c r="Q182" s="102"/>
      <c r="R182" s="102">
        <v>4812.9928766440007</v>
      </c>
      <c r="S182" s="79">
        <v>3.9574394643215093E-3</v>
      </c>
      <c r="T182" s="79">
        <v>4.8237136782442727E-3</v>
      </c>
      <c r="U182" s="79">
        <v>2.9923194726634263E-4</v>
      </c>
    </row>
    <row r="183" spans="2:21">
      <c r="B183" s="100" t="s">
        <v>542</v>
      </c>
      <c r="C183" s="99">
        <v>4160156</v>
      </c>
      <c r="D183" s="96" t="s">
        <v>119</v>
      </c>
      <c r="E183" s="96" t="s">
        <v>285</v>
      </c>
      <c r="F183" s="99" t="s">
        <v>543</v>
      </c>
      <c r="G183" s="96" t="s">
        <v>309</v>
      </c>
      <c r="H183" s="99" t="s">
        <v>344</v>
      </c>
      <c r="I183" s="99" t="s">
        <v>289</v>
      </c>
      <c r="J183" s="99"/>
      <c r="K183" s="102">
        <v>1.3500000000002865</v>
      </c>
      <c r="L183" s="96" t="s">
        <v>131</v>
      </c>
      <c r="M183" s="80">
        <v>2.5499999999999998E-2</v>
      </c>
      <c r="N183" s="80">
        <v>4.1099999999997416E-2</v>
      </c>
      <c r="O183" s="102">
        <v>1423825.38</v>
      </c>
      <c r="P183" s="103">
        <v>98.02</v>
      </c>
      <c r="Q183" s="99"/>
      <c r="R183" s="102">
        <v>1395.6336374760001</v>
      </c>
      <c r="S183" s="79">
        <v>4.7148721463908918E-3</v>
      </c>
      <c r="T183" s="79">
        <v>1.3987423707979738E-3</v>
      </c>
      <c r="U183" s="79">
        <v>8.6768915249994886E-5</v>
      </c>
    </row>
    <row r="184" spans="2:21">
      <c r="B184" s="100" t="s">
        <v>544</v>
      </c>
      <c r="C184" s="99">
        <v>2320232</v>
      </c>
      <c r="D184" s="96" t="s">
        <v>119</v>
      </c>
      <c r="E184" s="96" t="s">
        <v>285</v>
      </c>
      <c r="F184" s="99" t="s">
        <v>545</v>
      </c>
      <c r="G184" s="96" t="s">
        <v>125</v>
      </c>
      <c r="H184" s="99" t="s">
        <v>344</v>
      </c>
      <c r="I184" s="99" t="s">
        <v>289</v>
      </c>
      <c r="J184" s="99"/>
      <c r="K184" s="102">
        <v>4.3299999999990213</v>
      </c>
      <c r="L184" s="96" t="s">
        <v>131</v>
      </c>
      <c r="M184" s="80">
        <v>2.2400000000000003E-2</v>
      </c>
      <c r="N184" s="80">
        <v>4.5999999999992928E-2</v>
      </c>
      <c r="O184" s="102">
        <v>932453.84379800002</v>
      </c>
      <c r="P184" s="103">
        <v>90.96</v>
      </c>
      <c r="Q184" s="99"/>
      <c r="R184" s="102">
        <v>848.16000905099997</v>
      </c>
      <c r="S184" s="79">
        <v>2.8246528755329391E-3</v>
      </c>
      <c r="T184" s="79">
        <v>8.500492607942232E-4</v>
      </c>
      <c r="U184" s="79">
        <v>5.2731549288877513E-5</v>
      </c>
    </row>
    <row r="185" spans="2:21">
      <c r="B185" s="100" t="s">
        <v>546</v>
      </c>
      <c r="C185" s="99">
        <v>2260420</v>
      </c>
      <c r="D185" s="96" t="s">
        <v>119</v>
      </c>
      <c r="E185" s="96" t="s">
        <v>285</v>
      </c>
      <c r="F185" s="99" t="s">
        <v>364</v>
      </c>
      <c r="G185" s="96" t="s">
        <v>309</v>
      </c>
      <c r="H185" s="99" t="s">
        <v>339</v>
      </c>
      <c r="I185" s="99" t="s">
        <v>129</v>
      </c>
      <c r="J185" s="99"/>
      <c r="K185" s="102">
        <v>0.74000000519990106</v>
      </c>
      <c r="L185" s="96" t="s">
        <v>131</v>
      </c>
      <c r="M185" s="80">
        <v>5.74E-2</v>
      </c>
      <c r="N185" s="80">
        <v>4.6199999561722625E-2</v>
      </c>
      <c r="O185" s="102">
        <v>26.331277</v>
      </c>
      <c r="P185" s="103">
        <v>102.25</v>
      </c>
      <c r="Q185" s="99"/>
      <c r="R185" s="102">
        <v>2.6923589000000005E-2</v>
      </c>
      <c r="S185" s="79">
        <v>3.5108453593621958E-6</v>
      </c>
      <c r="T185" s="79">
        <v>2.6983560511164492E-8</v>
      </c>
      <c r="U185" s="79">
        <v>1.6738852872531658E-9</v>
      </c>
    </row>
    <row r="186" spans="2:21">
      <c r="B186" s="100" t="s">
        <v>547</v>
      </c>
      <c r="C186" s="99">
        <v>1135920</v>
      </c>
      <c r="D186" s="96" t="s">
        <v>119</v>
      </c>
      <c r="E186" s="96" t="s">
        <v>285</v>
      </c>
      <c r="F186" s="99" t="s">
        <v>548</v>
      </c>
      <c r="G186" s="96" t="s">
        <v>424</v>
      </c>
      <c r="H186" s="99" t="s">
        <v>339</v>
      </c>
      <c r="I186" s="99" t="s">
        <v>129</v>
      </c>
      <c r="J186" s="99"/>
      <c r="K186" s="102">
        <v>1.4700000000005176</v>
      </c>
      <c r="L186" s="96" t="s">
        <v>131</v>
      </c>
      <c r="M186" s="80">
        <v>4.0999999999999995E-2</v>
      </c>
      <c r="N186" s="80">
        <v>4.3399999999997413E-2</v>
      </c>
      <c r="O186" s="102">
        <v>759373.53599999996</v>
      </c>
      <c r="P186" s="103">
        <v>99.7</v>
      </c>
      <c r="Q186" s="102">
        <v>15.567157488000003</v>
      </c>
      <c r="R186" s="102">
        <v>772.66257287999997</v>
      </c>
      <c r="S186" s="79">
        <v>2.5312451200000001E-3</v>
      </c>
      <c r="T186" s="79">
        <v>7.7438365628072542E-4</v>
      </c>
      <c r="U186" s="79">
        <v>4.8037745367269148E-5</v>
      </c>
    </row>
    <row r="187" spans="2:21">
      <c r="B187" s="100" t="s">
        <v>549</v>
      </c>
      <c r="C187" s="99">
        <v>7770209</v>
      </c>
      <c r="D187" s="96" t="s">
        <v>119</v>
      </c>
      <c r="E187" s="96" t="s">
        <v>285</v>
      </c>
      <c r="F187" s="99" t="s">
        <v>395</v>
      </c>
      <c r="G187" s="96" t="s">
        <v>396</v>
      </c>
      <c r="H187" s="99" t="s">
        <v>344</v>
      </c>
      <c r="I187" s="99" t="s">
        <v>289</v>
      </c>
      <c r="J187" s="99"/>
      <c r="K187" s="99">
        <v>3.44</v>
      </c>
      <c r="L187" s="96" t="s">
        <v>131</v>
      </c>
      <c r="M187" s="80">
        <v>5.0900000000000001E-2</v>
      </c>
      <c r="N187" s="80">
        <v>4.2299657167345191E-2</v>
      </c>
      <c r="O187" s="102">
        <v>1.8034999999999999E-2</v>
      </c>
      <c r="P187" s="103">
        <v>104</v>
      </c>
      <c r="Q187" s="99"/>
      <c r="R187" s="102">
        <v>1.8668000000000002E-5</v>
      </c>
      <c r="S187" s="79">
        <v>2.4954966283066239E-11</v>
      </c>
      <c r="T187" s="79">
        <v>1.8709582426860649E-11</v>
      </c>
      <c r="U187" s="79">
        <v>1.1606212879880946E-12</v>
      </c>
    </row>
    <row r="188" spans="2:21">
      <c r="B188" s="100" t="s">
        <v>550</v>
      </c>
      <c r="C188" s="99">
        <v>7770258</v>
      </c>
      <c r="D188" s="96" t="s">
        <v>119</v>
      </c>
      <c r="E188" s="96" t="s">
        <v>285</v>
      </c>
      <c r="F188" s="99" t="s">
        <v>395</v>
      </c>
      <c r="G188" s="96" t="s">
        <v>396</v>
      </c>
      <c r="H188" s="99" t="s">
        <v>344</v>
      </c>
      <c r="I188" s="99" t="s">
        <v>289</v>
      </c>
      <c r="J188" s="99"/>
      <c r="K188" s="99">
        <v>4.5099992659695909</v>
      </c>
      <c r="L188" s="96" t="s">
        <v>131</v>
      </c>
      <c r="M188" s="80">
        <v>3.5200000000000002E-2</v>
      </c>
      <c r="N188" s="80">
        <v>4.5200026614767873E-2</v>
      </c>
      <c r="O188" s="102">
        <v>0.18604699999999996</v>
      </c>
      <c r="P188" s="103">
        <v>97.08</v>
      </c>
      <c r="Q188" s="99"/>
      <c r="R188" s="102">
        <v>1.8035100000000001E-4</v>
      </c>
      <c r="S188" s="79">
        <v>2.2668135580664526E-10</v>
      </c>
      <c r="T188" s="79">
        <v>1.8075272660524669E-10</v>
      </c>
      <c r="U188" s="79">
        <v>1.1212728193161605E-11</v>
      </c>
    </row>
    <row r="189" spans="2:21">
      <c r="B189" s="100" t="s">
        <v>551</v>
      </c>
      <c r="C189" s="99">
        <v>1410299</v>
      </c>
      <c r="D189" s="96" t="s">
        <v>119</v>
      </c>
      <c r="E189" s="96" t="s">
        <v>285</v>
      </c>
      <c r="F189" s="99" t="s">
        <v>398</v>
      </c>
      <c r="G189" s="96" t="s">
        <v>127</v>
      </c>
      <c r="H189" s="99" t="s">
        <v>344</v>
      </c>
      <c r="I189" s="99" t="s">
        <v>289</v>
      </c>
      <c r="J189" s="99"/>
      <c r="K189" s="102">
        <v>1.7800000000091618</v>
      </c>
      <c r="L189" s="96" t="s">
        <v>131</v>
      </c>
      <c r="M189" s="80">
        <v>2.7000000000000003E-2</v>
      </c>
      <c r="N189" s="80">
        <v>4.5600000000488645E-2</v>
      </c>
      <c r="O189" s="102">
        <v>33770.370096999999</v>
      </c>
      <c r="P189" s="103">
        <v>96.96</v>
      </c>
      <c r="Q189" s="99"/>
      <c r="R189" s="102">
        <v>32.743750865000003</v>
      </c>
      <c r="S189" s="79">
        <v>1.5423465582034565E-4</v>
      </c>
      <c r="T189" s="79">
        <v>3.2816686617383073E-5</v>
      </c>
      <c r="U189" s="79">
        <v>2.035734642302206E-6</v>
      </c>
    </row>
    <row r="190" spans="2:21">
      <c r="B190" s="100" t="s">
        <v>552</v>
      </c>
      <c r="C190" s="99">
        <v>2300176</v>
      </c>
      <c r="D190" s="96" t="s">
        <v>119</v>
      </c>
      <c r="E190" s="96" t="s">
        <v>285</v>
      </c>
      <c r="F190" s="99" t="s">
        <v>405</v>
      </c>
      <c r="G190" s="96" t="s">
        <v>155</v>
      </c>
      <c r="H190" s="99" t="s">
        <v>406</v>
      </c>
      <c r="I190" s="99" t="s">
        <v>129</v>
      </c>
      <c r="J190" s="99"/>
      <c r="K190" s="102">
        <v>1.8500000000004326</v>
      </c>
      <c r="L190" s="96" t="s">
        <v>131</v>
      </c>
      <c r="M190" s="80">
        <v>3.6499999999999998E-2</v>
      </c>
      <c r="N190" s="80">
        <v>4.220000000002002E-2</v>
      </c>
      <c r="O190" s="102">
        <v>815263.66903400002</v>
      </c>
      <c r="P190" s="103">
        <v>99.32</v>
      </c>
      <c r="Q190" s="99"/>
      <c r="R190" s="102">
        <v>809.71984892899991</v>
      </c>
      <c r="S190" s="79">
        <v>5.1034634674541174E-4</v>
      </c>
      <c r="T190" s="79">
        <v>8.1152347633395522E-4</v>
      </c>
      <c r="U190" s="79">
        <v>5.0341659201494597E-5</v>
      </c>
    </row>
    <row r="191" spans="2:21">
      <c r="B191" s="100" t="s">
        <v>553</v>
      </c>
      <c r="C191" s="99">
        <v>1185941</v>
      </c>
      <c r="D191" s="96" t="s">
        <v>119</v>
      </c>
      <c r="E191" s="96" t="s">
        <v>285</v>
      </c>
      <c r="F191" s="99" t="s">
        <v>554</v>
      </c>
      <c r="G191" s="96" t="s">
        <v>128</v>
      </c>
      <c r="H191" s="99" t="s">
        <v>406</v>
      </c>
      <c r="I191" s="99" t="s">
        <v>129</v>
      </c>
      <c r="J191" s="99"/>
      <c r="K191" s="102">
        <v>2.2300000000001678</v>
      </c>
      <c r="L191" s="96" t="s">
        <v>131</v>
      </c>
      <c r="M191" s="80">
        <v>4.5999999999999999E-2</v>
      </c>
      <c r="N191" s="80">
        <v>4.880000000000588E-2</v>
      </c>
      <c r="O191" s="102">
        <v>2373042.2999999998</v>
      </c>
      <c r="P191" s="103">
        <v>100.42</v>
      </c>
      <c r="Q191" s="99"/>
      <c r="R191" s="102">
        <v>2383.0090248199999</v>
      </c>
      <c r="S191" s="79">
        <v>6.1603860232081198E-3</v>
      </c>
      <c r="T191" s="79">
        <v>2.3883171080899186E-3</v>
      </c>
      <c r="U191" s="79">
        <v>1.4815572121672601E-4</v>
      </c>
    </row>
    <row r="192" spans="2:21">
      <c r="B192" s="100" t="s">
        <v>555</v>
      </c>
      <c r="C192" s="99">
        <v>1137975</v>
      </c>
      <c r="D192" s="96" t="s">
        <v>119</v>
      </c>
      <c r="E192" s="96" t="s">
        <v>285</v>
      </c>
      <c r="F192" s="99" t="s">
        <v>556</v>
      </c>
      <c r="G192" s="96" t="s">
        <v>475</v>
      </c>
      <c r="H192" s="99" t="s">
        <v>403</v>
      </c>
      <c r="I192" s="99" t="s">
        <v>289</v>
      </c>
      <c r="J192" s="99"/>
      <c r="K192" s="99">
        <v>2.19</v>
      </c>
      <c r="L192" s="96" t="s">
        <v>131</v>
      </c>
      <c r="M192" s="80">
        <v>4.3499999999999997E-2</v>
      </c>
      <c r="N192" s="80">
        <v>0.19159896991689099</v>
      </c>
      <c r="O192" s="102">
        <v>2.3414000000000001E-2</v>
      </c>
      <c r="P192" s="103">
        <v>73.94</v>
      </c>
      <c r="Q192" s="99"/>
      <c r="R192" s="102">
        <v>1.7086000000000002E-5</v>
      </c>
      <c r="S192" s="79">
        <v>2.2477784625797437E-11</v>
      </c>
      <c r="T192" s="79">
        <v>1.7124058567888424E-11</v>
      </c>
      <c r="U192" s="79">
        <v>1.0622656592331576E-12</v>
      </c>
    </row>
    <row r="193" spans="2:21">
      <c r="B193" s="100" t="s">
        <v>557</v>
      </c>
      <c r="C193" s="99">
        <v>1143130</v>
      </c>
      <c r="D193" s="96" t="s">
        <v>119</v>
      </c>
      <c r="E193" s="96" t="s">
        <v>285</v>
      </c>
      <c r="F193" s="99" t="s">
        <v>426</v>
      </c>
      <c r="G193" s="96" t="s">
        <v>424</v>
      </c>
      <c r="H193" s="99" t="s">
        <v>406</v>
      </c>
      <c r="I193" s="99" t="s">
        <v>129</v>
      </c>
      <c r="J193" s="99"/>
      <c r="K193" s="102">
        <v>7.8499999999985093</v>
      </c>
      <c r="L193" s="96" t="s">
        <v>131</v>
      </c>
      <c r="M193" s="80">
        <v>3.0499999999999999E-2</v>
      </c>
      <c r="N193" s="80">
        <v>4.9399999999992873E-2</v>
      </c>
      <c r="O193" s="102">
        <v>1971291.5225839999</v>
      </c>
      <c r="P193" s="103">
        <v>86.75</v>
      </c>
      <c r="Q193" s="102"/>
      <c r="R193" s="102">
        <v>1710.0953957629999</v>
      </c>
      <c r="S193" s="79">
        <v>2.887647461134219E-3</v>
      </c>
      <c r="T193" s="79">
        <v>1.7139045835023962E-3</v>
      </c>
      <c r="U193" s="79">
        <v>1.0631953721946449E-4</v>
      </c>
    </row>
    <row r="194" spans="2:21">
      <c r="B194" s="100" t="s">
        <v>558</v>
      </c>
      <c r="C194" s="99">
        <v>1157601</v>
      </c>
      <c r="D194" s="96" t="s">
        <v>119</v>
      </c>
      <c r="E194" s="96" t="s">
        <v>285</v>
      </c>
      <c r="F194" s="99" t="s">
        <v>426</v>
      </c>
      <c r="G194" s="96" t="s">
        <v>424</v>
      </c>
      <c r="H194" s="99" t="s">
        <v>406</v>
      </c>
      <c r="I194" s="99" t="s">
        <v>129</v>
      </c>
      <c r="J194" s="99"/>
      <c r="K194" s="102">
        <v>3.3500000000008181</v>
      </c>
      <c r="L194" s="96" t="s">
        <v>131</v>
      </c>
      <c r="M194" s="80">
        <v>2.9100000000000001E-2</v>
      </c>
      <c r="N194" s="80">
        <v>4.3700000000008912E-2</v>
      </c>
      <c r="O194" s="102">
        <v>1152573.19787</v>
      </c>
      <c r="P194" s="103">
        <v>95.45</v>
      </c>
      <c r="Q194" s="102"/>
      <c r="R194" s="102">
        <v>1100.131117446</v>
      </c>
      <c r="S194" s="79">
        <v>1.9209553297833335E-3</v>
      </c>
      <c r="T194" s="79">
        <v>1.102581627502156E-3</v>
      </c>
      <c r="U194" s="79">
        <v>6.8397021345937336E-5</v>
      </c>
    </row>
    <row r="195" spans="2:21">
      <c r="B195" s="100" t="s">
        <v>559</v>
      </c>
      <c r="C195" s="99">
        <v>1138163</v>
      </c>
      <c r="D195" s="96" t="s">
        <v>119</v>
      </c>
      <c r="E195" s="96" t="s">
        <v>285</v>
      </c>
      <c r="F195" s="99" t="s">
        <v>426</v>
      </c>
      <c r="G195" s="96" t="s">
        <v>424</v>
      </c>
      <c r="H195" s="99" t="s">
        <v>406</v>
      </c>
      <c r="I195" s="99" t="s">
        <v>129</v>
      </c>
      <c r="J195" s="99"/>
      <c r="K195" s="99">
        <v>5.3900009219644307</v>
      </c>
      <c r="L195" s="96" t="s">
        <v>131</v>
      </c>
      <c r="M195" s="80">
        <v>3.95E-2</v>
      </c>
      <c r="N195" s="80">
        <v>4.6600235810434612E-2</v>
      </c>
      <c r="O195" s="102">
        <v>6.3281000000000004E-2</v>
      </c>
      <c r="P195" s="103">
        <v>96.57</v>
      </c>
      <c r="Q195" s="102">
        <v>1.266E-6</v>
      </c>
      <c r="R195" s="102">
        <v>6.1066000000000001E-5</v>
      </c>
      <c r="S195" s="79">
        <v>2.6365987716685427E-10</v>
      </c>
      <c r="T195" s="79">
        <v>6.1202022738304718E-11</v>
      </c>
      <c r="U195" s="79">
        <v>3.7965770073002452E-12</v>
      </c>
    </row>
    <row r="196" spans="2:21">
      <c r="B196" s="100" t="s">
        <v>560</v>
      </c>
      <c r="C196" s="99">
        <v>1143122</v>
      </c>
      <c r="D196" s="96" t="s">
        <v>119</v>
      </c>
      <c r="E196" s="96" t="s">
        <v>285</v>
      </c>
      <c r="F196" s="99" t="s">
        <v>426</v>
      </c>
      <c r="G196" s="96" t="s">
        <v>424</v>
      </c>
      <c r="H196" s="99" t="s">
        <v>406</v>
      </c>
      <c r="I196" s="99" t="s">
        <v>129</v>
      </c>
      <c r="J196" s="99"/>
      <c r="K196" s="102">
        <v>7.0899999999999359</v>
      </c>
      <c r="L196" s="96" t="s">
        <v>131</v>
      </c>
      <c r="M196" s="80">
        <v>3.0499999999999999E-2</v>
      </c>
      <c r="N196" s="80">
        <v>5.000000000000001E-2</v>
      </c>
      <c r="O196" s="102">
        <v>2650298.7853979999</v>
      </c>
      <c r="P196" s="103">
        <v>87.6</v>
      </c>
      <c r="Q196" s="102"/>
      <c r="R196" s="102">
        <v>2321.661736135</v>
      </c>
      <c r="S196" s="79">
        <v>3.6361673976798379E-3</v>
      </c>
      <c r="T196" s="79">
        <v>2.3268331701042522E-3</v>
      </c>
      <c r="U196" s="79">
        <v>1.4434165601380326E-4</v>
      </c>
    </row>
    <row r="197" spans="2:21">
      <c r="B197" s="100" t="s">
        <v>561</v>
      </c>
      <c r="C197" s="99">
        <v>1182666</v>
      </c>
      <c r="D197" s="96" t="s">
        <v>119</v>
      </c>
      <c r="E197" s="96" t="s">
        <v>285</v>
      </c>
      <c r="F197" s="99" t="s">
        <v>426</v>
      </c>
      <c r="G197" s="96" t="s">
        <v>424</v>
      </c>
      <c r="H197" s="99" t="s">
        <v>406</v>
      </c>
      <c r="I197" s="99" t="s">
        <v>129</v>
      </c>
      <c r="J197" s="99"/>
      <c r="K197" s="102">
        <v>8.7200000000000699</v>
      </c>
      <c r="L197" s="96" t="s">
        <v>131</v>
      </c>
      <c r="M197" s="80">
        <v>2.63E-2</v>
      </c>
      <c r="N197" s="80">
        <v>4.9899999999998806E-2</v>
      </c>
      <c r="O197" s="102">
        <v>2847650.76</v>
      </c>
      <c r="P197" s="103">
        <v>81.97</v>
      </c>
      <c r="Q197" s="102"/>
      <c r="R197" s="102">
        <v>2334.219327972</v>
      </c>
      <c r="S197" s="79">
        <v>4.1050650144444506E-3</v>
      </c>
      <c r="T197" s="79">
        <v>2.3394187336117102E-3</v>
      </c>
      <c r="U197" s="79">
        <v>1.451223828410953E-4</v>
      </c>
    </row>
    <row r="198" spans="2:21">
      <c r="B198" s="100" t="s">
        <v>562</v>
      </c>
      <c r="C198" s="99">
        <v>1141647</v>
      </c>
      <c r="D198" s="96" t="s">
        <v>119</v>
      </c>
      <c r="E198" s="96" t="s">
        <v>285</v>
      </c>
      <c r="F198" s="99" t="s">
        <v>563</v>
      </c>
      <c r="G198" s="96" t="s">
        <v>126</v>
      </c>
      <c r="H198" s="99" t="s">
        <v>403</v>
      </c>
      <c r="I198" s="99" t="s">
        <v>289</v>
      </c>
      <c r="J198" s="99"/>
      <c r="K198" s="102">
        <v>0.36000000001462451</v>
      </c>
      <c r="L198" s="96" t="s">
        <v>131</v>
      </c>
      <c r="M198" s="80">
        <v>3.4000000000000002E-2</v>
      </c>
      <c r="N198" s="80">
        <v>3.959999999978063E-2</v>
      </c>
      <c r="O198" s="102">
        <v>21817.847409999998</v>
      </c>
      <c r="P198" s="103">
        <v>100.29</v>
      </c>
      <c r="Q198" s="99"/>
      <c r="R198" s="102">
        <v>21.881118412999999</v>
      </c>
      <c r="S198" s="79">
        <v>2.0774467836689295E-4</v>
      </c>
      <c r="T198" s="79">
        <v>2.1929857967640976E-5</v>
      </c>
      <c r="U198" s="79">
        <v>1.3603863207154526E-6</v>
      </c>
    </row>
    <row r="199" spans="2:21">
      <c r="B199" s="100" t="s">
        <v>564</v>
      </c>
      <c r="C199" s="99">
        <v>1136068</v>
      </c>
      <c r="D199" s="96" t="s">
        <v>119</v>
      </c>
      <c r="E199" s="96" t="s">
        <v>285</v>
      </c>
      <c r="F199" s="99" t="s">
        <v>432</v>
      </c>
      <c r="G199" s="96" t="s">
        <v>424</v>
      </c>
      <c r="H199" s="99" t="s">
        <v>406</v>
      </c>
      <c r="I199" s="99" t="s">
        <v>129</v>
      </c>
      <c r="J199" s="99"/>
      <c r="K199" s="102">
        <v>1.5300000000007612</v>
      </c>
      <c r="L199" s="96" t="s">
        <v>131</v>
      </c>
      <c r="M199" s="80">
        <v>3.9199999999999999E-2</v>
      </c>
      <c r="N199" s="80">
        <v>4.2700000000068544E-2</v>
      </c>
      <c r="O199" s="102">
        <v>181725.50656099999</v>
      </c>
      <c r="P199" s="103">
        <v>101.16</v>
      </c>
      <c r="Q199" s="99"/>
      <c r="R199" s="102">
        <v>183.83352876200004</v>
      </c>
      <c r="S199" s="79">
        <v>1.8932619602668739E-4</v>
      </c>
      <c r="T199" s="79">
        <v>1.8424301259874104E-4</v>
      </c>
      <c r="U199" s="79">
        <v>1.1429242925174036E-5</v>
      </c>
    </row>
    <row r="200" spans="2:21">
      <c r="B200" s="100" t="s">
        <v>565</v>
      </c>
      <c r="C200" s="99">
        <v>1160647</v>
      </c>
      <c r="D200" s="96" t="s">
        <v>119</v>
      </c>
      <c r="E200" s="96" t="s">
        <v>285</v>
      </c>
      <c r="F200" s="99" t="s">
        <v>432</v>
      </c>
      <c r="G200" s="96" t="s">
        <v>424</v>
      </c>
      <c r="H200" s="99" t="s">
        <v>406</v>
      </c>
      <c r="I200" s="99" t="s">
        <v>129</v>
      </c>
      <c r="J200" s="99"/>
      <c r="K200" s="102">
        <v>6.5499999999995451</v>
      </c>
      <c r="L200" s="96" t="s">
        <v>131</v>
      </c>
      <c r="M200" s="80">
        <v>2.64E-2</v>
      </c>
      <c r="N200" s="80">
        <v>4.90999999999953E-2</v>
      </c>
      <c r="O200" s="102">
        <v>6036329.9405610003</v>
      </c>
      <c r="P200" s="103">
        <v>87.28</v>
      </c>
      <c r="Q200" s="99"/>
      <c r="R200" s="102">
        <v>5268.5087723279994</v>
      </c>
      <c r="S200" s="79">
        <v>3.6892997778352503E-3</v>
      </c>
      <c r="T200" s="79">
        <v>5.2802442223328213E-3</v>
      </c>
      <c r="U200" s="79">
        <v>3.2755214469230219E-4</v>
      </c>
    </row>
    <row r="201" spans="2:21">
      <c r="B201" s="100" t="s">
        <v>566</v>
      </c>
      <c r="C201" s="99">
        <v>1179928</v>
      </c>
      <c r="D201" s="96" t="s">
        <v>119</v>
      </c>
      <c r="E201" s="96" t="s">
        <v>285</v>
      </c>
      <c r="F201" s="99" t="s">
        <v>432</v>
      </c>
      <c r="G201" s="96" t="s">
        <v>424</v>
      </c>
      <c r="H201" s="99" t="s">
        <v>406</v>
      </c>
      <c r="I201" s="99" t="s">
        <v>129</v>
      </c>
      <c r="J201" s="99"/>
      <c r="K201" s="102">
        <v>8.129999999999427</v>
      </c>
      <c r="L201" s="96" t="s">
        <v>131</v>
      </c>
      <c r="M201" s="80">
        <v>2.5000000000000001E-2</v>
      </c>
      <c r="N201" s="80">
        <v>5.0899999999994075E-2</v>
      </c>
      <c r="O201" s="102">
        <v>2386435.8140219999</v>
      </c>
      <c r="P201" s="103">
        <v>82.07</v>
      </c>
      <c r="Q201" s="99"/>
      <c r="R201" s="102">
        <v>1958.547872524</v>
      </c>
      <c r="S201" s="79">
        <v>1.7894055163571853E-3</v>
      </c>
      <c r="T201" s="79">
        <v>1.9629104809267377E-3</v>
      </c>
      <c r="U201" s="79">
        <v>1.2176624996759949E-4</v>
      </c>
    </row>
    <row r="202" spans="2:21">
      <c r="B202" s="100" t="s">
        <v>567</v>
      </c>
      <c r="C202" s="99">
        <v>1143411</v>
      </c>
      <c r="D202" s="96" t="s">
        <v>119</v>
      </c>
      <c r="E202" s="96" t="s">
        <v>285</v>
      </c>
      <c r="F202" s="99" t="s">
        <v>548</v>
      </c>
      <c r="G202" s="96" t="s">
        <v>424</v>
      </c>
      <c r="H202" s="99" t="s">
        <v>406</v>
      </c>
      <c r="I202" s="99" t="s">
        <v>129</v>
      </c>
      <c r="J202" s="99"/>
      <c r="K202" s="102">
        <v>5.8600000000007011</v>
      </c>
      <c r="L202" s="96" t="s">
        <v>131</v>
      </c>
      <c r="M202" s="80">
        <v>3.4300000000000004E-2</v>
      </c>
      <c r="N202" s="80">
        <v>4.8900000000008291E-2</v>
      </c>
      <c r="O202" s="102">
        <v>1948293.452079</v>
      </c>
      <c r="P202" s="103">
        <v>92.24</v>
      </c>
      <c r="Q202" s="102"/>
      <c r="R202" s="102">
        <v>1797.105880159</v>
      </c>
      <c r="S202" s="79">
        <v>6.4113908519119389E-3</v>
      </c>
      <c r="T202" s="79">
        <v>1.8011088812208466E-3</v>
      </c>
      <c r="U202" s="79">
        <v>1.1172912691670863E-4</v>
      </c>
    </row>
    <row r="203" spans="2:21">
      <c r="B203" s="100" t="s">
        <v>568</v>
      </c>
      <c r="C203" s="99">
        <v>1184191</v>
      </c>
      <c r="D203" s="96" t="s">
        <v>119</v>
      </c>
      <c r="E203" s="96" t="s">
        <v>285</v>
      </c>
      <c r="F203" s="99" t="s">
        <v>548</v>
      </c>
      <c r="G203" s="96" t="s">
        <v>424</v>
      </c>
      <c r="H203" s="99" t="s">
        <v>406</v>
      </c>
      <c r="I203" s="99" t="s">
        <v>129</v>
      </c>
      <c r="J203" s="99"/>
      <c r="K203" s="102">
        <v>7.1100000000001105</v>
      </c>
      <c r="L203" s="96" t="s">
        <v>131</v>
      </c>
      <c r="M203" s="80">
        <v>2.98E-2</v>
      </c>
      <c r="N203" s="80">
        <v>4.9800000000005194E-2</v>
      </c>
      <c r="O203" s="102">
        <v>1545293.505196</v>
      </c>
      <c r="P203" s="103">
        <v>87.28</v>
      </c>
      <c r="Q203" s="102"/>
      <c r="R203" s="102">
        <v>1348.732171335</v>
      </c>
      <c r="S203" s="79">
        <v>3.9366305467836461E-3</v>
      </c>
      <c r="T203" s="79">
        <v>1.3517364330057275E-3</v>
      </c>
      <c r="U203" s="79">
        <v>8.3852971386640609E-5</v>
      </c>
    </row>
    <row r="204" spans="2:21">
      <c r="B204" s="100" t="s">
        <v>569</v>
      </c>
      <c r="C204" s="99">
        <v>1139815</v>
      </c>
      <c r="D204" s="96" t="s">
        <v>119</v>
      </c>
      <c r="E204" s="96" t="s">
        <v>285</v>
      </c>
      <c r="F204" s="99" t="s">
        <v>444</v>
      </c>
      <c r="G204" s="96" t="s">
        <v>424</v>
      </c>
      <c r="H204" s="99" t="s">
        <v>406</v>
      </c>
      <c r="I204" s="99" t="s">
        <v>129</v>
      </c>
      <c r="J204" s="99"/>
      <c r="K204" s="102">
        <v>2.4600000000000102</v>
      </c>
      <c r="L204" s="96" t="s">
        <v>131</v>
      </c>
      <c r="M204" s="80">
        <v>3.61E-2</v>
      </c>
      <c r="N204" s="80">
        <v>4.2599999999998105E-2</v>
      </c>
      <c r="O204" s="102">
        <v>4010120.145432</v>
      </c>
      <c r="P204" s="103">
        <v>100.02</v>
      </c>
      <c r="Q204" s="99"/>
      <c r="R204" s="102">
        <v>4010.9220359759997</v>
      </c>
      <c r="S204" s="79">
        <v>5.2249122416052115E-3</v>
      </c>
      <c r="T204" s="79">
        <v>4.0198562481146725E-3</v>
      </c>
      <c r="U204" s="79">
        <v>2.493658399086295E-4</v>
      </c>
    </row>
    <row r="205" spans="2:21">
      <c r="B205" s="100" t="s">
        <v>570</v>
      </c>
      <c r="C205" s="99">
        <v>1155522</v>
      </c>
      <c r="D205" s="96" t="s">
        <v>119</v>
      </c>
      <c r="E205" s="96" t="s">
        <v>285</v>
      </c>
      <c r="F205" s="99" t="s">
        <v>444</v>
      </c>
      <c r="G205" s="96" t="s">
        <v>424</v>
      </c>
      <c r="H205" s="99" t="s">
        <v>406</v>
      </c>
      <c r="I205" s="99" t="s">
        <v>129</v>
      </c>
      <c r="J205" s="99"/>
      <c r="K205" s="102">
        <v>3.4499999999991977</v>
      </c>
      <c r="L205" s="96" t="s">
        <v>131</v>
      </c>
      <c r="M205" s="80">
        <v>3.3000000000000002E-2</v>
      </c>
      <c r="N205" s="80">
        <v>4.229999999998877E-2</v>
      </c>
      <c r="O205" s="102">
        <v>1334151.2122579999</v>
      </c>
      <c r="P205" s="103">
        <v>98.1</v>
      </c>
      <c r="Q205" s="99"/>
      <c r="R205" s="102">
        <v>1308.802339289</v>
      </c>
      <c r="S205" s="79">
        <v>4.3268131873648022E-3</v>
      </c>
      <c r="T205" s="79">
        <v>1.3117176584205904E-3</v>
      </c>
      <c r="U205" s="79">
        <v>8.1370465863907769E-5</v>
      </c>
    </row>
    <row r="206" spans="2:21">
      <c r="B206" s="100" t="s">
        <v>571</v>
      </c>
      <c r="C206" s="99">
        <v>1159359</v>
      </c>
      <c r="D206" s="96" t="s">
        <v>119</v>
      </c>
      <c r="E206" s="96" t="s">
        <v>285</v>
      </c>
      <c r="F206" s="99" t="s">
        <v>444</v>
      </c>
      <c r="G206" s="96" t="s">
        <v>424</v>
      </c>
      <c r="H206" s="99" t="s">
        <v>406</v>
      </c>
      <c r="I206" s="99" t="s">
        <v>129</v>
      </c>
      <c r="J206" s="99"/>
      <c r="K206" s="102">
        <v>5.8100000000004384</v>
      </c>
      <c r="L206" s="96" t="s">
        <v>131</v>
      </c>
      <c r="M206" s="80">
        <v>2.6200000000000001E-2</v>
      </c>
      <c r="N206" s="80">
        <v>4.9300000000002564E-2</v>
      </c>
      <c r="O206" s="102">
        <v>3742156.3354779999</v>
      </c>
      <c r="P206" s="103">
        <v>88.29</v>
      </c>
      <c r="Q206" s="99"/>
      <c r="R206" s="102">
        <v>3303.9497039550001</v>
      </c>
      <c r="S206" s="79">
        <v>2.8933579530216235E-3</v>
      </c>
      <c r="T206" s="79">
        <v>3.3113091557932244E-3</v>
      </c>
      <c r="U206" s="79">
        <v>2.0541216846218854E-4</v>
      </c>
    </row>
    <row r="207" spans="2:21">
      <c r="B207" s="100" t="s">
        <v>572</v>
      </c>
      <c r="C207" s="99">
        <v>1139591</v>
      </c>
      <c r="D207" s="96" t="s">
        <v>119</v>
      </c>
      <c r="E207" s="96" t="s">
        <v>285</v>
      </c>
      <c r="F207" s="99" t="s">
        <v>573</v>
      </c>
      <c r="G207" s="96" t="s">
        <v>126</v>
      </c>
      <c r="H207" s="99" t="s">
        <v>403</v>
      </c>
      <c r="I207" s="99" t="s">
        <v>289</v>
      </c>
      <c r="J207" s="99"/>
      <c r="K207" s="102">
        <v>0.79000000000113779</v>
      </c>
      <c r="L207" s="96" t="s">
        <v>131</v>
      </c>
      <c r="M207" s="80">
        <v>2.4E-2</v>
      </c>
      <c r="N207" s="80">
        <v>4.2099999999988619E-2</v>
      </c>
      <c r="O207" s="102">
        <v>249035.46586</v>
      </c>
      <c r="P207" s="103">
        <v>98.83</v>
      </c>
      <c r="Q207" s="99"/>
      <c r="R207" s="102">
        <v>246.12175086799999</v>
      </c>
      <c r="S207" s="79">
        <v>1.7847554219203804E-3</v>
      </c>
      <c r="T207" s="79">
        <v>2.4666997990722668E-4</v>
      </c>
      <c r="U207" s="79">
        <v>1.5301807558083516E-5</v>
      </c>
    </row>
    <row r="208" spans="2:21">
      <c r="B208" s="100" t="s">
        <v>574</v>
      </c>
      <c r="C208" s="99">
        <v>1141829</v>
      </c>
      <c r="D208" s="96" t="s">
        <v>119</v>
      </c>
      <c r="E208" s="96" t="s">
        <v>285</v>
      </c>
      <c r="F208" s="99" t="s">
        <v>573</v>
      </c>
      <c r="G208" s="96" t="s">
        <v>126</v>
      </c>
      <c r="H208" s="99" t="s">
        <v>403</v>
      </c>
      <c r="I208" s="99" t="s">
        <v>289</v>
      </c>
      <c r="J208" s="99"/>
      <c r="K208" s="102">
        <v>2.7900000000011169</v>
      </c>
      <c r="L208" s="96" t="s">
        <v>131</v>
      </c>
      <c r="M208" s="80">
        <v>2.3E-2</v>
      </c>
      <c r="N208" s="80">
        <v>4.5600000000012575E-2</v>
      </c>
      <c r="O208" s="102">
        <v>1578567.4971759999</v>
      </c>
      <c r="P208" s="103">
        <v>94.76</v>
      </c>
      <c r="Q208" s="99"/>
      <c r="R208" s="102">
        <v>1495.8505604269999</v>
      </c>
      <c r="S208" s="79">
        <v>4.1830572954894476E-3</v>
      </c>
      <c r="T208" s="79">
        <v>1.4991825240290686E-3</v>
      </c>
      <c r="U208" s="79">
        <v>9.299957167776396E-5</v>
      </c>
    </row>
    <row r="209" spans="2:21">
      <c r="B209" s="100" t="s">
        <v>575</v>
      </c>
      <c r="C209" s="99">
        <v>1173566</v>
      </c>
      <c r="D209" s="96" t="s">
        <v>119</v>
      </c>
      <c r="E209" s="96" t="s">
        <v>285</v>
      </c>
      <c r="F209" s="99" t="s">
        <v>573</v>
      </c>
      <c r="G209" s="96" t="s">
        <v>126</v>
      </c>
      <c r="H209" s="99" t="s">
        <v>403</v>
      </c>
      <c r="I209" s="99" t="s">
        <v>289</v>
      </c>
      <c r="J209" s="99"/>
      <c r="K209" s="102">
        <v>2.8199999999996814</v>
      </c>
      <c r="L209" s="96" t="s">
        <v>131</v>
      </c>
      <c r="M209" s="80">
        <v>2.1499999999999998E-2</v>
      </c>
      <c r="N209" s="80">
        <v>5.0299999999984191E-2</v>
      </c>
      <c r="O209" s="102">
        <v>838579.26177500002</v>
      </c>
      <c r="P209" s="103">
        <v>92.39</v>
      </c>
      <c r="Q209" s="102">
        <v>41.115509659000004</v>
      </c>
      <c r="R209" s="102">
        <v>815.87888974299995</v>
      </c>
      <c r="S209" s="79">
        <v>1.4267199472550814E-3</v>
      </c>
      <c r="T209" s="79">
        <v>8.1769623623217317E-4</v>
      </c>
      <c r="U209" s="79">
        <v>5.0724577236759006E-5</v>
      </c>
    </row>
    <row r="210" spans="2:21">
      <c r="B210" s="100" t="s">
        <v>576</v>
      </c>
      <c r="C210" s="99">
        <v>1136464</v>
      </c>
      <c r="D210" s="96" t="s">
        <v>119</v>
      </c>
      <c r="E210" s="96" t="s">
        <v>285</v>
      </c>
      <c r="F210" s="99" t="s">
        <v>573</v>
      </c>
      <c r="G210" s="96" t="s">
        <v>126</v>
      </c>
      <c r="H210" s="99" t="s">
        <v>403</v>
      </c>
      <c r="I210" s="99" t="s">
        <v>289</v>
      </c>
      <c r="J210" s="99"/>
      <c r="K210" s="102">
        <v>1.8400000000001921</v>
      </c>
      <c r="L210" s="96" t="s">
        <v>131</v>
      </c>
      <c r="M210" s="80">
        <v>2.75E-2</v>
      </c>
      <c r="N210" s="80">
        <v>4.3099999999995676E-2</v>
      </c>
      <c r="O210" s="102">
        <v>1061002.1428789999</v>
      </c>
      <c r="P210" s="103">
        <v>98.16</v>
      </c>
      <c r="Q210" s="99"/>
      <c r="R210" s="102">
        <v>1041.4796680950001</v>
      </c>
      <c r="S210" s="79">
        <v>4.2646860896679425E-3</v>
      </c>
      <c r="T210" s="79">
        <v>1.0437995337541715E-3</v>
      </c>
      <c r="U210" s="79">
        <v>6.4750561056236994E-5</v>
      </c>
    </row>
    <row r="211" spans="2:21">
      <c r="B211" s="100" t="s">
        <v>577</v>
      </c>
      <c r="C211" s="99">
        <v>1161678</v>
      </c>
      <c r="D211" s="96" t="s">
        <v>119</v>
      </c>
      <c r="E211" s="96" t="s">
        <v>285</v>
      </c>
      <c r="F211" s="99" t="s">
        <v>448</v>
      </c>
      <c r="G211" s="96" t="s">
        <v>127</v>
      </c>
      <c r="H211" s="99" t="s">
        <v>449</v>
      </c>
      <c r="I211" s="99" t="s">
        <v>289</v>
      </c>
      <c r="J211" s="99"/>
      <c r="K211" s="102">
        <v>2.3799999999987844</v>
      </c>
      <c r="L211" s="96" t="s">
        <v>131</v>
      </c>
      <c r="M211" s="80">
        <v>2.7999999999999997E-2</v>
      </c>
      <c r="N211" s="80">
        <v>5.4299999999983826E-2</v>
      </c>
      <c r="O211" s="102">
        <v>926024.39038500015</v>
      </c>
      <c r="P211" s="103">
        <v>94.15</v>
      </c>
      <c r="Q211" s="99"/>
      <c r="R211" s="102">
        <v>871.85194288700006</v>
      </c>
      <c r="S211" s="79">
        <v>2.6633738599237374E-3</v>
      </c>
      <c r="T211" s="79">
        <v>8.7379396772353389E-4</v>
      </c>
      <c r="U211" s="79">
        <v>5.420451708208874E-5</v>
      </c>
    </row>
    <row r="212" spans="2:21">
      <c r="B212" s="100" t="s">
        <v>578</v>
      </c>
      <c r="C212" s="99">
        <v>7390149</v>
      </c>
      <c r="D212" s="96" t="s">
        <v>119</v>
      </c>
      <c r="E212" s="96" t="s">
        <v>285</v>
      </c>
      <c r="F212" s="99" t="s">
        <v>579</v>
      </c>
      <c r="G212" s="96" t="s">
        <v>458</v>
      </c>
      <c r="H212" s="99" t="s">
        <v>453</v>
      </c>
      <c r="I212" s="99" t="s">
        <v>129</v>
      </c>
      <c r="J212" s="99"/>
      <c r="K212" s="102">
        <v>1.9200000000088058</v>
      </c>
      <c r="L212" s="96" t="s">
        <v>131</v>
      </c>
      <c r="M212" s="80">
        <v>0.04</v>
      </c>
      <c r="N212" s="80">
        <v>4.3200000000473311E-2</v>
      </c>
      <c r="O212" s="102">
        <v>36529.748113000001</v>
      </c>
      <c r="P212" s="103">
        <v>99.48</v>
      </c>
      <c r="Q212" s="99"/>
      <c r="R212" s="102">
        <v>36.339793354000001</v>
      </c>
      <c r="S212" s="79">
        <v>1.3862482464104404E-4</v>
      </c>
      <c r="T212" s="79">
        <v>3.6420739186401643E-5</v>
      </c>
      <c r="U212" s="79">
        <v>2.2593067156492758E-6</v>
      </c>
    </row>
    <row r="213" spans="2:21">
      <c r="B213" s="100" t="s">
        <v>580</v>
      </c>
      <c r="C213" s="99">
        <v>7390222</v>
      </c>
      <c r="D213" s="96" t="s">
        <v>119</v>
      </c>
      <c r="E213" s="96" t="s">
        <v>285</v>
      </c>
      <c r="F213" s="99" t="s">
        <v>579</v>
      </c>
      <c r="G213" s="96" t="s">
        <v>458</v>
      </c>
      <c r="H213" s="99" t="s">
        <v>449</v>
      </c>
      <c r="I213" s="99" t="s">
        <v>289</v>
      </c>
      <c r="J213" s="99"/>
      <c r="K213" s="102">
        <v>3.5399999999978755</v>
      </c>
      <c r="L213" s="96" t="s">
        <v>131</v>
      </c>
      <c r="M213" s="80">
        <v>0.04</v>
      </c>
      <c r="N213" s="80">
        <v>4.7099999999983308E-2</v>
      </c>
      <c r="O213" s="102">
        <v>264898.440473</v>
      </c>
      <c r="P213" s="103">
        <v>99.55</v>
      </c>
      <c r="Q213" s="99"/>
      <c r="R213" s="102">
        <v>263.70639456399999</v>
      </c>
      <c r="S213" s="79">
        <v>4.8455938580592998E-4</v>
      </c>
      <c r="T213" s="79">
        <v>2.6429379288544006E-4</v>
      </c>
      <c r="U213" s="79">
        <v>1.6395074743387953E-5</v>
      </c>
    </row>
    <row r="214" spans="2:21">
      <c r="B214" s="100" t="s">
        <v>581</v>
      </c>
      <c r="C214" s="99">
        <v>1141191</v>
      </c>
      <c r="D214" s="96" t="s">
        <v>119</v>
      </c>
      <c r="E214" s="96" t="s">
        <v>285</v>
      </c>
      <c r="F214" s="99" t="s">
        <v>582</v>
      </c>
      <c r="G214" s="96" t="s">
        <v>486</v>
      </c>
      <c r="H214" s="99" t="s">
        <v>453</v>
      </c>
      <c r="I214" s="99" t="s">
        <v>129</v>
      </c>
      <c r="J214" s="99"/>
      <c r="K214" s="102">
        <v>1.270000000002329</v>
      </c>
      <c r="L214" s="96" t="s">
        <v>131</v>
      </c>
      <c r="M214" s="80">
        <v>3.0499999999999999E-2</v>
      </c>
      <c r="N214" s="80">
        <v>4.8900000000268902E-2</v>
      </c>
      <c r="O214" s="102">
        <v>96581.896439999997</v>
      </c>
      <c r="P214" s="103">
        <v>97.8</v>
      </c>
      <c r="Q214" s="102"/>
      <c r="R214" s="102">
        <v>94.457094613999999</v>
      </c>
      <c r="S214" s="79">
        <v>8.6332115971306613E-4</v>
      </c>
      <c r="T214" s="79">
        <v>9.4667495044054422E-5</v>
      </c>
      <c r="U214" s="79">
        <v>5.8725581106981993E-6</v>
      </c>
    </row>
    <row r="215" spans="2:21">
      <c r="B215" s="100" t="s">
        <v>583</v>
      </c>
      <c r="C215" s="99">
        <v>1168368</v>
      </c>
      <c r="D215" s="96" t="s">
        <v>119</v>
      </c>
      <c r="E215" s="96" t="s">
        <v>285</v>
      </c>
      <c r="F215" s="99" t="s">
        <v>582</v>
      </c>
      <c r="G215" s="96" t="s">
        <v>486</v>
      </c>
      <c r="H215" s="99" t="s">
        <v>453</v>
      </c>
      <c r="I215" s="99" t="s">
        <v>129</v>
      </c>
      <c r="J215" s="99"/>
      <c r="K215" s="102">
        <v>3.3899999999985226</v>
      </c>
      <c r="L215" s="96" t="s">
        <v>131</v>
      </c>
      <c r="M215" s="80">
        <v>2.58E-2</v>
      </c>
      <c r="N215" s="80">
        <v>5.5199999999975942E-2</v>
      </c>
      <c r="O215" s="102">
        <v>842255.08594699996</v>
      </c>
      <c r="P215" s="103">
        <v>90.83</v>
      </c>
      <c r="Q215" s="102"/>
      <c r="R215" s="102">
        <v>765.02029456699995</v>
      </c>
      <c r="S215" s="79">
        <v>2.7839922189069033E-3</v>
      </c>
      <c r="T215" s="79">
        <v>7.6672435501513284E-4</v>
      </c>
      <c r="U215" s="79">
        <v>4.7562611935792955E-5</v>
      </c>
    </row>
    <row r="216" spans="2:21">
      <c r="B216" s="100" t="s">
        <v>584</v>
      </c>
      <c r="C216" s="99">
        <v>2380046</v>
      </c>
      <c r="D216" s="96" t="s">
        <v>119</v>
      </c>
      <c r="E216" s="96" t="s">
        <v>285</v>
      </c>
      <c r="F216" s="99" t="s">
        <v>585</v>
      </c>
      <c r="G216" s="96" t="s">
        <v>127</v>
      </c>
      <c r="H216" s="99" t="s">
        <v>449</v>
      </c>
      <c r="I216" s="99" t="s">
        <v>289</v>
      </c>
      <c r="J216" s="99"/>
      <c r="K216" s="102">
        <v>1.229999999998858</v>
      </c>
      <c r="L216" s="96" t="s">
        <v>131</v>
      </c>
      <c r="M216" s="80">
        <v>2.9500000000000002E-2</v>
      </c>
      <c r="N216" s="80">
        <v>4.2999999999955719E-2</v>
      </c>
      <c r="O216" s="102">
        <v>436037.34654503438</v>
      </c>
      <c r="P216" s="103">
        <v>98.43</v>
      </c>
      <c r="Q216" s="102"/>
      <c r="R216" s="102">
        <v>429.1915602630001</v>
      </c>
      <c r="S216" s="79">
        <v>6.0967464149971921E-3</v>
      </c>
      <c r="T216" s="79">
        <v>4.3014757197629795E-4</v>
      </c>
      <c r="U216" s="79">
        <v>2.6683568752199649E-5</v>
      </c>
    </row>
    <row r="217" spans="2:21">
      <c r="B217" s="100" t="s">
        <v>586</v>
      </c>
      <c r="C217" s="99">
        <v>1147495</v>
      </c>
      <c r="D217" s="96" t="s">
        <v>119</v>
      </c>
      <c r="E217" s="96" t="s">
        <v>285</v>
      </c>
      <c r="F217" s="99" t="s">
        <v>587</v>
      </c>
      <c r="G217" s="96" t="s">
        <v>475</v>
      </c>
      <c r="H217" s="99" t="s">
        <v>449</v>
      </c>
      <c r="I217" s="99" t="s">
        <v>289</v>
      </c>
      <c r="J217" s="99"/>
      <c r="K217" s="99">
        <v>1.82</v>
      </c>
      <c r="L217" s="96" t="s">
        <v>131</v>
      </c>
      <c r="M217" s="80">
        <v>3.9E-2</v>
      </c>
      <c r="N217" s="80">
        <v>6.7900611929258281E-2</v>
      </c>
      <c r="O217" s="102">
        <v>1.5504E-2</v>
      </c>
      <c r="P217" s="103">
        <v>95.46</v>
      </c>
      <c r="Q217" s="99"/>
      <c r="R217" s="102">
        <v>1.4871E-5</v>
      </c>
      <c r="S217" s="79">
        <v>3.8371070826106586E-11</v>
      </c>
      <c r="T217" s="79">
        <v>1.4904124719833123E-11</v>
      </c>
      <c r="U217" s="79">
        <v>9.2455534463632704E-13</v>
      </c>
    </row>
    <row r="218" spans="2:21">
      <c r="B218" s="100" t="s">
        <v>588</v>
      </c>
      <c r="C218" s="99">
        <v>1132505</v>
      </c>
      <c r="D218" s="96" t="s">
        <v>119</v>
      </c>
      <c r="E218" s="96" t="s">
        <v>285</v>
      </c>
      <c r="F218" s="99" t="s">
        <v>471</v>
      </c>
      <c r="G218" s="96" t="s">
        <v>320</v>
      </c>
      <c r="H218" s="99" t="s">
        <v>449</v>
      </c>
      <c r="I218" s="99" t="s">
        <v>289</v>
      </c>
      <c r="J218" s="99"/>
      <c r="K218" s="99">
        <v>1.3700001897698091</v>
      </c>
      <c r="L218" s="96" t="s">
        <v>131</v>
      </c>
      <c r="M218" s="80">
        <v>4.9000000000000002E-2</v>
      </c>
      <c r="N218" s="80">
        <v>4.5100131933914892E-2</v>
      </c>
      <c r="O218" s="102">
        <v>0.100617</v>
      </c>
      <c r="P218" s="103">
        <v>101.03</v>
      </c>
      <c r="Q218" s="99"/>
      <c r="R218" s="102">
        <v>1.0156600000000001E-4</v>
      </c>
      <c r="S218" s="79">
        <v>1.4485645643252574E-10</v>
      </c>
      <c r="T218" s="79">
        <v>1.0179223530997047E-10</v>
      </c>
      <c r="U218" s="79">
        <v>6.3145308407863092E-12</v>
      </c>
    </row>
    <row r="219" spans="2:21">
      <c r="B219" s="100" t="s">
        <v>589</v>
      </c>
      <c r="C219" s="99">
        <v>1162817</v>
      </c>
      <c r="D219" s="96" t="s">
        <v>119</v>
      </c>
      <c r="E219" s="96" t="s">
        <v>285</v>
      </c>
      <c r="F219" s="99" t="s">
        <v>471</v>
      </c>
      <c r="G219" s="96" t="s">
        <v>320</v>
      </c>
      <c r="H219" s="99" t="s">
        <v>449</v>
      </c>
      <c r="I219" s="99" t="s">
        <v>289</v>
      </c>
      <c r="J219" s="99"/>
      <c r="K219" s="102">
        <v>5.3800000000003143</v>
      </c>
      <c r="L219" s="96" t="s">
        <v>131</v>
      </c>
      <c r="M219" s="80">
        <v>2.4300000000000002E-2</v>
      </c>
      <c r="N219" s="80">
        <v>5.0500000000004236E-2</v>
      </c>
      <c r="O219" s="102">
        <v>3784303.0538329999</v>
      </c>
      <c r="P219" s="103">
        <v>87.42</v>
      </c>
      <c r="Q219" s="99"/>
      <c r="R219" s="102">
        <v>3308.2377296919999</v>
      </c>
      <c r="S219" s="79">
        <v>2.5838210409104096E-3</v>
      </c>
      <c r="T219" s="79">
        <v>3.3156067329827947E-3</v>
      </c>
      <c r="U219" s="79">
        <v>2.0567876231015312E-4</v>
      </c>
    </row>
    <row r="220" spans="2:21">
      <c r="B220" s="100" t="s">
        <v>590</v>
      </c>
      <c r="C220" s="99">
        <v>1141415</v>
      </c>
      <c r="D220" s="96" t="s">
        <v>119</v>
      </c>
      <c r="E220" s="96" t="s">
        <v>285</v>
      </c>
      <c r="F220" s="99" t="s">
        <v>591</v>
      </c>
      <c r="G220" s="96" t="s">
        <v>155</v>
      </c>
      <c r="H220" s="99" t="s">
        <v>449</v>
      </c>
      <c r="I220" s="99" t="s">
        <v>289</v>
      </c>
      <c r="J220" s="99"/>
      <c r="K220" s="102">
        <v>0.97000000000036801</v>
      </c>
      <c r="L220" s="96" t="s">
        <v>131</v>
      </c>
      <c r="M220" s="80">
        <v>2.1600000000000001E-2</v>
      </c>
      <c r="N220" s="80">
        <v>4.1700000000005663E-2</v>
      </c>
      <c r="O220" s="102">
        <v>1024377.332274</v>
      </c>
      <c r="P220" s="103">
        <v>98.16</v>
      </c>
      <c r="Q220" s="99"/>
      <c r="R220" s="102">
        <v>1005.528789479</v>
      </c>
      <c r="S220" s="79">
        <v>4.004555381347287E-3</v>
      </c>
      <c r="T220" s="79">
        <v>1.0077685756020333E-3</v>
      </c>
      <c r="U220" s="79">
        <v>6.2515433830845644E-5</v>
      </c>
    </row>
    <row r="221" spans="2:21">
      <c r="B221" s="100" t="s">
        <v>592</v>
      </c>
      <c r="C221" s="99">
        <v>1156397</v>
      </c>
      <c r="D221" s="96" t="s">
        <v>119</v>
      </c>
      <c r="E221" s="96" t="s">
        <v>285</v>
      </c>
      <c r="F221" s="99" t="s">
        <v>591</v>
      </c>
      <c r="G221" s="96" t="s">
        <v>155</v>
      </c>
      <c r="H221" s="99" t="s">
        <v>449</v>
      </c>
      <c r="I221" s="99" t="s">
        <v>289</v>
      </c>
      <c r="J221" s="99"/>
      <c r="K221" s="102">
        <v>3.0200000000009708</v>
      </c>
      <c r="L221" s="96" t="s">
        <v>131</v>
      </c>
      <c r="M221" s="80">
        <v>0.04</v>
      </c>
      <c r="N221" s="80">
        <v>4.6200000000009706E-2</v>
      </c>
      <c r="O221" s="102">
        <v>1439645.6619999998</v>
      </c>
      <c r="P221" s="103">
        <v>100.2</v>
      </c>
      <c r="Q221" s="99"/>
      <c r="R221" s="102">
        <v>1442.5249052299998</v>
      </c>
      <c r="S221" s="79">
        <v>1.8800437724454445E-3</v>
      </c>
      <c r="T221" s="79">
        <v>1.4457380874866096E-3</v>
      </c>
      <c r="U221" s="79">
        <v>8.968422506229625E-5</v>
      </c>
    </row>
    <row r="222" spans="2:21">
      <c r="B222" s="100" t="s">
        <v>593</v>
      </c>
      <c r="C222" s="99">
        <v>1136134</v>
      </c>
      <c r="D222" s="96" t="s">
        <v>119</v>
      </c>
      <c r="E222" s="96" t="s">
        <v>285</v>
      </c>
      <c r="F222" s="99" t="s">
        <v>594</v>
      </c>
      <c r="G222" s="96" t="s">
        <v>595</v>
      </c>
      <c r="H222" s="99" t="s">
        <v>449</v>
      </c>
      <c r="I222" s="99" t="s">
        <v>289</v>
      </c>
      <c r="J222" s="99"/>
      <c r="K222" s="99">
        <v>1.6899986472567534</v>
      </c>
      <c r="L222" s="96" t="s">
        <v>131</v>
      </c>
      <c r="M222" s="80">
        <v>3.3500000000000002E-2</v>
      </c>
      <c r="N222" s="80">
        <v>4.3900018900018906E-2</v>
      </c>
      <c r="O222" s="102">
        <v>9.5870999999999998E-2</v>
      </c>
      <c r="P222" s="103">
        <v>99.16</v>
      </c>
      <c r="Q222" s="99"/>
      <c r="R222" s="102">
        <v>9.5237999999999985E-5</v>
      </c>
      <c r="S222" s="79">
        <v>4.6505096249556151E-10</v>
      </c>
      <c r="T222" s="79">
        <v>9.5450139874081547E-11</v>
      </c>
      <c r="U222" s="79">
        <v>5.9211083257665588E-12</v>
      </c>
    </row>
    <row r="223" spans="2:21">
      <c r="B223" s="100" t="s">
        <v>596</v>
      </c>
      <c r="C223" s="99">
        <v>1141951</v>
      </c>
      <c r="D223" s="96" t="s">
        <v>119</v>
      </c>
      <c r="E223" s="96" t="s">
        <v>285</v>
      </c>
      <c r="F223" s="99" t="s">
        <v>594</v>
      </c>
      <c r="G223" s="96" t="s">
        <v>595</v>
      </c>
      <c r="H223" s="99" t="s">
        <v>449</v>
      </c>
      <c r="I223" s="99" t="s">
        <v>289</v>
      </c>
      <c r="J223" s="99"/>
      <c r="K223" s="99">
        <v>3.6400006412221693</v>
      </c>
      <c r="L223" s="96" t="s">
        <v>131</v>
      </c>
      <c r="M223" s="80">
        <v>2.6200000000000001E-2</v>
      </c>
      <c r="N223" s="80">
        <v>4.7900080592910982E-2</v>
      </c>
      <c r="O223" s="102">
        <v>0.13478899999999999</v>
      </c>
      <c r="P223" s="103">
        <v>93.8</v>
      </c>
      <c r="Q223" s="99"/>
      <c r="R223" s="102">
        <v>1.2656200000000001E-4</v>
      </c>
      <c r="S223" s="79">
        <v>2.3576503964243028E-10</v>
      </c>
      <c r="T223" s="79">
        <v>1.2684391317272004E-10</v>
      </c>
      <c r="U223" s="79">
        <v>7.8685746437941523E-12</v>
      </c>
    </row>
    <row r="224" spans="2:21">
      <c r="B224" s="100" t="s">
        <v>597</v>
      </c>
      <c r="C224" s="99">
        <v>7150410</v>
      </c>
      <c r="D224" s="96" t="s">
        <v>119</v>
      </c>
      <c r="E224" s="96" t="s">
        <v>285</v>
      </c>
      <c r="F224" s="99" t="s">
        <v>598</v>
      </c>
      <c r="G224" s="96" t="s">
        <v>486</v>
      </c>
      <c r="H224" s="99" t="s">
        <v>476</v>
      </c>
      <c r="I224" s="99" t="s">
        <v>129</v>
      </c>
      <c r="J224" s="99"/>
      <c r="K224" s="99">
        <v>2.5700008683218218</v>
      </c>
      <c r="L224" s="96" t="s">
        <v>131</v>
      </c>
      <c r="M224" s="80">
        <v>2.9500000000000002E-2</v>
      </c>
      <c r="N224" s="80">
        <v>5.1299749794872312E-2</v>
      </c>
      <c r="O224" s="102">
        <v>8.1631999999999996E-2</v>
      </c>
      <c r="P224" s="103">
        <v>94.75</v>
      </c>
      <c r="Q224" s="102">
        <v>2.4363E-5</v>
      </c>
      <c r="R224" s="102">
        <v>9.8719000000000001E-5</v>
      </c>
      <c r="S224" s="79">
        <v>4.4318585306581902E-10</v>
      </c>
      <c r="T224" s="79">
        <v>9.8938893700302994E-11</v>
      </c>
      <c r="U224" s="79">
        <v>6.1375280120471768E-12</v>
      </c>
    </row>
    <row r="225" spans="2:21">
      <c r="B225" s="100" t="s">
        <v>599</v>
      </c>
      <c r="C225" s="99">
        <v>7150444</v>
      </c>
      <c r="D225" s="96" t="s">
        <v>119</v>
      </c>
      <c r="E225" s="96" t="s">
        <v>285</v>
      </c>
      <c r="F225" s="99" t="s">
        <v>598</v>
      </c>
      <c r="G225" s="96" t="s">
        <v>486</v>
      </c>
      <c r="H225" s="99" t="s">
        <v>476</v>
      </c>
      <c r="I225" s="99" t="s">
        <v>129</v>
      </c>
      <c r="J225" s="99"/>
      <c r="K225" s="99">
        <v>3.8900012831632096</v>
      </c>
      <c r="L225" s="96" t="s">
        <v>131</v>
      </c>
      <c r="M225" s="80">
        <v>2.5499999999999998E-2</v>
      </c>
      <c r="N225" s="80">
        <v>5.6099973780621752E-2</v>
      </c>
      <c r="O225" s="102">
        <v>0.15820300000000001</v>
      </c>
      <c r="P225" s="103">
        <v>89.16</v>
      </c>
      <c r="Q225" s="102">
        <v>1.8979999999999999E-6</v>
      </c>
      <c r="R225" s="102">
        <v>1.4111699999999998E-4</v>
      </c>
      <c r="S225" s="79">
        <v>2.7169108176338252E-10</v>
      </c>
      <c r="T225" s="79">
        <v>1.4143133401174705E-10</v>
      </c>
      <c r="U225" s="79">
        <v>8.773483731359327E-12</v>
      </c>
    </row>
    <row r="226" spans="2:21">
      <c r="B226" s="100" t="s">
        <v>600</v>
      </c>
      <c r="C226" s="99">
        <v>1155878</v>
      </c>
      <c r="D226" s="96" t="s">
        <v>119</v>
      </c>
      <c r="E226" s="96" t="s">
        <v>285</v>
      </c>
      <c r="F226" s="99" t="s">
        <v>601</v>
      </c>
      <c r="G226" s="96" t="s">
        <v>424</v>
      </c>
      <c r="H226" s="99" t="s">
        <v>476</v>
      </c>
      <c r="I226" s="99" t="s">
        <v>129</v>
      </c>
      <c r="J226" s="99"/>
      <c r="K226" s="102">
        <v>2.7600000000018818</v>
      </c>
      <c r="L226" s="96" t="s">
        <v>131</v>
      </c>
      <c r="M226" s="80">
        <v>3.27E-2</v>
      </c>
      <c r="N226" s="80">
        <v>4.8000000000019805E-2</v>
      </c>
      <c r="O226" s="102">
        <v>837635.964805</v>
      </c>
      <c r="P226" s="103">
        <v>96.46</v>
      </c>
      <c r="Q226" s="99"/>
      <c r="R226" s="102">
        <v>807.98365144799982</v>
      </c>
      <c r="S226" s="79">
        <v>2.6541652216779208E-3</v>
      </c>
      <c r="T226" s="79">
        <v>8.097834115235803E-4</v>
      </c>
      <c r="U226" s="79">
        <v>5.0233716853273043E-5</v>
      </c>
    </row>
    <row r="227" spans="2:21">
      <c r="B227" s="100" t="s">
        <v>602</v>
      </c>
      <c r="C227" s="99">
        <v>1191832</v>
      </c>
      <c r="D227" s="96" t="s">
        <v>119</v>
      </c>
      <c r="E227" s="96" t="s">
        <v>285</v>
      </c>
      <c r="F227" s="99" t="s">
        <v>478</v>
      </c>
      <c r="G227" s="96" t="s">
        <v>127</v>
      </c>
      <c r="H227" s="99" t="s">
        <v>479</v>
      </c>
      <c r="I227" s="99" t="s">
        <v>289</v>
      </c>
      <c r="J227" s="99"/>
      <c r="K227" s="102">
        <v>2.8000000000007197</v>
      </c>
      <c r="L227" s="96" t="s">
        <v>131</v>
      </c>
      <c r="M227" s="80">
        <v>0.05</v>
      </c>
      <c r="N227" s="80">
        <v>6.0500000000011697E-2</v>
      </c>
      <c r="O227" s="102">
        <v>1673912.3978560001</v>
      </c>
      <c r="P227" s="103">
        <v>99.65</v>
      </c>
      <c r="Q227" s="99"/>
      <c r="R227" s="102">
        <v>1668.053743381</v>
      </c>
      <c r="S227" s="79">
        <v>7.8056796885771851E-3</v>
      </c>
      <c r="T227" s="79">
        <v>1.6717692845629034E-3</v>
      </c>
      <c r="U227" s="79">
        <v>1.0370573623720905E-4</v>
      </c>
    </row>
    <row r="228" spans="2:21">
      <c r="B228" s="100" t="s">
        <v>603</v>
      </c>
      <c r="C228" s="99">
        <v>7200249</v>
      </c>
      <c r="D228" s="96" t="s">
        <v>119</v>
      </c>
      <c r="E228" s="96" t="s">
        <v>285</v>
      </c>
      <c r="F228" s="99" t="s">
        <v>604</v>
      </c>
      <c r="G228" s="96" t="s">
        <v>522</v>
      </c>
      <c r="H228" s="99" t="s">
        <v>476</v>
      </c>
      <c r="I228" s="99" t="s">
        <v>129</v>
      </c>
      <c r="J228" s="99"/>
      <c r="K228" s="102">
        <v>5.5400000000003669</v>
      </c>
      <c r="L228" s="96" t="s">
        <v>131</v>
      </c>
      <c r="M228" s="80">
        <v>7.4999999999999997E-3</v>
      </c>
      <c r="N228" s="80">
        <v>4.1300000000001738E-2</v>
      </c>
      <c r="O228" s="102">
        <v>2345515.0093200002</v>
      </c>
      <c r="P228" s="103">
        <v>83.5</v>
      </c>
      <c r="Q228" s="99"/>
      <c r="R228" s="102">
        <v>1958.5050327819999</v>
      </c>
      <c r="S228" s="79">
        <v>4.4123213295383795E-3</v>
      </c>
      <c r="T228" s="79">
        <v>1.9628675457604586E-3</v>
      </c>
      <c r="U228" s="79">
        <v>1.2176358654802924E-4</v>
      </c>
    </row>
    <row r="229" spans="2:21">
      <c r="B229" s="100" t="s">
        <v>605</v>
      </c>
      <c r="C229" s="99">
        <v>7200173</v>
      </c>
      <c r="D229" s="96" t="s">
        <v>119</v>
      </c>
      <c r="E229" s="96" t="s">
        <v>285</v>
      </c>
      <c r="F229" s="99" t="s">
        <v>604</v>
      </c>
      <c r="G229" s="96" t="s">
        <v>522</v>
      </c>
      <c r="H229" s="99" t="s">
        <v>476</v>
      </c>
      <c r="I229" s="99" t="s">
        <v>129</v>
      </c>
      <c r="J229" s="99"/>
      <c r="K229" s="102">
        <v>2.8499999999984862</v>
      </c>
      <c r="L229" s="96" t="s">
        <v>131</v>
      </c>
      <c r="M229" s="80">
        <v>3.4500000000000003E-2</v>
      </c>
      <c r="N229" s="80">
        <v>4.9599999999981638E-2</v>
      </c>
      <c r="O229" s="102">
        <v>1054588.320854</v>
      </c>
      <c r="P229" s="103">
        <v>97.11</v>
      </c>
      <c r="Q229" s="99"/>
      <c r="R229" s="102">
        <v>1024.1106830030001</v>
      </c>
      <c r="S229" s="79">
        <v>2.3995049439609734E-3</v>
      </c>
      <c r="T229" s="79">
        <v>1.0263918597532241E-3</v>
      </c>
      <c r="U229" s="79">
        <v>6.3670701732874925E-5</v>
      </c>
    </row>
    <row r="230" spans="2:21">
      <c r="B230" s="100" t="s">
        <v>606</v>
      </c>
      <c r="C230" s="99">
        <v>1168483</v>
      </c>
      <c r="D230" s="96" t="s">
        <v>119</v>
      </c>
      <c r="E230" s="96" t="s">
        <v>285</v>
      </c>
      <c r="F230" s="99" t="s">
        <v>607</v>
      </c>
      <c r="G230" s="96" t="s">
        <v>522</v>
      </c>
      <c r="H230" s="99" t="s">
        <v>476</v>
      </c>
      <c r="I230" s="99" t="s">
        <v>129</v>
      </c>
      <c r="J230" s="99"/>
      <c r="K230" s="102">
        <v>4.5599999999979204</v>
      </c>
      <c r="L230" s="96" t="s">
        <v>131</v>
      </c>
      <c r="M230" s="80">
        <v>2.5000000000000001E-3</v>
      </c>
      <c r="N230" s="80">
        <v>5.919999999997512E-2</v>
      </c>
      <c r="O230" s="102">
        <v>1383190.3212309999</v>
      </c>
      <c r="P230" s="103">
        <v>77.900000000000006</v>
      </c>
      <c r="Q230" s="99"/>
      <c r="R230" s="102">
        <v>1077.5052143290002</v>
      </c>
      <c r="S230" s="79">
        <v>2.4412026805959029E-3</v>
      </c>
      <c r="T230" s="79">
        <v>1.0799053258442565E-3</v>
      </c>
      <c r="U230" s="79">
        <v>6.6990330494343908E-5</v>
      </c>
    </row>
    <row r="231" spans="2:21">
      <c r="B231" s="100" t="s">
        <v>608</v>
      </c>
      <c r="C231" s="99">
        <v>1162825</v>
      </c>
      <c r="D231" s="96" t="s">
        <v>119</v>
      </c>
      <c r="E231" s="96" t="s">
        <v>285</v>
      </c>
      <c r="F231" s="99" t="s">
        <v>609</v>
      </c>
      <c r="G231" s="96" t="s">
        <v>486</v>
      </c>
      <c r="H231" s="99" t="s">
        <v>476</v>
      </c>
      <c r="I231" s="99" t="s">
        <v>129</v>
      </c>
      <c r="J231" s="99"/>
      <c r="K231" s="99">
        <v>3.2200000121581729</v>
      </c>
      <c r="L231" s="96" t="s">
        <v>131</v>
      </c>
      <c r="M231" s="80">
        <v>2.4E-2</v>
      </c>
      <c r="N231" s="80">
        <v>5.3699976748701396E-2</v>
      </c>
      <c r="O231" s="102">
        <v>0.90966599999999997</v>
      </c>
      <c r="P231" s="103">
        <v>91.74</v>
      </c>
      <c r="Q231" s="99"/>
      <c r="R231" s="102">
        <v>8.3436200000000006E-4</v>
      </c>
      <c r="S231" s="79">
        <v>3.4146765181595358E-9</v>
      </c>
      <c r="T231" s="79">
        <v>8.3622051707951071E-10</v>
      </c>
      <c r="U231" s="79">
        <v>5.1873703615187621E-11</v>
      </c>
    </row>
    <row r="232" spans="2:21">
      <c r="B232" s="100" t="s">
        <v>610</v>
      </c>
      <c r="C232" s="99">
        <v>2590388</v>
      </c>
      <c r="D232" s="96" t="s">
        <v>119</v>
      </c>
      <c r="E232" s="96" t="s">
        <v>285</v>
      </c>
      <c r="F232" s="99" t="s">
        <v>611</v>
      </c>
      <c r="G232" s="96" t="s">
        <v>320</v>
      </c>
      <c r="H232" s="99" t="s">
        <v>479</v>
      </c>
      <c r="I232" s="99" t="s">
        <v>289</v>
      </c>
      <c r="J232" s="99"/>
      <c r="K232" s="102">
        <v>0.98000000000626908</v>
      </c>
      <c r="L232" s="96" t="s">
        <v>131</v>
      </c>
      <c r="M232" s="80">
        <v>5.9000000000000004E-2</v>
      </c>
      <c r="N232" s="80">
        <v>4.7500000000000001E-2</v>
      </c>
      <c r="O232" s="102">
        <v>75688.768242999999</v>
      </c>
      <c r="P232" s="103">
        <v>101.16</v>
      </c>
      <c r="Q232" s="102"/>
      <c r="R232" s="102">
        <v>76.566757824000007</v>
      </c>
      <c r="S232" s="79">
        <v>1.4382569591605925E-4</v>
      </c>
      <c r="T232" s="79">
        <v>7.6737308049368207E-5</v>
      </c>
      <c r="U232" s="79">
        <v>4.7602854661861689E-6</v>
      </c>
    </row>
    <row r="233" spans="2:21">
      <c r="B233" s="100" t="s">
        <v>612</v>
      </c>
      <c r="C233" s="99">
        <v>2590511</v>
      </c>
      <c r="D233" s="96" t="s">
        <v>119</v>
      </c>
      <c r="E233" s="96" t="s">
        <v>285</v>
      </c>
      <c r="F233" s="99" t="s">
        <v>611</v>
      </c>
      <c r="G233" s="96" t="s">
        <v>320</v>
      </c>
      <c r="H233" s="99" t="s">
        <v>479</v>
      </c>
      <c r="I233" s="99" t="s">
        <v>289</v>
      </c>
      <c r="J233" s="99"/>
      <c r="K233" s="99">
        <v>3.5499998050223858</v>
      </c>
      <c r="L233" s="96" t="s">
        <v>131</v>
      </c>
      <c r="M233" s="80">
        <v>2.7000000000000003E-2</v>
      </c>
      <c r="N233" s="80">
        <v>5.4600007019619826E-2</v>
      </c>
      <c r="O233" s="102">
        <v>0.653061</v>
      </c>
      <c r="P233" s="103">
        <v>91.59</v>
      </c>
      <c r="Q233" s="99"/>
      <c r="R233" s="102">
        <v>5.98323E-4</v>
      </c>
      <c r="S233" s="79">
        <v>8.4846232477842902E-10</v>
      </c>
      <c r="T233" s="79">
        <v>5.9965574707448806E-10</v>
      </c>
      <c r="U233" s="79">
        <v>3.719875781513288E-11</v>
      </c>
    </row>
    <row r="234" spans="2:21">
      <c r="B234" s="100" t="s">
        <v>613</v>
      </c>
      <c r="C234" s="99">
        <v>1132836</v>
      </c>
      <c r="D234" s="96" t="s">
        <v>119</v>
      </c>
      <c r="E234" s="96" t="s">
        <v>285</v>
      </c>
      <c r="F234" s="99" t="s">
        <v>492</v>
      </c>
      <c r="G234" s="96" t="s">
        <v>155</v>
      </c>
      <c r="H234" s="99" t="s">
        <v>479</v>
      </c>
      <c r="I234" s="99" t="s">
        <v>289</v>
      </c>
      <c r="J234" s="99"/>
      <c r="K234" s="102">
        <v>1.4699999999979463</v>
      </c>
      <c r="L234" s="96" t="s">
        <v>131</v>
      </c>
      <c r="M234" s="80">
        <v>4.1399999999999999E-2</v>
      </c>
      <c r="N234" s="80">
        <v>4.7099999999915571E-2</v>
      </c>
      <c r="O234" s="102">
        <v>173082.66217200001</v>
      </c>
      <c r="P234" s="103">
        <v>99.2</v>
      </c>
      <c r="Q234" s="102">
        <v>3.582811038</v>
      </c>
      <c r="R234" s="102">
        <v>175.28081188799999</v>
      </c>
      <c r="S234" s="79">
        <v>5.1255782651058628E-4</v>
      </c>
      <c r="T234" s="79">
        <v>1.7567124479674266E-4</v>
      </c>
      <c r="U234" s="79">
        <v>1.089750598098615E-5</v>
      </c>
    </row>
    <row r="235" spans="2:21">
      <c r="B235" s="100" t="s">
        <v>614</v>
      </c>
      <c r="C235" s="99">
        <v>1139252</v>
      </c>
      <c r="D235" s="96" t="s">
        <v>119</v>
      </c>
      <c r="E235" s="96" t="s">
        <v>285</v>
      </c>
      <c r="F235" s="99" t="s">
        <v>492</v>
      </c>
      <c r="G235" s="96" t="s">
        <v>155</v>
      </c>
      <c r="H235" s="99" t="s">
        <v>479</v>
      </c>
      <c r="I235" s="99" t="s">
        <v>289</v>
      </c>
      <c r="J235" s="99"/>
      <c r="K235" s="102">
        <v>2.0300000000014728</v>
      </c>
      <c r="L235" s="96" t="s">
        <v>131</v>
      </c>
      <c r="M235" s="80">
        <v>3.5499999999999997E-2</v>
      </c>
      <c r="N235" s="80">
        <v>4.6900000000022438E-2</v>
      </c>
      <c r="O235" s="102">
        <v>1016414.849554</v>
      </c>
      <c r="P235" s="103">
        <v>99.54</v>
      </c>
      <c r="Q235" s="99"/>
      <c r="R235" s="102">
        <v>1011.739296517</v>
      </c>
      <c r="S235" s="79">
        <v>2.0432757420114594E-3</v>
      </c>
      <c r="T235" s="79">
        <v>1.0139929163637679E-3</v>
      </c>
      <c r="U235" s="79">
        <v>6.2901551608727716E-5</v>
      </c>
    </row>
    <row r="236" spans="2:21">
      <c r="B236" s="100" t="s">
        <v>615</v>
      </c>
      <c r="C236" s="99">
        <v>1143080</v>
      </c>
      <c r="D236" s="96" t="s">
        <v>119</v>
      </c>
      <c r="E236" s="96" t="s">
        <v>285</v>
      </c>
      <c r="F236" s="99" t="s">
        <v>492</v>
      </c>
      <c r="G236" s="96" t="s">
        <v>155</v>
      </c>
      <c r="H236" s="99" t="s">
        <v>479</v>
      </c>
      <c r="I236" s="99" t="s">
        <v>289</v>
      </c>
      <c r="J236" s="99"/>
      <c r="K236" s="102">
        <v>2.4900000000001965</v>
      </c>
      <c r="L236" s="96" t="s">
        <v>131</v>
      </c>
      <c r="M236" s="80">
        <v>2.5000000000000001E-2</v>
      </c>
      <c r="N236" s="80">
        <v>4.910000000000192E-2</v>
      </c>
      <c r="O236" s="102">
        <v>4269703.5406830003</v>
      </c>
      <c r="P236" s="103">
        <v>96.6</v>
      </c>
      <c r="Q236" s="99"/>
      <c r="R236" s="102">
        <v>4124.533525631</v>
      </c>
      <c r="S236" s="79">
        <v>3.2103550404185E-3</v>
      </c>
      <c r="T236" s="79">
        <v>4.1337208040573897E-3</v>
      </c>
      <c r="U236" s="79">
        <v>2.56429259313688E-4</v>
      </c>
    </row>
    <row r="237" spans="2:21">
      <c r="B237" s="100" t="s">
        <v>616</v>
      </c>
      <c r="C237" s="99">
        <v>1189190</v>
      </c>
      <c r="D237" s="96" t="s">
        <v>119</v>
      </c>
      <c r="E237" s="96" t="s">
        <v>285</v>
      </c>
      <c r="F237" s="99" t="s">
        <v>492</v>
      </c>
      <c r="G237" s="96" t="s">
        <v>155</v>
      </c>
      <c r="H237" s="99" t="s">
        <v>479</v>
      </c>
      <c r="I237" s="99" t="s">
        <v>289</v>
      </c>
      <c r="J237" s="99"/>
      <c r="K237" s="102">
        <v>4.6600000000005428</v>
      </c>
      <c r="L237" s="96" t="s">
        <v>131</v>
      </c>
      <c r="M237" s="80">
        <v>4.7300000000000002E-2</v>
      </c>
      <c r="N237" s="80">
        <v>5.2000000000007575E-2</v>
      </c>
      <c r="O237" s="102">
        <v>1590064.903256</v>
      </c>
      <c r="P237" s="103">
        <v>99.59</v>
      </c>
      <c r="Q237" s="99"/>
      <c r="R237" s="102">
        <v>1583.5456656290003</v>
      </c>
      <c r="S237" s="79">
        <v>4.0263471968803415E-3</v>
      </c>
      <c r="T237" s="79">
        <v>1.5870729675264458E-3</v>
      </c>
      <c r="U237" s="79">
        <v>9.8451725414093347E-5</v>
      </c>
    </row>
    <row r="238" spans="2:21">
      <c r="B238" s="100" t="s">
        <v>617</v>
      </c>
      <c r="C238" s="99">
        <v>1137512</v>
      </c>
      <c r="D238" s="96" t="s">
        <v>119</v>
      </c>
      <c r="E238" s="96" t="s">
        <v>285</v>
      </c>
      <c r="F238" s="99" t="s">
        <v>618</v>
      </c>
      <c r="G238" s="96" t="s">
        <v>475</v>
      </c>
      <c r="H238" s="99" t="s">
        <v>476</v>
      </c>
      <c r="I238" s="99" t="s">
        <v>129</v>
      </c>
      <c r="J238" s="99"/>
      <c r="K238" s="102">
        <v>1.3199999999994918</v>
      </c>
      <c r="L238" s="96" t="s">
        <v>131</v>
      </c>
      <c r="M238" s="80">
        <v>3.5000000000000003E-2</v>
      </c>
      <c r="N238" s="80">
        <v>4.9599999999984747E-2</v>
      </c>
      <c r="O238" s="102">
        <v>1107419.74</v>
      </c>
      <c r="P238" s="103">
        <v>99.47</v>
      </c>
      <c r="Q238" s="99"/>
      <c r="R238" s="102">
        <v>1101.5504400579998</v>
      </c>
      <c r="S238" s="79">
        <v>3.8508232144099032E-3</v>
      </c>
      <c r="T238" s="79">
        <v>1.1040041116139794E-3</v>
      </c>
      <c r="U238" s="79">
        <v>6.8485263044995066E-5</v>
      </c>
    </row>
    <row r="239" spans="2:21">
      <c r="B239" s="100" t="s">
        <v>619</v>
      </c>
      <c r="C239" s="99">
        <v>1168038</v>
      </c>
      <c r="D239" s="96" t="s">
        <v>119</v>
      </c>
      <c r="E239" s="96" t="s">
        <v>285</v>
      </c>
      <c r="F239" s="99" t="s">
        <v>618</v>
      </c>
      <c r="G239" s="96" t="s">
        <v>475</v>
      </c>
      <c r="H239" s="99" t="s">
        <v>476</v>
      </c>
      <c r="I239" s="99" t="s">
        <v>129</v>
      </c>
      <c r="J239" s="99"/>
      <c r="K239" s="102">
        <v>2.4200000000013238</v>
      </c>
      <c r="L239" s="96" t="s">
        <v>131</v>
      </c>
      <c r="M239" s="80">
        <v>4.99E-2</v>
      </c>
      <c r="N239" s="80">
        <v>5.2500000000004245E-2</v>
      </c>
      <c r="O239" s="102">
        <v>584958.83455999999</v>
      </c>
      <c r="P239" s="103">
        <v>100.76</v>
      </c>
      <c r="Q239" s="99"/>
      <c r="R239" s="102">
        <v>589.40452839099999</v>
      </c>
      <c r="S239" s="79">
        <v>2.529551717016216E-3</v>
      </c>
      <c r="T239" s="79">
        <v>5.9071740982945904E-4</v>
      </c>
      <c r="U239" s="79">
        <v>3.6644281277436134E-5</v>
      </c>
    </row>
    <row r="240" spans="2:21">
      <c r="B240" s="100" t="s">
        <v>620</v>
      </c>
      <c r="C240" s="99">
        <v>1190008</v>
      </c>
      <c r="D240" s="96" t="s">
        <v>119</v>
      </c>
      <c r="E240" s="96" t="s">
        <v>285</v>
      </c>
      <c r="F240" s="99" t="s">
        <v>621</v>
      </c>
      <c r="G240" s="96" t="s">
        <v>486</v>
      </c>
      <c r="H240" s="99" t="s">
        <v>479</v>
      </c>
      <c r="I240" s="99" t="s">
        <v>289</v>
      </c>
      <c r="J240" s="99"/>
      <c r="K240" s="102">
        <v>4.2800000000006904</v>
      </c>
      <c r="L240" s="96" t="s">
        <v>131</v>
      </c>
      <c r="M240" s="80">
        <v>5.3399999999999996E-2</v>
      </c>
      <c r="N240" s="80">
        <v>5.9000000000008948E-2</v>
      </c>
      <c r="O240" s="102">
        <v>1575067.2759200002</v>
      </c>
      <c r="P240" s="103">
        <v>99.3</v>
      </c>
      <c r="Q240" s="99"/>
      <c r="R240" s="102">
        <v>1564.0418546640001</v>
      </c>
      <c r="S240" s="79">
        <v>6.3002691036800011E-3</v>
      </c>
      <c r="T240" s="79">
        <v>1.5675257123899781E-3</v>
      </c>
      <c r="U240" s="79">
        <v>9.7239140337873357E-5</v>
      </c>
    </row>
    <row r="241" spans="2:21">
      <c r="B241" s="100" t="s">
        <v>622</v>
      </c>
      <c r="C241" s="99">
        <v>1188572</v>
      </c>
      <c r="D241" s="96" t="s">
        <v>119</v>
      </c>
      <c r="E241" s="96" t="s">
        <v>285</v>
      </c>
      <c r="F241" s="99" t="s">
        <v>623</v>
      </c>
      <c r="G241" s="96" t="s">
        <v>486</v>
      </c>
      <c r="H241" s="99" t="s">
        <v>497</v>
      </c>
      <c r="I241" s="99" t="s">
        <v>129</v>
      </c>
      <c r="J241" s="99"/>
      <c r="K241" s="102">
        <v>3.7999999999994496</v>
      </c>
      <c r="L241" s="96" t="s">
        <v>131</v>
      </c>
      <c r="M241" s="80">
        <v>4.53E-2</v>
      </c>
      <c r="N241" s="80">
        <v>6.0199999999989942E-2</v>
      </c>
      <c r="O241" s="102">
        <v>2681844.7124709999</v>
      </c>
      <c r="P241" s="103">
        <v>94.9</v>
      </c>
      <c r="Q241" s="102"/>
      <c r="R241" s="102">
        <v>2545.0707216780002</v>
      </c>
      <c r="S241" s="79">
        <v>5.3636894249419996E-3</v>
      </c>
      <c r="T241" s="79">
        <v>2.5507397926625383E-3</v>
      </c>
      <c r="U241" s="79">
        <v>1.5823137234919165E-4</v>
      </c>
    </row>
    <row r="242" spans="2:21">
      <c r="B242" s="100" t="s">
        <v>624</v>
      </c>
      <c r="C242" s="99">
        <v>1150812</v>
      </c>
      <c r="D242" s="96" t="s">
        <v>119</v>
      </c>
      <c r="E242" s="96" t="s">
        <v>285</v>
      </c>
      <c r="F242" s="99" t="s">
        <v>506</v>
      </c>
      <c r="G242" s="96" t="s">
        <v>507</v>
      </c>
      <c r="H242" s="99" t="s">
        <v>497</v>
      </c>
      <c r="I242" s="99" t="s">
        <v>129</v>
      </c>
      <c r="J242" s="99"/>
      <c r="K242" s="102">
        <v>2.1299999999989527</v>
      </c>
      <c r="L242" s="96" t="s">
        <v>131</v>
      </c>
      <c r="M242" s="80">
        <v>3.7499999999999999E-2</v>
      </c>
      <c r="N242" s="80">
        <v>6.3599999999954887E-2</v>
      </c>
      <c r="O242" s="102">
        <v>654194.66386500001</v>
      </c>
      <c r="P242" s="103">
        <v>94.87</v>
      </c>
      <c r="Q242" s="99"/>
      <c r="R242" s="102">
        <v>620.63447760500003</v>
      </c>
      <c r="S242" s="79">
        <v>2.4019983433089167E-3</v>
      </c>
      <c r="T242" s="79">
        <v>6.220169228467081E-4</v>
      </c>
      <c r="U242" s="79">
        <v>3.8585900298250126E-5</v>
      </c>
    </row>
    <row r="243" spans="2:21">
      <c r="B243" s="100" t="s">
        <v>625</v>
      </c>
      <c r="C243" s="99">
        <v>1161785</v>
      </c>
      <c r="D243" s="96" t="s">
        <v>119</v>
      </c>
      <c r="E243" s="96" t="s">
        <v>285</v>
      </c>
      <c r="F243" s="99" t="s">
        <v>506</v>
      </c>
      <c r="G243" s="96" t="s">
        <v>507</v>
      </c>
      <c r="H243" s="99" t="s">
        <v>497</v>
      </c>
      <c r="I243" s="99" t="s">
        <v>129</v>
      </c>
      <c r="J243" s="99"/>
      <c r="K243" s="102">
        <v>3.8499999999994308</v>
      </c>
      <c r="L243" s="96" t="s">
        <v>131</v>
      </c>
      <c r="M243" s="80">
        <v>2.6600000000000002E-2</v>
      </c>
      <c r="N243" s="80">
        <v>7.0299999999990273E-2</v>
      </c>
      <c r="O243" s="102">
        <v>4521524.3370989999</v>
      </c>
      <c r="P243" s="103">
        <v>85.5</v>
      </c>
      <c r="Q243" s="99"/>
      <c r="R243" s="102">
        <v>3865.9034589920002</v>
      </c>
      <c r="S243" s="79">
        <v>5.1924777606007959E-3</v>
      </c>
      <c r="T243" s="79">
        <v>3.8745146464697088E-3</v>
      </c>
      <c r="U243" s="79">
        <v>2.403497885050849E-4</v>
      </c>
    </row>
    <row r="244" spans="2:21">
      <c r="B244" s="100" t="s">
        <v>626</v>
      </c>
      <c r="C244" s="99">
        <v>1169721</v>
      </c>
      <c r="D244" s="96" t="s">
        <v>119</v>
      </c>
      <c r="E244" s="96" t="s">
        <v>285</v>
      </c>
      <c r="F244" s="99" t="s">
        <v>506</v>
      </c>
      <c r="G244" s="96" t="s">
        <v>507</v>
      </c>
      <c r="H244" s="99" t="s">
        <v>497</v>
      </c>
      <c r="I244" s="99" t="s">
        <v>129</v>
      </c>
      <c r="J244" s="99"/>
      <c r="K244" s="102">
        <v>3.2200000000025506</v>
      </c>
      <c r="L244" s="96" t="s">
        <v>131</v>
      </c>
      <c r="M244" s="80">
        <v>0.04</v>
      </c>
      <c r="N244" s="80">
        <v>3.7500000000035422E-2</v>
      </c>
      <c r="O244" s="102">
        <v>626312.30815399997</v>
      </c>
      <c r="P244" s="103">
        <v>101.4</v>
      </c>
      <c r="Q244" s="99"/>
      <c r="R244" s="102">
        <v>635.08068742900002</v>
      </c>
      <c r="S244" s="79">
        <v>6.5385657885492134E-3</v>
      </c>
      <c r="T244" s="79">
        <v>6.3649531118278337E-4</v>
      </c>
      <c r="U244" s="79">
        <v>3.9484045715674441E-5</v>
      </c>
    </row>
    <row r="245" spans="2:21">
      <c r="B245" s="100" t="s">
        <v>627</v>
      </c>
      <c r="C245" s="99">
        <v>1137314</v>
      </c>
      <c r="D245" s="96" t="s">
        <v>119</v>
      </c>
      <c r="E245" s="96" t="s">
        <v>285</v>
      </c>
      <c r="F245" s="99" t="s">
        <v>628</v>
      </c>
      <c r="G245" s="96" t="s">
        <v>475</v>
      </c>
      <c r="H245" s="99" t="s">
        <v>629</v>
      </c>
      <c r="I245" s="99" t="s">
        <v>129</v>
      </c>
      <c r="J245" s="99"/>
      <c r="K245" s="99">
        <v>0.74000062765108354</v>
      </c>
      <c r="L245" s="96" t="s">
        <v>131</v>
      </c>
      <c r="M245" s="80">
        <v>4.8499999999999995E-2</v>
      </c>
      <c r="N245" s="80">
        <v>7.159963880202673E-2</v>
      </c>
      <c r="O245" s="102">
        <v>5.9801E-2</v>
      </c>
      <c r="P245" s="103">
        <v>99.61</v>
      </c>
      <c r="Q245" s="99"/>
      <c r="R245" s="102">
        <v>5.9800999999999999E-5</v>
      </c>
      <c r="S245" s="79">
        <v>2.7186563508446094E-10</v>
      </c>
      <c r="T245" s="79">
        <v>5.9934204987609478E-11</v>
      </c>
      <c r="U245" s="79">
        <v>3.7179298073160506E-12</v>
      </c>
    </row>
    <row r="246" spans="2:21">
      <c r="B246" s="100" t="s">
        <v>630</v>
      </c>
      <c r="C246" s="99">
        <v>1140136</v>
      </c>
      <c r="D246" s="96" t="s">
        <v>119</v>
      </c>
      <c r="E246" s="96" t="s">
        <v>285</v>
      </c>
      <c r="F246" s="99" t="s">
        <v>631</v>
      </c>
      <c r="G246" s="96" t="s">
        <v>475</v>
      </c>
      <c r="H246" s="99" t="s">
        <v>511</v>
      </c>
      <c r="I246" s="99"/>
      <c r="J246" s="99"/>
      <c r="K246" s="102">
        <v>1.0799999999999146</v>
      </c>
      <c r="L246" s="96" t="s">
        <v>131</v>
      </c>
      <c r="M246" s="80">
        <v>4.9500000000000002E-2</v>
      </c>
      <c r="N246" s="80">
        <v>0.64550000000018914</v>
      </c>
      <c r="O246" s="102">
        <v>1507220.8179520003</v>
      </c>
      <c r="P246" s="103">
        <v>62.1</v>
      </c>
      <c r="Q246" s="99"/>
      <c r="R246" s="102">
        <v>935.56964232600001</v>
      </c>
      <c r="S246" s="79">
        <v>2.6015861705511061E-3</v>
      </c>
      <c r="T246" s="79">
        <v>9.3765359648418853E-4</v>
      </c>
      <c r="U246" s="79">
        <v>5.8165954750319423E-5</v>
      </c>
    </row>
    <row r="247" spans="2:21">
      <c r="B247" s="100" t="s">
        <v>632</v>
      </c>
      <c r="C247" s="99">
        <v>1143304</v>
      </c>
      <c r="D247" s="96" t="s">
        <v>119</v>
      </c>
      <c r="E247" s="96" t="s">
        <v>285</v>
      </c>
      <c r="F247" s="99" t="s">
        <v>631</v>
      </c>
      <c r="G247" s="96" t="s">
        <v>475</v>
      </c>
      <c r="H247" s="99" t="s">
        <v>511</v>
      </c>
      <c r="I247" s="99"/>
      <c r="J247" s="99"/>
      <c r="K247" s="102">
        <v>4.3600000008357025</v>
      </c>
      <c r="L247" s="96" t="s">
        <v>131</v>
      </c>
      <c r="M247" s="80">
        <v>0.04</v>
      </c>
      <c r="N247" s="80">
        <v>9.9900000014740868</v>
      </c>
      <c r="O247" s="102">
        <v>258465.14178199999</v>
      </c>
      <c r="P247" s="103">
        <v>1</v>
      </c>
      <c r="Q247" s="99"/>
      <c r="R247" s="102">
        <v>2.5846515439999997</v>
      </c>
      <c r="S247" s="79">
        <v>3.1510954951178864E-3</v>
      </c>
      <c r="T247" s="79">
        <v>2.5904087801146687E-6</v>
      </c>
      <c r="U247" s="79">
        <v>1.6069217934420916E-7</v>
      </c>
    </row>
    <row r="248" spans="2:21">
      <c r="B248" s="100" t="s">
        <v>633</v>
      </c>
      <c r="C248" s="99">
        <v>7200116</v>
      </c>
      <c r="D248" s="96" t="s">
        <v>119</v>
      </c>
      <c r="E248" s="96" t="s">
        <v>285</v>
      </c>
      <c r="F248" s="99" t="s">
        <v>604</v>
      </c>
      <c r="G248" s="96" t="s">
        <v>522</v>
      </c>
      <c r="H248" s="99" t="s">
        <v>511</v>
      </c>
      <c r="I248" s="99"/>
      <c r="J248" s="99"/>
      <c r="K248" s="102">
        <v>1.8399999999943379</v>
      </c>
      <c r="L248" s="96" t="s">
        <v>131</v>
      </c>
      <c r="M248" s="80">
        <v>4.2500000000000003E-2</v>
      </c>
      <c r="N248" s="80">
        <v>4.8299999999869066E-2</v>
      </c>
      <c r="O248" s="102">
        <v>140673.08343999999</v>
      </c>
      <c r="P248" s="103">
        <v>100.44</v>
      </c>
      <c r="Q248" s="99"/>
      <c r="R248" s="102">
        <v>141.29204659499999</v>
      </c>
      <c r="S248" s="79">
        <v>1.447253944855967E-3</v>
      </c>
      <c r="T248" s="79">
        <v>1.4160677051794449E-4</v>
      </c>
      <c r="U248" s="79">
        <v>8.7843666756783129E-6</v>
      </c>
    </row>
    <row r="249" spans="2:21">
      <c r="B249" s="100" t="s">
        <v>634</v>
      </c>
      <c r="C249" s="99">
        <v>1183581</v>
      </c>
      <c r="D249" s="96" t="s">
        <v>119</v>
      </c>
      <c r="E249" s="96" t="s">
        <v>285</v>
      </c>
      <c r="F249" s="99" t="s">
        <v>635</v>
      </c>
      <c r="G249" s="96" t="s">
        <v>309</v>
      </c>
      <c r="H249" s="99" t="s">
        <v>511</v>
      </c>
      <c r="I249" s="99"/>
      <c r="J249" s="99"/>
      <c r="K249" s="102">
        <v>2.970000000000824</v>
      </c>
      <c r="L249" s="96" t="s">
        <v>131</v>
      </c>
      <c r="M249" s="80">
        <v>0.01</v>
      </c>
      <c r="N249" s="80">
        <v>5.6500000000010306E-2</v>
      </c>
      <c r="O249" s="102">
        <v>443727.26953599998</v>
      </c>
      <c r="P249" s="103">
        <v>87.5</v>
      </c>
      <c r="Q249" s="99"/>
      <c r="R249" s="102">
        <v>388.26136084400002</v>
      </c>
      <c r="S249" s="79">
        <v>2.465151497422222E-3</v>
      </c>
      <c r="T249" s="79">
        <v>3.891262017289428E-4</v>
      </c>
      <c r="U249" s="79">
        <v>2.4138868689670752E-5</v>
      </c>
    </row>
    <row r="250" spans="2:21">
      <c r="B250" s="71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102"/>
      <c r="P250" s="103"/>
      <c r="Q250" s="99"/>
      <c r="R250" s="99"/>
      <c r="S250" s="99"/>
      <c r="T250" s="79"/>
      <c r="U250" s="99"/>
    </row>
    <row r="251" spans="2:21">
      <c r="B251" s="82" t="s">
        <v>47</v>
      </c>
      <c r="C251" s="70"/>
      <c r="D251" s="70"/>
      <c r="E251" s="70"/>
      <c r="F251" s="70"/>
      <c r="G251" s="70"/>
      <c r="H251" s="70"/>
      <c r="I251" s="70"/>
      <c r="J251" s="70"/>
      <c r="K251" s="101">
        <v>3.8487440541879634</v>
      </c>
      <c r="L251" s="70"/>
      <c r="M251" s="70"/>
      <c r="N251" s="84">
        <v>7.8499877896370585E-2</v>
      </c>
      <c r="O251" s="101"/>
      <c r="P251" s="78"/>
      <c r="Q251" s="101">
        <v>1.266E-6</v>
      </c>
      <c r="R251" s="101">
        <v>12410.175510579002</v>
      </c>
      <c r="S251" s="70"/>
      <c r="T251" s="77">
        <v>1.2437818815458822E-2</v>
      </c>
      <c r="U251" s="77">
        <v>7.7156170373079644E-4</v>
      </c>
    </row>
    <row r="252" spans="2:21">
      <c r="B252" s="100" t="s">
        <v>636</v>
      </c>
      <c r="C252" s="99">
        <v>1178250</v>
      </c>
      <c r="D252" s="96" t="s">
        <v>119</v>
      </c>
      <c r="E252" s="96" t="s">
        <v>285</v>
      </c>
      <c r="F252" s="99" t="s">
        <v>637</v>
      </c>
      <c r="G252" s="96" t="s">
        <v>535</v>
      </c>
      <c r="H252" s="99" t="s">
        <v>344</v>
      </c>
      <c r="I252" s="99" t="s">
        <v>289</v>
      </c>
      <c r="J252" s="99"/>
      <c r="K252" s="102">
        <v>3.2199999999985178</v>
      </c>
      <c r="L252" s="96" t="s">
        <v>131</v>
      </c>
      <c r="M252" s="80">
        <v>2.12E-2</v>
      </c>
      <c r="N252" s="80">
        <v>5.6799999999979721E-2</v>
      </c>
      <c r="O252" s="102">
        <v>1336212.6582839999</v>
      </c>
      <c r="P252" s="103">
        <v>95.95</v>
      </c>
      <c r="Q252" s="102"/>
      <c r="R252" s="102">
        <v>1282.0960604950001</v>
      </c>
      <c r="S252" s="79">
        <v>7.6355009044799995E-3</v>
      </c>
      <c r="T252" s="79">
        <v>1.2849518921675873E-3</v>
      </c>
      <c r="U252" s="79">
        <v>7.9710091121500367E-5</v>
      </c>
    </row>
    <row r="253" spans="2:21">
      <c r="B253" s="100" t="s">
        <v>638</v>
      </c>
      <c r="C253" s="99">
        <v>1178268</v>
      </c>
      <c r="D253" s="96" t="s">
        <v>119</v>
      </c>
      <c r="E253" s="96" t="s">
        <v>285</v>
      </c>
      <c r="F253" s="99" t="s">
        <v>637</v>
      </c>
      <c r="G253" s="96" t="s">
        <v>535</v>
      </c>
      <c r="H253" s="99" t="s">
        <v>344</v>
      </c>
      <c r="I253" s="99" t="s">
        <v>289</v>
      </c>
      <c r="J253" s="99"/>
      <c r="K253" s="102">
        <v>5.4099999999900286</v>
      </c>
      <c r="L253" s="96" t="s">
        <v>131</v>
      </c>
      <c r="M253" s="80">
        <v>2.6699999999999998E-2</v>
      </c>
      <c r="N253" s="80">
        <v>6.1899999999871273E-2</v>
      </c>
      <c r="O253" s="102">
        <v>256117.90552599999</v>
      </c>
      <c r="P253" s="103">
        <v>88.88</v>
      </c>
      <c r="Q253" s="102"/>
      <c r="R253" s="102">
        <v>227.63759504700002</v>
      </c>
      <c r="S253" s="79">
        <v>1.3790539819405557E-3</v>
      </c>
      <c r="T253" s="79">
        <v>2.2814465116692588E-4</v>
      </c>
      <c r="U253" s="79">
        <v>1.4152616175163994E-5</v>
      </c>
    </row>
    <row r="254" spans="2:21">
      <c r="B254" s="100" t="s">
        <v>639</v>
      </c>
      <c r="C254" s="99">
        <v>2320174</v>
      </c>
      <c r="D254" s="96" t="s">
        <v>119</v>
      </c>
      <c r="E254" s="96" t="s">
        <v>285</v>
      </c>
      <c r="F254" s="99" t="s">
        <v>545</v>
      </c>
      <c r="G254" s="96" t="s">
        <v>125</v>
      </c>
      <c r="H254" s="99" t="s">
        <v>344</v>
      </c>
      <c r="I254" s="99" t="s">
        <v>289</v>
      </c>
      <c r="J254" s="99"/>
      <c r="K254" s="99">
        <v>1.4599986172134891</v>
      </c>
      <c r="L254" s="96" t="s">
        <v>131</v>
      </c>
      <c r="M254" s="80">
        <v>3.49E-2</v>
      </c>
      <c r="N254" s="80">
        <v>6.6900166469637382E-2</v>
      </c>
      <c r="O254" s="102">
        <v>8.8594000000000006E-2</v>
      </c>
      <c r="P254" s="103">
        <v>93.84</v>
      </c>
      <c r="Q254" s="99"/>
      <c r="R254" s="102">
        <v>8.2898000000000005E-5</v>
      </c>
      <c r="S254" s="79">
        <v>8.7935511890759843E-11</v>
      </c>
      <c r="T254" s="79">
        <v>8.3082652883109827E-11</v>
      </c>
      <c r="U254" s="79">
        <v>5.1539095527982142E-12</v>
      </c>
    </row>
    <row r="255" spans="2:21">
      <c r="B255" s="100" t="s">
        <v>640</v>
      </c>
      <c r="C255" s="99">
        <v>2320224</v>
      </c>
      <c r="D255" s="96" t="s">
        <v>119</v>
      </c>
      <c r="E255" s="96" t="s">
        <v>285</v>
      </c>
      <c r="F255" s="99" t="s">
        <v>545</v>
      </c>
      <c r="G255" s="96" t="s">
        <v>125</v>
      </c>
      <c r="H255" s="99" t="s">
        <v>344</v>
      </c>
      <c r="I255" s="99" t="s">
        <v>289</v>
      </c>
      <c r="J255" s="99"/>
      <c r="K255" s="99">
        <v>4.1299987391703761</v>
      </c>
      <c r="L255" s="96" t="s">
        <v>131</v>
      </c>
      <c r="M255" s="80">
        <v>3.7699999999999997E-2</v>
      </c>
      <c r="N255" s="80">
        <v>6.6100260416666667E-2</v>
      </c>
      <c r="O255" s="102">
        <v>9.1124999999999984E-2</v>
      </c>
      <c r="P255" s="103">
        <v>92.89</v>
      </c>
      <c r="Q255" s="99"/>
      <c r="R255" s="102">
        <v>8.4480000000000004E-5</v>
      </c>
      <c r="S255" s="79">
        <v>7.5069644859000045E-10</v>
      </c>
      <c r="T255" s="79">
        <v>8.4668176742082052E-11</v>
      </c>
      <c r="U255" s="79">
        <v>5.2522651815531512E-12</v>
      </c>
    </row>
    <row r="256" spans="2:21">
      <c r="B256" s="100" t="s">
        <v>641</v>
      </c>
      <c r="C256" s="99">
        <v>1141332</v>
      </c>
      <c r="D256" s="96" t="s">
        <v>119</v>
      </c>
      <c r="E256" s="96" t="s">
        <v>285</v>
      </c>
      <c r="F256" s="99" t="s">
        <v>642</v>
      </c>
      <c r="G256" s="96" t="s">
        <v>125</v>
      </c>
      <c r="H256" s="99" t="s">
        <v>453</v>
      </c>
      <c r="I256" s="99" t="s">
        <v>129</v>
      </c>
      <c r="J256" s="99"/>
      <c r="K256" s="102">
        <v>3.8100000000003029</v>
      </c>
      <c r="L256" s="96" t="s">
        <v>131</v>
      </c>
      <c r="M256" s="80">
        <v>4.6900000000000004E-2</v>
      </c>
      <c r="N256" s="80">
        <v>8.2400000000009369E-2</v>
      </c>
      <c r="O256" s="102">
        <v>4063136.6729520001</v>
      </c>
      <c r="P256" s="103">
        <v>89.22</v>
      </c>
      <c r="Q256" s="99"/>
      <c r="R256" s="102">
        <v>3625.1306191900003</v>
      </c>
      <c r="S256" s="79">
        <v>2.5887992237263366E-3</v>
      </c>
      <c r="T256" s="79">
        <v>3.633205492172257E-3</v>
      </c>
      <c r="U256" s="79">
        <v>2.2538053183894239E-4</v>
      </c>
    </row>
    <row r="257" spans="2:21">
      <c r="B257" s="100" t="s">
        <v>643</v>
      </c>
      <c r="C257" s="99">
        <v>1143593</v>
      </c>
      <c r="D257" s="96" t="s">
        <v>119</v>
      </c>
      <c r="E257" s="96" t="s">
        <v>285</v>
      </c>
      <c r="F257" s="99" t="s">
        <v>642</v>
      </c>
      <c r="G257" s="96" t="s">
        <v>125</v>
      </c>
      <c r="H257" s="99" t="s">
        <v>453</v>
      </c>
      <c r="I257" s="99" t="s">
        <v>129</v>
      </c>
      <c r="J257" s="99"/>
      <c r="K257" s="102">
        <v>3.9300000000001405</v>
      </c>
      <c r="L257" s="96" t="s">
        <v>131</v>
      </c>
      <c r="M257" s="80">
        <v>4.6900000000000004E-2</v>
      </c>
      <c r="N257" s="80">
        <v>8.0900000000004496E-2</v>
      </c>
      <c r="O257" s="102">
        <v>7994847.2400730001</v>
      </c>
      <c r="P257" s="103">
        <v>91</v>
      </c>
      <c r="Q257" s="99"/>
      <c r="R257" s="102">
        <v>7275.3110282859989</v>
      </c>
      <c r="S257" s="79">
        <v>5.9910689777300258E-3</v>
      </c>
      <c r="T257" s="79">
        <v>7.2915165719287123E-3</v>
      </c>
      <c r="U257" s="79">
        <v>4.5231845169076942E-4</v>
      </c>
    </row>
    <row r="258" spans="2:21">
      <c r="B258" s="100" t="s">
        <v>644</v>
      </c>
      <c r="C258" s="99">
        <v>2590396</v>
      </c>
      <c r="D258" s="96" t="s">
        <v>119</v>
      </c>
      <c r="E258" s="96" t="s">
        <v>285</v>
      </c>
      <c r="F258" s="99" t="s">
        <v>611</v>
      </c>
      <c r="G258" s="96" t="s">
        <v>320</v>
      </c>
      <c r="H258" s="99" t="s">
        <v>479</v>
      </c>
      <c r="I258" s="99" t="s">
        <v>289</v>
      </c>
      <c r="J258" s="99"/>
      <c r="K258" s="99">
        <v>0.5</v>
      </c>
      <c r="L258" s="96" t="s">
        <v>131</v>
      </c>
      <c r="M258" s="80">
        <v>6.7000000000000004E-2</v>
      </c>
      <c r="N258" s="80">
        <v>6.12003227758725E-2</v>
      </c>
      <c r="O258" s="102">
        <v>3.2590000000000001E-2</v>
      </c>
      <c r="P258" s="103">
        <v>90.97</v>
      </c>
      <c r="Q258" s="102">
        <v>1.266E-6</v>
      </c>
      <c r="R258" s="102">
        <v>2.9742000000000001E-5</v>
      </c>
      <c r="S258" s="79">
        <v>7.7318373884752443E-11</v>
      </c>
      <c r="T258" s="79">
        <v>2.9808249439666247E-11</v>
      </c>
      <c r="U258" s="79">
        <v>1.8491106892726541E-12</v>
      </c>
    </row>
    <row r="259" spans="2:21">
      <c r="B259" s="100" t="s">
        <v>645</v>
      </c>
      <c r="C259" s="99">
        <v>2590461</v>
      </c>
      <c r="D259" s="96" t="s">
        <v>119</v>
      </c>
      <c r="E259" s="96" t="s">
        <v>285</v>
      </c>
      <c r="F259" s="99" t="s">
        <v>611</v>
      </c>
      <c r="G259" s="96" t="s">
        <v>320</v>
      </c>
      <c r="H259" s="99" t="s">
        <v>479</v>
      </c>
      <c r="I259" s="99" t="s">
        <v>289</v>
      </c>
      <c r="J259" s="99"/>
      <c r="K259" s="99">
        <v>1.79</v>
      </c>
      <c r="L259" s="96" t="s">
        <v>131</v>
      </c>
      <c r="M259" s="80">
        <v>4.7E-2</v>
      </c>
      <c r="N259" s="80">
        <v>6.9302748778852605E-2</v>
      </c>
      <c r="O259" s="102">
        <v>1.0758E-2</v>
      </c>
      <c r="P259" s="103">
        <v>93.89</v>
      </c>
      <c r="Q259" s="99"/>
      <c r="R259" s="102">
        <v>1.0441E-5</v>
      </c>
      <c r="S259" s="79">
        <v>2.0245193036918213E-11</v>
      </c>
      <c r="T259" s="79">
        <v>1.0464257023722523E-11</v>
      </c>
      <c r="U259" s="79">
        <v>6.4913471544266633E-13</v>
      </c>
    </row>
    <row r="260" spans="2:21">
      <c r="B260" s="71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102"/>
      <c r="P260" s="103"/>
      <c r="Q260" s="99"/>
      <c r="R260" s="99"/>
      <c r="S260" s="99"/>
      <c r="T260" s="79"/>
      <c r="U260" s="99"/>
    </row>
    <row r="261" spans="2:21">
      <c r="B261" s="98" t="s">
        <v>196</v>
      </c>
      <c r="C261" s="70"/>
      <c r="D261" s="70"/>
      <c r="E261" s="70"/>
      <c r="F261" s="70"/>
      <c r="G261" s="70"/>
      <c r="H261" s="70"/>
      <c r="I261" s="70"/>
      <c r="J261" s="70"/>
      <c r="K261" s="101">
        <v>5.3595211711585771</v>
      </c>
      <c r="L261" s="70"/>
      <c r="M261" s="70"/>
      <c r="N261" s="84">
        <v>6.4101151216740232E-2</v>
      </c>
      <c r="O261" s="101"/>
      <c r="P261" s="78"/>
      <c r="Q261" s="70"/>
      <c r="R261" s="101">
        <v>417877.82217002293</v>
      </c>
      <c r="S261" s="70"/>
      <c r="T261" s="77">
        <v>0.41880863286088815</v>
      </c>
      <c r="U261" s="77">
        <v>2.5980174426217695E-2</v>
      </c>
    </row>
    <row r="262" spans="2:21">
      <c r="B262" s="82" t="s">
        <v>64</v>
      </c>
      <c r="C262" s="70"/>
      <c r="D262" s="70"/>
      <c r="E262" s="70"/>
      <c r="F262" s="70"/>
      <c r="G262" s="70"/>
      <c r="H262" s="70"/>
      <c r="I262" s="70"/>
      <c r="J262" s="70"/>
      <c r="K262" s="101">
        <v>5.1331734615754181</v>
      </c>
      <c r="L262" s="70"/>
      <c r="M262" s="70"/>
      <c r="N262" s="84">
        <v>4.5589798755518218E-2</v>
      </c>
      <c r="O262" s="101"/>
      <c r="P262" s="78"/>
      <c r="Q262" s="70"/>
      <c r="R262" s="101">
        <v>65016.212870044001</v>
      </c>
      <c r="S262" s="70"/>
      <c r="T262" s="77">
        <v>6.5161034592586584E-2</v>
      </c>
      <c r="U262" s="77">
        <v>4.0421684551820549E-3</v>
      </c>
    </row>
    <row r="263" spans="2:21">
      <c r="B263" s="100" t="s">
        <v>646</v>
      </c>
      <c r="C263" s="99" t="s">
        <v>647</v>
      </c>
      <c r="D263" s="96" t="s">
        <v>27</v>
      </c>
      <c r="E263" s="96" t="s">
        <v>648</v>
      </c>
      <c r="F263" s="99" t="s">
        <v>319</v>
      </c>
      <c r="G263" s="96" t="s">
        <v>320</v>
      </c>
      <c r="H263" s="99" t="s">
        <v>649</v>
      </c>
      <c r="I263" s="99" t="s">
        <v>650</v>
      </c>
      <c r="J263" s="99"/>
      <c r="K263" s="102">
        <v>7.5899999999997636</v>
      </c>
      <c r="L263" s="96" t="s">
        <v>130</v>
      </c>
      <c r="M263" s="80">
        <v>3.7499999999999999E-2</v>
      </c>
      <c r="N263" s="80">
        <v>5.4899999999997E-2</v>
      </c>
      <c r="O263" s="102">
        <v>1532095.5995499999</v>
      </c>
      <c r="P263" s="103">
        <v>88.520330000000001</v>
      </c>
      <c r="Q263" s="99"/>
      <c r="R263" s="102">
        <v>4772.5245677070006</v>
      </c>
      <c r="S263" s="79">
        <v>3.0641911990999999E-3</v>
      </c>
      <c r="T263" s="79">
        <v>4.7831552273265273E-3</v>
      </c>
      <c r="U263" s="79">
        <v>2.9671596372010515E-4</v>
      </c>
    </row>
    <row r="264" spans="2:21">
      <c r="B264" s="100" t="s">
        <v>651</v>
      </c>
      <c r="C264" s="99" t="s">
        <v>652</v>
      </c>
      <c r="D264" s="96" t="s">
        <v>27</v>
      </c>
      <c r="E264" s="96" t="s">
        <v>648</v>
      </c>
      <c r="F264" s="99" t="s">
        <v>312</v>
      </c>
      <c r="G264" s="96" t="s">
        <v>292</v>
      </c>
      <c r="H264" s="99" t="s">
        <v>653</v>
      </c>
      <c r="I264" s="99" t="s">
        <v>283</v>
      </c>
      <c r="J264" s="99"/>
      <c r="K264" s="102">
        <v>3.7400000000001361</v>
      </c>
      <c r="L264" s="96" t="s">
        <v>130</v>
      </c>
      <c r="M264" s="80">
        <v>3.2549999999999996E-2</v>
      </c>
      <c r="N264" s="80">
        <v>7.1700000000000513E-2</v>
      </c>
      <c r="O264" s="102">
        <v>1964761.0689999997</v>
      </c>
      <c r="P264" s="103">
        <v>87.387630000000001</v>
      </c>
      <c r="Q264" s="99"/>
      <c r="R264" s="102">
        <v>6041.9753257570001</v>
      </c>
      <c r="S264" s="79">
        <v>1.9647610689999995E-3</v>
      </c>
      <c r="T264" s="79">
        <v>6.0554336500058285E-3</v>
      </c>
      <c r="U264" s="79">
        <v>3.7563987489674179E-4</v>
      </c>
    </row>
    <row r="265" spans="2:21">
      <c r="B265" s="100" t="s">
        <v>654</v>
      </c>
      <c r="C265" s="99" t="s">
        <v>655</v>
      </c>
      <c r="D265" s="96" t="s">
        <v>27</v>
      </c>
      <c r="E265" s="96" t="s">
        <v>648</v>
      </c>
      <c r="F265" s="99" t="s">
        <v>297</v>
      </c>
      <c r="G265" s="96" t="s">
        <v>292</v>
      </c>
      <c r="H265" s="99" t="s">
        <v>653</v>
      </c>
      <c r="I265" s="99" t="s">
        <v>283</v>
      </c>
      <c r="J265" s="99"/>
      <c r="K265" s="102">
        <v>2.8899999999999459</v>
      </c>
      <c r="L265" s="96" t="s">
        <v>130</v>
      </c>
      <c r="M265" s="80">
        <v>3.2750000000000001E-2</v>
      </c>
      <c r="N265" s="80">
        <v>7.3999999999997484E-2</v>
      </c>
      <c r="O265" s="102">
        <v>2781098.391456</v>
      </c>
      <c r="P265" s="103">
        <v>89.604680000000002</v>
      </c>
      <c r="Q265" s="99"/>
      <c r="R265" s="102">
        <v>8769.3280456230004</v>
      </c>
      <c r="S265" s="79">
        <v>3.7081311886080002E-3</v>
      </c>
      <c r="T265" s="79">
        <v>8.7888614687038954E-3</v>
      </c>
      <c r="U265" s="79">
        <v>5.452040288783526E-4</v>
      </c>
    </row>
    <row r="266" spans="2:21">
      <c r="B266" s="100" t="s">
        <v>656</v>
      </c>
      <c r="C266" s="99" t="s">
        <v>657</v>
      </c>
      <c r="D266" s="96" t="s">
        <v>27</v>
      </c>
      <c r="E266" s="96" t="s">
        <v>648</v>
      </c>
      <c r="F266" s="99" t="s">
        <v>537</v>
      </c>
      <c r="G266" s="96" t="s">
        <v>402</v>
      </c>
      <c r="H266" s="99" t="s">
        <v>658</v>
      </c>
      <c r="I266" s="99" t="s">
        <v>283</v>
      </c>
      <c r="J266" s="99"/>
      <c r="K266" s="102">
        <v>9.9599999999999564</v>
      </c>
      <c r="L266" s="96" t="s">
        <v>130</v>
      </c>
      <c r="M266" s="80">
        <v>6.3750000000000001E-2</v>
      </c>
      <c r="N266" s="80">
        <v>6.4199999999999868E-2</v>
      </c>
      <c r="O266" s="102">
        <v>3975505.9076999999</v>
      </c>
      <c r="P266" s="103">
        <v>98.200249999999997</v>
      </c>
      <c r="Q266" s="99"/>
      <c r="R266" s="102">
        <v>13738.023768409999</v>
      </c>
      <c r="S266" s="79">
        <v>5.7358330799307461E-3</v>
      </c>
      <c r="T266" s="79">
        <v>1.3768624816650827E-2</v>
      </c>
      <c r="U266" s="79">
        <v>8.5411628672075579E-4</v>
      </c>
    </row>
    <row r="267" spans="2:21">
      <c r="B267" s="100" t="s">
        <v>659</v>
      </c>
      <c r="C267" s="99" t="s">
        <v>660</v>
      </c>
      <c r="D267" s="96" t="s">
        <v>27</v>
      </c>
      <c r="E267" s="96" t="s">
        <v>648</v>
      </c>
      <c r="F267" s="99" t="s">
        <v>661</v>
      </c>
      <c r="G267" s="96" t="s">
        <v>292</v>
      </c>
      <c r="H267" s="99" t="s">
        <v>658</v>
      </c>
      <c r="I267" s="99" t="s">
        <v>650</v>
      </c>
      <c r="J267" s="99"/>
      <c r="K267" s="102">
        <v>3.0900000000003303</v>
      </c>
      <c r="L267" s="96" t="s">
        <v>130</v>
      </c>
      <c r="M267" s="80">
        <v>3.0769999999999999E-2</v>
      </c>
      <c r="N267" s="80">
        <v>7.2700000000007772E-2</v>
      </c>
      <c r="O267" s="102">
        <v>1502247.952672</v>
      </c>
      <c r="P267" s="103">
        <v>88.193420000000003</v>
      </c>
      <c r="Q267" s="99"/>
      <c r="R267" s="102">
        <v>4662.2662255940004</v>
      </c>
      <c r="S267" s="79">
        <v>2.5037465877866668E-3</v>
      </c>
      <c r="T267" s="79">
        <v>4.6726512879644005E-3</v>
      </c>
      <c r="U267" s="79">
        <v>2.8986101519671632E-4</v>
      </c>
    </row>
    <row r="268" spans="2:21">
      <c r="B268" s="100" t="s">
        <v>662</v>
      </c>
      <c r="C268" s="99" t="s">
        <v>663</v>
      </c>
      <c r="D268" s="96" t="s">
        <v>27</v>
      </c>
      <c r="E268" s="96" t="s">
        <v>648</v>
      </c>
      <c r="F268" s="99" t="s">
        <v>664</v>
      </c>
      <c r="G268" s="96" t="s">
        <v>665</v>
      </c>
      <c r="H268" s="99" t="s">
        <v>666</v>
      </c>
      <c r="I268" s="99" t="s">
        <v>283</v>
      </c>
      <c r="J268" s="99"/>
      <c r="K268" s="102">
        <v>6.2000000000005242</v>
      </c>
      <c r="L268" s="96" t="s">
        <v>132</v>
      </c>
      <c r="M268" s="80">
        <v>4.3749999999999997E-2</v>
      </c>
      <c r="N268" s="80">
        <v>7.4200000000004901E-2</v>
      </c>
      <c r="O268" s="102">
        <v>1839350.7879999997</v>
      </c>
      <c r="P268" s="103">
        <v>82.922790000000006</v>
      </c>
      <c r="Q268" s="99"/>
      <c r="R268" s="102">
        <v>5724.2295547599997</v>
      </c>
      <c r="S268" s="79">
        <v>1.2262338586666664E-3</v>
      </c>
      <c r="T268" s="79">
        <v>5.7369801095486419E-3</v>
      </c>
      <c r="U268" s="79">
        <v>3.5588508027560893E-4</v>
      </c>
    </row>
    <row r="269" spans="2:21">
      <c r="B269" s="100" t="s">
        <v>667</v>
      </c>
      <c r="C269" s="99" t="s">
        <v>668</v>
      </c>
      <c r="D269" s="96" t="s">
        <v>27</v>
      </c>
      <c r="E269" s="96" t="s">
        <v>648</v>
      </c>
      <c r="F269" s="99" t="s">
        <v>664</v>
      </c>
      <c r="G269" s="96" t="s">
        <v>665</v>
      </c>
      <c r="H269" s="99" t="s">
        <v>666</v>
      </c>
      <c r="I269" s="99" t="s">
        <v>283</v>
      </c>
      <c r="J269" s="99"/>
      <c r="K269" s="102">
        <v>1.9400000000001099</v>
      </c>
      <c r="L269" s="96" t="s">
        <v>132</v>
      </c>
      <c r="M269" s="80">
        <v>0.06</v>
      </c>
      <c r="N269" s="80">
        <v>6.620000000000173E-2</v>
      </c>
      <c r="O269" s="102">
        <v>1011642.9334</v>
      </c>
      <c r="P269" s="103">
        <v>100.69499999999999</v>
      </c>
      <c r="Q269" s="99"/>
      <c r="R269" s="102">
        <v>3823.0829657569998</v>
      </c>
      <c r="S269" s="79">
        <v>1.0116429334E-3</v>
      </c>
      <c r="T269" s="79">
        <v>3.8315987718318756E-3</v>
      </c>
      <c r="U269" s="79">
        <v>2.3768756566328655E-4</v>
      </c>
    </row>
    <row r="270" spans="2:21">
      <c r="B270" s="100" t="s">
        <v>669</v>
      </c>
      <c r="C270" s="99" t="s">
        <v>670</v>
      </c>
      <c r="D270" s="96" t="s">
        <v>27</v>
      </c>
      <c r="E270" s="96" t="s">
        <v>648</v>
      </c>
      <c r="F270" s="99" t="s">
        <v>671</v>
      </c>
      <c r="G270" s="96" t="s">
        <v>672</v>
      </c>
      <c r="H270" s="99" t="s">
        <v>511</v>
      </c>
      <c r="I270" s="99"/>
      <c r="J270" s="99"/>
      <c r="K270" s="102">
        <v>3.9100000000005877</v>
      </c>
      <c r="L270" s="96" t="s">
        <v>130</v>
      </c>
      <c r="M270" s="80">
        <v>0</v>
      </c>
      <c r="N270" s="80">
        <v>6.9800000000011173E-2</v>
      </c>
      <c r="O270" s="102">
        <v>1004449.16</v>
      </c>
      <c r="P270" s="103">
        <v>76.484999999999999</v>
      </c>
      <c r="Q270" s="99"/>
      <c r="R270" s="102">
        <v>2703.4820959510002</v>
      </c>
      <c r="S270" s="79">
        <v>5.0222458000000001E-3</v>
      </c>
      <c r="T270" s="79">
        <v>2.7095040236628041E-3</v>
      </c>
      <c r="U270" s="79">
        <v>1.6808007672248785E-4</v>
      </c>
    </row>
    <row r="271" spans="2:21">
      <c r="B271" s="100" t="s">
        <v>673</v>
      </c>
      <c r="C271" s="99" t="s">
        <v>674</v>
      </c>
      <c r="D271" s="96" t="s">
        <v>27</v>
      </c>
      <c r="E271" s="96" t="s">
        <v>648</v>
      </c>
      <c r="F271" s="99" t="s">
        <v>675</v>
      </c>
      <c r="G271" s="96" t="s">
        <v>676</v>
      </c>
      <c r="H271" s="99" t="s">
        <v>511</v>
      </c>
      <c r="I271" s="99"/>
      <c r="J271" s="99"/>
      <c r="K271" s="102">
        <v>1.859999999999582</v>
      </c>
      <c r="L271" s="96" t="s">
        <v>130</v>
      </c>
      <c r="M271" s="80">
        <v>0</v>
      </c>
      <c r="N271" s="80">
        <v>-3.209999999999931E-2</v>
      </c>
      <c r="O271" s="102">
        <v>386326.6</v>
      </c>
      <c r="P271" s="103">
        <v>105.57299999999999</v>
      </c>
      <c r="Q271" s="99"/>
      <c r="R271" s="102">
        <v>1435.2473100099999</v>
      </c>
      <c r="S271" s="79">
        <v>6.7187234782608695E-4</v>
      </c>
      <c r="T271" s="79">
        <v>1.4384442816349962E-3</v>
      </c>
      <c r="U271" s="79">
        <v>8.9231764598524427E-5</v>
      </c>
    </row>
    <row r="272" spans="2:21">
      <c r="B272" s="100" t="s">
        <v>677</v>
      </c>
      <c r="C272" s="99" t="s">
        <v>678</v>
      </c>
      <c r="D272" s="96" t="s">
        <v>27</v>
      </c>
      <c r="E272" s="96" t="s">
        <v>648</v>
      </c>
      <c r="F272" s="99" t="s">
        <v>679</v>
      </c>
      <c r="G272" s="96" t="s">
        <v>156</v>
      </c>
      <c r="H272" s="99" t="s">
        <v>511</v>
      </c>
      <c r="I272" s="99"/>
      <c r="J272" s="99"/>
      <c r="K272" s="102">
        <v>2.6900000000022346</v>
      </c>
      <c r="L272" s="96" t="s">
        <v>130</v>
      </c>
      <c r="M272" s="80">
        <v>0</v>
      </c>
      <c r="N272" s="80">
        <v>2.1500000000027938E-2</v>
      </c>
      <c r="O272" s="102">
        <v>108688.9102</v>
      </c>
      <c r="P272" s="103">
        <v>93.590999999999994</v>
      </c>
      <c r="Q272" s="99"/>
      <c r="R272" s="102">
        <v>357.96337077999999</v>
      </c>
      <c r="S272" s="79">
        <v>2.3628023956521739E-4</v>
      </c>
      <c r="T272" s="79">
        <v>3.587607237735853E-4</v>
      </c>
      <c r="U272" s="79">
        <v>2.2255191153162814E-5</v>
      </c>
    </row>
    <row r="273" spans="2:21">
      <c r="B273" s="100" t="s">
        <v>680</v>
      </c>
      <c r="C273" s="99" t="s">
        <v>681</v>
      </c>
      <c r="D273" s="96" t="s">
        <v>27</v>
      </c>
      <c r="E273" s="96" t="s">
        <v>648</v>
      </c>
      <c r="F273" s="99" t="s">
        <v>682</v>
      </c>
      <c r="G273" s="96" t="s">
        <v>672</v>
      </c>
      <c r="H273" s="99" t="s">
        <v>511</v>
      </c>
      <c r="I273" s="99"/>
      <c r="J273" s="99"/>
      <c r="K273" s="102">
        <v>3.3000000000003769</v>
      </c>
      <c r="L273" s="96" t="s">
        <v>130</v>
      </c>
      <c r="M273" s="80">
        <v>0</v>
      </c>
      <c r="N273" s="80">
        <v>-6.7000000000011314E-2</v>
      </c>
      <c r="O273" s="102">
        <v>309061.28000000003</v>
      </c>
      <c r="P273" s="103">
        <v>121.889</v>
      </c>
      <c r="Q273" s="99"/>
      <c r="R273" s="102">
        <v>1325.6484848949999</v>
      </c>
      <c r="S273" s="79">
        <v>1.5453064000000001E-3</v>
      </c>
      <c r="T273" s="79">
        <v>1.3286013283257947E-3</v>
      </c>
      <c r="U273" s="79">
        <v>8.2417819367811265E-5</v>
      </c>
    </row>
    <row r="274" spans="2:21">
      <c r="B274" s="100" t="s">
        <v>683</v>
      </c>
      <c r="C274" s="99" t="s">
        <v>684</v>
      </c>
      <c r="D274" s="96" t="s">
        <v>27</v>
      </c>
      <c r="E274" s="96" t="s">
        <v>648</v>
      </c>
      <c r="F274" s="99" t="s">
        <v>685</v>
      </c>
      <c r="G274" s="96" t="s">
        <v>686</v>
      </c>
      <c r="H274" s="99" t="s">
        <v>511</v>
      </c>
      <c r="I274" s="99"/>
      <c r="J274" s="99"/>
      <c r="K274" s="102">
        <v>3.2399999999999469</v>
      </c>
      <c r="L274" s="96" t="s">
        <v>130</v>
      </c>
      <c r="M274" s="80">
        <v>0</v>
      </c>
      <c r="N274" s="80">
        <v>-7.309999999999986E-2</v>
      </c>
      <c r="O274" s="102">
        <v>1738469.7</v>
      </c>
      <c r="P274" s="103">
        <v>123.938</v>
      </c>
      <c r="Q274" s="99"/>
      <c r="R274" s="102">
        <v>7582.1238857099997</v>
      </c>
      <c r="S274" s="79">
        <v>2.7485686956521737E-3</v>
      </c>
      <c r="T274" s="79">
        <v>7.5990128460660051E-3</v>
      </c>
      <c r="U274" s="79">
        <v>4.7139352849357379E-4</v>
      </c>
    </row>
    <row r="275" spans="2:21">
      <c r="B275" s="100" t="s">
        <v>687</v>
      </c>
      <c r="C275" s="99" t="s">
        <v>688</v>
      </c>
      <c r="D275" s="96" t="s">
        <v>27</v>
      </c>
      <c r="E275" s="96" t="s">
        <v>648</v>
      </c>
      <c r="F275" s="99" t="s">
        <v>689</v>
      </c>
      <c r="G275" s="96" t="s">
        <v>676</v>
      </c>
      <c r="H275" s="99" t="s">
        <v>511</v>
      </c>
      <c r="I275" s="99"/>
      <c r="J275" s="99"/>
      <c r="K275" s="102">
        <v>3.2699999999994844</v>
      </c>
      <c r="L275" s="96" t="s">
        <v>130</v>
      </c>
      <c r="M275" s="80">
        <v>2.5000000000000001E-3</v>
      </c>
      <c r="N275" s="80">
        <v>4.4199999999992433E-2</v>
      </c>
      <c r="O275" s="102">
        <v>811285.86</v>
      </c>
      <c r="P275" s="103">
        <v>86.937880000000007</v>
      </c>
      <c r="Q275" s="99"/>
      <c r="R275" s="102">
        <v>2482.0026555639997</v>
      </c>
      <c r="S275" s="79">
        <v>2.5755106666666668E-3</v>
      </c>
      <c r="T275" s="79">
        <v>2.4875312442662134E-3</v>
      </c>
      <c r="U275" s="79">
        <v>1.5431032348888794E-4</v>
      </c>
    </row>
    <row r="276" spans="2:21">
      <c r="B276" s="100" t="s">
        <v>690</v>
      </c>
      <c r="C276" s="99" t="s">
        <v>691</v>
      </c>
      <c r="D276" s="96" t="s">
        <v>27</v>
      </c>
      <c r="E276" s="96" t="s">
        <v>648</v>
      </c>
      <c r="F276" s="99" t="s">
        <v>692</v>
      </c>
      <c r="G276" s="96" t="s">
        <v>676</v>
      </c>
      <c r="H276" s="99" t="s">
        <v>511</v>
      </c>
      <c r="I276" s="99"/>
      <c r="J276" s="99"/>
      <c r="K276" s="102">
        <v>2.6100000000000874</v>
      </c>
      <c r="L276" s="96" t="s">
        <v>130</v>
      </c>
      <c r="M276" s="80">
        <v>0</v>
      </c>
      <c r="N276" s="80">
        <v>6.5200000000002992E-2</v>
      </c>
      <c r="O276" s="102">
        <v>540857.24</v>
      </c>
      <c r="P276" s="103">
        <v>83.977000000000004</v>
      </c>
      <c r="Q276" s="99"/>
      <c r="R276" s="102">
        <v>1598.3146135260001</v>
      </c>
      <c r="S276" s="79">
        <v>9.4062128695652169E-4</v>
      </c>
      <c r="T276" s="79">
        <v>1.6018748128251885E-3</v>
      </c>
      <c r="U276" s="79">
        <v>9.93699360060392E-5</v>
      </c>
    </row>
    <row r="277" spans="2:21">
      <c r="B277" s="71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102"/>
      <c r="P277" s="103"/>
      <c r="Q277" s="99"/>
      <c r="R277" s="99"/>
      <c r="S277" s="99"/>
      <c r="T277" s="79"/>
      <c r="U277" s="99"/>
    </row>
    <row r="278" spans="2:21">
      <c r="B278" s="82" t="s">
        <v>63</v>
      </c>
      <c r="C278" s="70"/>
      <c r="D278" s="70"/>
      <c r="E278" s="70"/>
      <c r="F278" s="70"/>
      <c r="G278" s="70"/>
      <c r="H278" s="70"/>
      <c r="I278" s="70"/>
      <c r="J278" s="70"/>
      <c r="K278" s="101">
        <v>5.4012266740555921</v>
      </c>
      <c r="L278" s="70"/>
      <c r="M278" s="70"/>
      <c r="N278" s="84">
        <v>6.75119445714462E-2</v>
      </c>
      <c r="O278" s="101"/>
      <c r="P278" s="78"/>
      <c r="Q278" s="70"/>
      <c r="R278" s="101">
        <v>352861.60929997882</v>
      </c>
      <c r="S278" s="70"/>
      <c r="T278" s="77">
        <v>0.3536475982683015</v>
      </c>
      <c r="U278" s="77">
        <v>2.1938005971035634E-2</v>
      </c>
    </row>
    <row r="279" spans="2:21">
      <c r="B279" s="100" t="s">
        <v>693</v>
      </c>
      <c r="C279" s="99" t="s">
        <v>694</v>
      </c>
      <c r="D279" s="96" t="s">
        <v>27</v>
      </c>
      <c r="E279" s="96" t="s">
        <v>648</v>
      </c>
      <c r="F279" s="99"/>
      <c r="G279" s="96" t="s">
        <v>695</v>
      </c>
      <c r="H279" s="99" t="s">
        <v>696</v>
      </c>
      <c r="I279" s="99" t="s">
        <v>697</v>
      </c>
      <c r="J279" s="99"/>
      <c r="K279" s="102">
        <v>7.759999999999466</v>
      </c>
      <c r="L279" s="96" t="s">
        <v>132</v>
      </c>
      <c r="M279" s="80">
        <v>4.2519999999999995E-2</v>
      </c>
      <c r="N279" s="80">
        <v>5.3899999999996263E-2</v>
      </c>
      <c r="O279" s="102">
        <v>836068.54</v>
      </c>
      <c r="P279" s="103">
        <v>93.337230000000005</v>
      </c>
      <c r="Q279" s="99"/>
      <c r="R279" s="102">
        <v>2928.7030687310007</v>
      </c>
      <c r="S279" s="79">
        <v>6.6885483200000001E-4</v>
      </c>
      <c r="T279" s="79">
        <v>2.9352266696069415E-3</v>
      </c>
      <c r="U279" s="79">
        <v>1.8208244738403999E-4</v>
      </c>
    </row>
    <row r="280" spans="2:21">
      <c r="B280" s="100" t="s">
        <v>698</v>
      </c>
      <c r="C280" s="99" t="s">
        <v>699</v>
      </c>
      <c r="D280" s="96" t="s">
        <v>27</v>
      </c>
      <c r="E280" s="96" t="s">
        <v>648</v>
      </c>
      <c r="F280" s="99"/>
      <c r="G280" s="96" t="s">
        <v>695</v>
      </c>
      <c r="H280" s="99" t="s">
        <v>700</v>
      </c>
      <c r="I280" s="99" t="s">
        <v>650</v>
      </c>
      <c r="J280" s="99"/>
      <c r="K280" s="102">
        <v>1.6400000000655739</v>
      </c>
      <c r="L280" s="96" t="s">
        <v>130</v>
      </c>
      <c r="M280" s="80">
        <v>4.4999999999999998E-2</v>
      </c>
      <c r="N280" s="80">
        <v>7.8100000006721335E-2</v>
      </c>
      <c r="O280" s="102">
        <v>543.44455100000005</v>
      </c>
      <c r="P280" s="103">
        <v>95.691999999999993</v>
      </c>
      <c r="Q280" s="99"/>
      <c r="R280" s="102">
        <v>1.829996017</v>
      </c>
      <c r="S280" s="79">
        <v>1.0868891020000002E-6</v>
      </c>
      <c r="T280" s="79">
        <v>1.8340722798847323E-6</v>
      </c>
      <c r="U280" s="79">
        <v>1.1377396262393523E-7</v>
      </c>
    </row>
    <row r="281" spans="2:21">
      <c r="B281" s="100" t="s">
        <v>701</v>
      </c>
      <c r="C281" s="99" t="s">
        <v>702</v>
      </c>
      <c r="D281" s="96" t="s">
        <v>27</v>
      </c>
      <c r="E281" s="96" t="s">
        <v>648</v>
      </c>
      <c r="F281" s="99"/>
      <c r="G281" s="96" t="s">
        <v>695</v>
      </c>
      <c r="H281" s="99" t="s">
        <v>696</v>
      </c>
      <c r="I281" s="99" t="s">
        <v>697</v>
      </c>
      <c r="J281" s="99"/>
      <c r="K281" s="102">
        <v>7.1299999999996118</v>
      </c>
      <c r="L281" s="96" t="s">
        <v>130</v>
      </c>
      <c r="M281" s="80">
        <v>0.03</v>
      </c>
      <c r="N281" s="80">
        <v>6.7499999999995897E-2</v>
      </c>
      <c r="O281" s="102">
        <v>1546726.7990000001</v>
      </c>
      <c r="P281" s="103">
        <v>78.227670000000003</v>
      </c>
      <c r="Q281" s="99"/>
      <c r="R281" s="102">
        <v>4257.8783938050001</v>
      </c>
      <c r="S281" s="79">
        <v>8.8384388514285716E-4</v>
      </c>
      <c r="T281" s="79">
        <v>4.2673626940456224E-3</v>
      </c>
      <c r="U281" s="79">
        <v>2.6471953639996992E-4</v>
      </c>
    </row>
    <row r="282" spans="2:21">
      <c r="B282" s="100" t="s">
        <v>703</v>
      </c>
      <c r="C282" s="99" t="s">
        <v>704</v>
      </c>
      <c r="D282" s="96" t="s">
        <v>27</v>
      </c>
      <c r="E282" s="96" t="s">
        <v>648</v>
      </c>
      <c r="F282" s="99"/>
      <c r="G282" s="96" t="s">
        <v>695</v>
      </c>
      <c r="H282" s="99" t="s">
        <v>696</v>
      </c>
      <c r="I282" s="99" t="s">
        <v>697</v>
      </c>
      <c r="J282" s="99"/>
      <c r="K282" s="102">
        <v>7.6899999999992268</v>
      </c>
      <c r="L282" s="96" t="s">
        <v>130</v>
      </c>
      <c r="M282" s="80">
        <v>3.5000000000000003E-2</v>
      </c>
      <c r="N282" s="80">
        <v>6.8599999999994846E-2</v>
      </c>
      <c r="O282" s="102">
        <v>627051.40500000003</v>
      </c>
      <c r="P282" s="103">
        <v>79.122889999999998</v>
      </c>
      <c r="Q282" s="99"/>
      <c r="R282" s="102">
        <v>1745.920834715</v>
      </c>
      <c r="S282" s="79">
        <v>1.25410281E-3</v>
      </c>
      <c r="T282" s="79">
        <v>1.7498098225773322E-3</v>
      </c>
      <c r="U282" s="79">
        <v>1.0854686564774867E-4</v>
      </c>
    </row>
    <row r="283" spans="2:21">
      <c r="B283" s="100" t="s">
        <v>705</v>
      </c>
      <c r="C283" s="99" t="s">
        <v>706</v>
      </c>
      <c r="D283" s="96" t="s">
        <v>27</v>
      </c>
      <c r="E283" s="96" t="s">
        <v>648</v>
      </c>
      <c r="F283" s="99"/>
      <c r="G283" s="96" t="s">
        <v>707</v>
      </c>
      <c r="H283" s="99" t="s">
        <v>708</v>
      </c>
      <c r="I283" s="99" t="s">
        <v>650</v>
      </c>
      <c r="J283" s="99"/>
      <c r="K283" s="102">
        <v>4.030000000000066</v>
      </c>
      <c r="L283" s="96" t="s">
        <v>130</v>
      </c>
      <c r="M283" s="80">
        <v>5.5480000000000002E-2</v>
      </c>
      <c r="N283" s="80">
        <v>6.1700000000000983E-2</v>
      </c>
      <c r="O283" s="102">
        <v>1045085.675</v>
      </c>
      <c r="P283" s="103">
        <v>99.373140000000006</v>
      </c>
      <c r="Q283" s="99"/>
      <c r="R283" s="102">
        <v>3654.6028960919998</v>
      </c>
      <c r="S283" s="79">
        <v>2.0901713499999999E-3</v>
      </c>
      <c r="T283" s="79">
        <v>3.6627434177135695E-3</v>
      </c>
      <c r="U283" s="79">
        <v>2.2721287338479308E-4</v>
      </c>
    </row>
    <row r="284" spans="2:21">
      <c r="B284" s="100" t="s">
        <v>709</v>
      </c>
      <c r="C284" s="99" t="s">
        <v>710</v>
      </c>
      <c r="D284" s="96" t="s">
        <v>27</v>
      </c>
      <c r="E284" s="96" t="s">
        <v>648</v>
      </c>
      <c r="F284" s="99"/>
      <c r="G284" s="96" t="s">
        <v>695</v>
      </c>
      <c r="H284" s="99" t="s">
        <v>708</v>
      </c>
      <c r="I284" s="99" t="s">
        <v>283</v>
      </c>
      <c r="J284" s="99"/>
      <c r="K284" s="102">
        <v>7.8299999999995835</v>
      </c>
      <c r="L284" s="96" t="s">
        <v>132</v>
      </c>
      <c r="M284" s="80">
        <v>4.2500000000000003E-2</v>
      </c>
      <c r="N284" s="80">
        <v>5.4799999999996435E-2</v>
      </c>
      <c r="O284" s="102">
        <v>1672137.08</v>
      </c>
      <c r="P284" s="103">
        <v>93.053780000000003</v>
      </c>
      <c r="Q284" s="99"/>
      <c r="R284" s="102">
        <v>5839.6183608210004</v>
      </c>
      <c r="S284" s="79">
        <v>1.337709664E-3</v>
      </c>
      <c r="T284" s="79">
        <v>5.8526259408179437E-3</v>
      </c>
      <c r="U284" s="79">
        <v>3.630589984623417E-4</v>
      </c>
    </row>
    <row r="285" spans="2:21">
      <c r="B285" s="100" t="s">
        <v>711</v>
      </c>
      <c r="C285" s="99" t="s">
        <v>712</v>
      </c>
      <c r="D285" s="96" t="s">
        <v>27</v>
      </c>
      <c r="E285" s="96" t="s">
        <v>648</v>
      </c>
      <c r="F285" s="99"/>
      <c r="G285" s="96" t="s">
        <v>713</v>
      </c>
      <c r="H285" s="99" t="s">
        <v>708</v>
      </c>
      <c r="I285" s="99" t="s">
        <v>283</v>
      </c>
      <c r="J285" s="99"/>
      <c r="K285" s="102">
        <v>3.9500000000002711</v>
      </c>
      <c r="L285" s="96" t="s">
        <v>130</v>
      </c>
      <c r="M285" s="80">
        <v>4.2500000000000003E-2</v>
      </c>
      <c r="N285" s="80">
        <v>6.5900000000003497E-2</v>
      </c>
      <c r="O285" s="102">
        <v>628792.58002200001</v>
      </c>
      <c r="P285" s="103">
        <v>91.543059999999997</v>
      </c>
      <c r="Q285" s="99"/>
      <c r="R285" s="102">
        <v>2025.5924971310003</v>
      </c>
      <c r="S285" s="79">
        <v>1.5330379736630284E-3</v>
      </c>
      <c r="T285" s="79">
        <v>2.0301044454844089E-3</v>
      </c>
      <c r="U285" s="79">
        <v>1.2593452822794098E-4</v>
      </c>
    </row>
    <row r="286" spans="2:21">
      <c r="B286" s="100" t="s">
        <v>714</v>
      </c>
      <c r="C286" s="99" t="s">
        <v>715</v>
      </c>
      <c r="D286" s="96" t="s">
        <v>27</v>
      </c>
      <c r="E286" s="96" t="s">
        <v>648</v>
      </c>
      <c r="F286" s="99"/>
      <c r="G286" s="96" t="s">
        <v>707</v>
      </c>
      <c r="H286" s="99" t="s">
        <v>708</v>
      </c>
      <c r="I286" s="99" t="s">
        <v>650</v>
      </c>
      <c r="J286" s="99"/>
      <c r="K286" s="102">
        <v>4.129999999999705</v>
      </c>
      <c r="L286" s="96" t="s">
        <v>133</v>
      </c>
      <c r="M286" s="80">
        <v>4.6249999999999999E-2</v>
      </c>
      <c r="N286" s="80">
        <v>6.2699999999996411E-2</v>
      </c>
      <c r="O286" s="102">
        <v>836068.54</v>
      </c>
      <c r="P286" s="103">
        <v>94.928596999999996</v>
      </c>
      <c r="Q286" s="99"/>
      <c r="R286" s="102">
        <v>3363.2480959230002</v>
      </c>
      <c r="S286" s="79">
        <v>1.6721370800000001E-3</v>
      </c>
      <c r="T286" s="79">
        <v>3.3707396332040658E-3</v>
      </c>
      <c r="U286" s="79">
        <v>2.0909885027392644E-4</v>
      </c>
    </row>
    <row r="287" spans="2:21">
      <c r="B287" s="100" t="s">
        <v>716</v>
      </c>
      <c r="C287" s="99" t="s">
        <v>717</v>
      </c>
      <c r="D287" s="96" t="s">
        <v>27</v>
      </c>
      <c r="E287" s="96" t="s">
        <v>648</v>
      </c>
      <c r="F287" s="99"/>
      <c r="G287" s="96" t="s">
        <v>718</v>
      </c>
      <c r="H287" s="99" t="s">
        <v>719</v>
      </c>
      <c r="I287" s="99" t="s">
        <v>697</v>
      </c>
      <c r="J287" s="99"/>
      <c r="K287" s="102">
        <v>2.3900000000001862</v>
      </c>
      <c r="L287" s="96" t="s">
        <v>130</v>
      </c>
      <c r="M287" s="80">
        <v>5.8749999999999997E-2</v>
      </c>
      <c r="N287" s="80">
        <v>6.3900000000006299E-2</v>
      </c>
      <c r="O287" s="102">
        <v>1288588.5253659999</v>
      </c>
      <c r="P287" s="103">
        <v>99.622280000000003</v>
      </c>
      <c r="Q287" s="99"/>
      <c r="R287" s="102">
        <v>4517.4150447439997</v>
      </c>
      <c r="S287" s="79">
        <v>5.4344454183244417E-4</v>
      </c>
      <c r="T287" s="79">
        <v>4.5274774553234545E-3</v>
      </c>
      <c r="U287" s="79">
        <v>2.8085537109532764E-4</v>
      </c>
    </row>
    <row r="288" spans="2:21">
      <c r="B288" s="100" t="s">
        <v>720</v>
      </c>
      <c r="C288" s="99" t="s">
        <v>721</v>
      </c>
      <c r="D288" s="96" t="s">
        <v>27</v>
      </c>
      <c r="E288" s="96" t="s">
        <v>648</v>
      </c>
      <c r="F288" s="99"/>
      <c r="G288" s="96" t="s">
        <v>695</v>
      </c>
      <c r="H288" s="99" t="s">
        <v>722</v>
      </c>
      <c r="I288" s="99" t="s">
        <v>697</v>
      </c>
      <c r="J288" s="99"/>
      <c r="K288" s="102">
        <v>4.3699999999996271</v>
      </c>
      <c r="L288" s="96" t="s">
        <v>130</v>
      </c>
      <c r="M288" s="80">
        <v>3.2000000000000001E-2</v>
      </c>
      <c r="N288" s="80">
        <v>9.9899999999993938E-2</v>
      </c>
      <c r="O288" s="102">
        <v>1337709.6640000001</v>
      </c>
      <c r="P288" s="103">
        <v>76.436329999999998</v>
      </c>
      <c r="Q288" s="99"/>
      <c r="R288" s="102">
        <v>3598.1641908820002</v>
      </c>
      <c r="S288" s="79">
        <v>1.0701677312E-3</v>
      </c>
      <c r="T288" s="79">
        <v>3.6061789969297803E-3</v>
      </c>
      <c r="U288" s="79">
        <v>2.237039831591015E-4</v>
      </c>
    </row>
    <row r="289" spans="2:21">
      <c r="B289" s="100" t="s">
        <v>723</v>
      </c>
      <c r="C289" s="99" t="s">
        <v>724</v>
      </c>
      <c r="D289" s="96" t="s">
        <v>27</v>
      </c>
      <c r="E289" s="96" t="s">
        <v>648</v>
      </c>
      <c r="F289" s="99"/>
      <c r="G289" s="96" t="s">
        <v>707</v>
      </c>
      <c r="H289" s="99" t="s">
        <v>649</v>
      </c>
      <c r="I289" s="99" t="s">
        <v>650</v>
      </c>
      <c r="J289" s="99"/>
      <c r="K289" s="102">
        <v>7.420000000000436</v>
      </c>
      <c r="L289" s="96" t="s">
        <v>130</v>
      </c>
      <c r="M289" s="80">
        <v>5.7169999999999999E-2</v>
      </c>
      <c r="N289" s="80">
        <v>5.9600000000004448E-2</v>
      </c>
      <c r="O289" s="102">
        <v>1254102.81</v>
      </c>
      <c r="P289" s="103">
        <v>99.568340000000006</v>
      </c>
      <c r="Q289" s="99"/>
      <c r="R289" s="102">
        <v>4394.1377735740007</v>
      </c>
      <c r="S289" s="79">
        <v>3.5831508857142857E-4</v>
      </c>
      <c r="T289" s="79">
        <v>4.4039255876186364E-3</v>
      </c>
      <c r="U289" s="79">
        <v>2.731910136255943E-4</v>
      </c>
    </row>
    <row r="290" spans="2:21">
      <c r="B290" s="100" t="s">
        <v>725</v>
      </c>
      <c r="C290" s="99" t="s">
        <v>726</v>
      </c>
      <c r="D290" s="96" t="s">
        <v>27</v>
      </c>
      <c r="E290" s="96" t="s">
        <v>648</v>
      </c>
      <c r="F290" s="99"/>
      <c r="G290" s="96" t="s">
        <v>707</v>
      </c>
      <c r="H290" s="99" t="s">
        <v>649</v>
      </c>
      <c r="I290" s="99" t="s">
        <v>650</v>
      </c>
      <c r="J290" s="99"/>
      <c r="K290" s="102">
        <v>5.6700000000004875</v>
      </c>
      <c r="L290" s="96" t="s">
        <v>130</v>
      </c>
      <c r="M290" s="80">
        <v>3.9329999999999997E-2</v>
      </c>
      <c r="N290" s="80">
        <v>6.8800000000007314E-2</v>
      </c>
      <c r="O290" s="102">
        <v>1302176.7510500001</v>
      </c>
      <c r="P290" s="103">
        <v>85.861900000000006</v>
      </c>
      <c r="Q290" s="99"/>
      <c r="R290" s="102">
        <v>3934.5013496239999</v>
      </c>
      <c r="S290" s="79">
        <v>8.6811783403333335E-4</v>
      </c>
      <c r="T290" s="79">
        <v>3.9432653369072578E-3</v>
      </c>
      <c r="U290" s="79">
        <v>2.4461463595411948E-4</v>
      </c>
    </row>
    <row r="291" spans="2:21">
      <c r="B291" s="100" t="s">
        <v>727</v>
      </c>
      <c r="C291" s="99" t="s">
        <v>728</v>
      </c>
      <c r="D291" s="96" t="s">
        <v>27</v>
      </c>
      <c r="E291" s="96" t="s">
        <v>648</v>
      </c>
      <c r="F291" s="99"/>
      <c r="G291" s="96" t="s">
        <v>707</v>
      </c>
      <c r="H291" s="99" t="s">
        <v>649</v>
      </c>
      <c r="I291" s="99" t="s">
        <v>650</v>
      </c>
      <c r="J291" s="99"/>
      <c r="K291" s="102">
        <v>3.5899999999997299</v>
      </c>
      <c r="L291" s="96" t="s">
        <v>133</v>
      </c>
      <c r="M291" s="80">
        <v>6.1780000000000002E-2</v>
      </c>
      <c r="N291" s="80">
        <v>6.0399999999995686E-2</v>
      </c>
      <c r="O291" s="102">
        <v>1084798.93065</v>
      </c>
      <c r="P291" s="103">
        <v>100.63921999999999</v>
      </c>
      <c r="Q291" s="99"/>
      <c r="R291" s="102">
        <v>4626.3287482749993</v>
      </c>
      <c r="S291" s="79">
        <v>1.6689214317692307E-3</v>
      </c>
      <c r="T291" s="79">
        <v>4.6366337609602612E-3</v>
      </c>
      <c r="U291" s="79">
        <v>2.8762672115273613E-4</v>
      </c>
    </row>
    <row r="292" spans="2:21">
      <c r="B292" s="100" t="s">
        <v>729</v>
      </c>
      <c r="C292" s="99" t="s">
        <v>730</v>
      </c>
      <c r="D292" s="96" t="s">
        <v>27</v>
      </c>
      <c r="E292" s="96" t="s">
        <v>648</v>
      </c>
      <c r="F292" s="99"/>
      <c r="G292" s="96" t="s">
        <v>731</v>
      </c>
      <c r="H292" s="99" t="s">
        <v>649</v>
      </c>
      <c r="I292" s="99" t="s">
        <v>283</v>
      </c>
      <c r="J292" s="99"/>
      <c r="K292" s="102">
        <v>3.3899999999994277</v>
      </c>
      <c r="L292" s="96" t="s">
        <v>130</v>
      </c>
      <c r="M292" s="80">
        <v>4.7500000000000001E-2</v>
      </c>
      <c r="N292" s="80">
        <v>7.8699999999986711E-2</v>
      </c>
      <c r="O292" s="102">
        <v>961478.821</v>
      </c>
      <c r="P292" s="103">
        <v>90.902670000000001</v>
      </c>
      <c r="Q292" s="99"/>
      <c r="R292" s="102">
        <v>3075.6407944840003</v>
      </c>
      <c r="S292" s="79">
        <v>6.4098588066666671E-4</v>
      </c>
      <c r="T292" s="79">
        <v>3.0824916948689507E-3</v>
      </c>
      <c r="U292" s="79">
        <v>1.9121781552832367E-4</v>
      </c>
    </row>
    <row r="293" spans="2:21">
      <c r="B293" s="100" t="s">
        <v>732</v>
      </c>
      <c r="C293" s="99" t="s">
        <v>733</v>
      </c>
      <c r="D293" s="96" t="s">
        <v>27</v>
      </c>
      <c r="E293" s="96" t="s">
        <v>648</v>
      </c>
      <c r="F293" s="99"/>
      <c r="G293" s="96" t="s">
        <v>731</v>
      </c>
      <c r="H293" s="99" t="s">
        <v>649</v>
      </c>
      <c r="I293" s="99" t="s">
        <v>283</v>
      </c>
      <c r="J293" s="99"/>
      <c r="K293" s="102">
        <v>6.2299999999993272</v>
      </c>
      <c r="L293" s="96" t="s">
        <v>130</v>
      </c>
      <c r="M293" s="80">
        <v>5.1249999999999997E-2</v>
      </c>
      <c r="N293" s="80">
        <v>7.9899999999995405E-2</v>
      </c>
      <c r="O293" s="102">
        <v>687666.37415000005</v>
      </c>
      <c r="P293" s="103">
        <v>84.698670000000007</v>
      </c>
      <c r="Q293" s="99"/>
      <c r="R293" s="102">
        <v>2049.621316406</v>
      </c>
      <c r="S293" s="79">
        <v>4.5844424943333338E-4</v>
      </c>
      <c r="T293" s="79">
        <v>2.0541867882552327E-3</v>
      </c>
      <c r="U293" s="79">
        <v>1.2742844076146269E-4</v>
      </c>
    </row>
    <row r="294" spans="2:21">
      <c r="B294" s="100" t="s">
        <v>734</v>
      </c>
      <c r="C294" s="99" t="s">
        <v>735</v>
      </c>
      <c r="D294" s="96" t="s">
        <v>27</v>
      </c>
      <c r="E294" s="96" t="s">
        <v>648</v>
      </c>
      <c r="F294" s="99"/>
      <c r="G294" s="96" t="s">
        <v>736</v>
      </c>
      <c r="H294" s="99" t="s">
        <v>649</v>
      </c>
      <c r="I294" s="99" t="s">
        <v>650</v>
      </c>
      <c r="J294" s="99"/>
      <c r="K294" s="102">
        <v>6.3900000000005805</v>
      </c>
      <c r="L294" s="96" t="s">
        <v>132</v>
      </c>
      <c r="M294" s="80">
        <v>4.3749999999999997E-2</v>
      </c>
      <c r="N294" s="80">
        <v>4.880000000000443E-2</v>
      </c>
      <c r="O294" s="102">
        <v>915495.05130000005</v>
      </c>
      <c r="P294" s="103">
        <v>97.248369999999994</v>
      </c>
      <c r="Q294" s="99"/>
      <c r="R294" s="102">
        <v>3341.3109629539999</v>
      </c>
      <c r="S294" s="79">
        <v>1.2206600684E-3</v>
      </c>
      <c r="T294" s="79">
        <v>3.3487536359096308E-3</v>
      </c>
      <c r="U294" s="79">
        <v>2.0773498143306256E-4</v>
      </c>
    </row>
    <row r="295" spans="2:21">
      <c r="B295" s="100" t="s">
        <v>737</v>
      </c>
      <c r="C295" s="99" t="s">
        <v>738</v>
      </c>
      <c r="D295" s="96" t="s">
        <v>27</v>
      </c>
      <c r="E295" s="96" t="s">
        <v>648</v>
      </c>
      <c r="F295" s="99"/>
      <c r="G295" s="96" t="s">
        <v>707</v>
      </c>
      <c r="H295" s="99" t="s">
        <v>649</v>
      </c>
      <c r="I295" s="99" t="s">
        <v>650</v>
      </c>
      <c r="J295" s="99"/>
      <c r="K295" s="102">
        <v>7.3700000000001422</v>
      </c>
      <c r="L295" s="96" t="s">
        <v>130</v>
      </c>
      <c r="M295" s="80">
        <v>5.4050000000000001E-2</v>
      </c>
      <c r="N295" s="80">
        <v>6.2500000000001318E-2</v>
      </c>
      <c r="O295" s="102">
        <v>1128692.5290000001</v>
      </c>
      <c r="P295" s="103">
        <v>95.517939999999996</v>
      </c>
      <c r="Q295" s="99"/>
      <c r="R295" s="102">
        <v>3793.8476341579999</v>
      </c>
      <c r="S295" s="79">
        <v>1.1286925290000002E-3</v>
      </c>
      <c r="T295" s="79">
        <v>3.8022983193823313E-3</v>
      </c>
      <c r="U295" s="79">
        <v>2.3586995540963375E-4</v>
      </c>
    </row>
    <row r="296" spans="2:21">
      <c r="B296" s="100" t="s">
        <v>739</v>
      </c>
      <c r="C296" s="99" t="s">
        <v>740</v>
      </c>
      <c r="D296" s="96" t="s">
        <v>27</v>
      </c>
      <c r="E296" s="96" t="s">
        <v>648</v>
      </c>
      <c r="F296" s="99"/>
      <c r="G296" s="96" t="s">
        <v>741</v>
      </c>
      <c r="H296" s="99" t="s">
        <v>653</v>
      </c>
      <c r="I296" s="99" t="s">
        <v>283</v>
      </c>
      <c r="J296" s="99"/>
      <c r="K296" s="102">
        <v>4.290000000000469</v>
      </c>
      <c r="L296" s="96" t="s">
        <v>130</v>
      </c>
      <c r="M296" s="80">
        <v>5.8499999999999996E-2</v>
      </c>
      <c r="N296" s="80">
        <v>5.750000000000563E-2</v>
      </c>
      <c r="O296" s="102">
        <v>1128692.5290000001</v>
      </c>
      <c r="P296" s="103">
        <v>100.50725</v>
      </c>
      <c r="Q296" s="99"/>
      <c r="R296" s="102">
        <v>3992.0163149970003</v>
      </c>
      <c r="S296" s="79">
        <v>1.6124178985714287E-3</v>
      </c>
      <c r="T296" s="79">
        <v>4.0009084151922478E-3</v>
      </c>
      <c r="U296" s="79">
        <v>2.4819043910334827E-4</v>
      </c>
    </row>
    <row r="297" spans="2:21">
      <c r="B297" s="100" t="s">
        <v>742</v>
      </c>
      <c r="C297" s="99" t="s">
        <v>743</v>
      </c>
      <c r="D297" s="96" t="s">
        <v>27</v>
      </c>
      <c r="E297" s="96" t="s">
        <v>648</v>
      </c>
      <c r="F297" s="99"/>
      <c r="G297" s="96" t="s">
        <v>695</v>
      </c>
      <c r="H297" s="99" t="s">
        <v>653</v>
      </c>
      <c r="I297" s="99" t="s">
        <v>283</v>
      </c>
      <c r="J297" s="99"/>
      <c r="K297" s="102">
        <v>7.1399999999989507</v>
      </c>
      <c r="L297" s="96" t="s">
        <v>132</v>
      </c>
      <c r="M297" s="80">
        <v>5.7999999999999996E-2</v>
      </c>
      <c r="N297" s="80">
        <v>4.909999999999444E-2</v>
      </c>
      <c r="O297" s="102">
        <v>627051.40500000003</v>
      </c>
      <c r="P297" s="103">
        <v>108.58449</v>
      </c>
      <c r="Q297" s="99"/>
      <c r="R297" s="102">
        <v>2555.344853562</v>
      </c>
      <c r="S297" s="79">
        <v>1.25410281E-3</v>
      </c>
      <c r="T297" s="79">
        <v>2.5610368098763869E-3</v>
      </c>
      <c r="U297" s="79">
        <v>1.5887013259025483E-4</v>
      </c>
    </row>
    <row r="298" spans="2:21">
      <c r="B298" s="100" t="s">
        <v>744</v>
      </c>
      <c r="C298" s="99" t="s">
        <v>745</v>
      </c>
      <c r="D298" s="96" t="s">
        <v>27</v>
      </c>
      <c r="E298" s="96" t="s">
        <v>648</v>
      </c>
      <c r="F298" s="99"/>
      <c r="G298" s="96" t="s">
        <v>746</v>
      </c>
      <c r="H298" s="99" t="s">
        <v>653</v>
      </c>
      <c r="I298" s="99" t="s">
        <v>650</v>
      </c>
      <c r="J298" s="99"/>
      <c r="K298" s="102">
        <v>7.3799999999994386</v>
      </c>
      <c r="L298" s="96" t="s">
        <v>130</v>
      </c>
      <c r="M298" s="80">
        <v>4.9889999999999997E-2</v>
      </c>
      <c r="N298" s="80">
        <v>5.4699999999996009E-2</v>
      </c>
      <c r="O298" s="102">
        <v>994921.56259999995</v>
      </c>
      <c r="P298" s="103">
        <v>96.589179999999999</v>
      </c>
      <c r="Q298" s="99"/>
      <c r="R298" s="102">
        <v>3381.7118879049999</v>
      </c>
      <c r="S298" s="79">
        <v>1.3265620834666666E-3</v>
      </c>
      <c r="T298" s="79">
        <v>3.3892445527455074E-3</v>
      </c>
      <c r="U298" s="79">
        <v>2.1024677560236508E-4</v>
      </c>
    </row>
    <row r="299" spans="2:21">
      <c r="B299" s="100" t="s">
        <v>747</v>
      </c>
      <c r="C299" s="99" t="s">
        <v>748</v>
      </c>
      <c r="D299" s="96" t="s">
        <v>27</v>
      </c>
      <c r="E299" s="96" t="s">
        <v>648</v>
      </c>
      <c r="F299" s="99"/>
      <c r="G299" s="96" t="s">
        <v>676</v>
      </c>
      <c r="H299" s="99" t="s">
        <v>653</v>
      </c>
      <c r="I299" s="99" t="s">
        <v>283</v>
      </c>
      <c r="J299" s="99"/>
      <c r="K299" s="102">
        <v>7.4400000000018078</v>
      </c>
      <c r="L299" s="96" t="s">
        <v>130</v>
      </c>
      <c r="M299" s="80">
        <v>5.0999999999999997E-2</v>
      </c>
      <c r="N299" s="80">
        <v>5.5700000000014016E-2</v>
      </c>
      <c r="O299" s="102">
        <v>376230.84299999999</v>
      </c>
      <c r="P299" s="103">
        <v>98.611829999999998</v>
      </c>
      <c r="Q299" s="99"/>
      <c r="R299" s="102">
        <v>1305.5776161809999</v>
      </c>
      <c r="S299" s="79">
        <v>5.0164112399999998E-4</v>
      </c>
      <c r="T299" s="79">
        <v>1.3084857523356897E-3</v>
      </c>
      <c r="U299" s="79">
        <v>8.1169979347569006E-5</v>
      </c>
    </row>
    <row r="300" spans="2:21">
      <c r="B300" s="100" t="s">
        <v>749</v>
      </c>
      <c r="C300" s="99" t="s">
        <v>750</v>
      </c>
      <c r="D300" s="96" t="s">
        <v>27</v>
      </c>
      <c r="E300" s="96" t="s">
        <v>648</v>
      </c>
      <c r="F300" s="99"/>
      <c r="G300" s="96" t="s">
        <v>751</v>
      </c>
      <c r="H300" s="99" t="s">
        <v>653</v>
      </c>
      <c r="I300" s="99" t="s">
        <v>650</v>
      </c>
      <c r="J300" s="99"/>
      <c r="K300" s="102">
        <v>7.5300000000003608</v>
      </c>
      <c r="L300" s="96" t="s">
        <v>130</v>
      </c>
      <c r="M300" s="80">
        <v>5.5E-2</v>
      </c>
      <c r="N300" s="80">
        <v>6.300000000000279E-2</v>
      </c>
      <c r="O300" s="102">
        <v>1672137.08</v>
      </c>
      <c r="P300" s="103">
        <v>96.548500000000004</v>
      </c>
      <c r="Q300" s="99"/>
      <c r="R300" s="102">
        <v>5681.1554824980012</v>
      </c>
      <c r="S300" s="79">
        <v>1.5201246181818183E-3</v>
      </c>
      <c r="T300" s="79">
        <v>5.6938100910439056E-3</v>
      </c>
      <c r="U300" s="79">
        <v>3.5320709199472116E-4</v>
      </c>
    </row>
    <row r="301" spans="2:21">
      <c r="B301" s="100" t="s">
        <v>752</v>
      </c>
      <c r="C301" s="99" t="s">
        <v>753</v>
      </c>
      <c r="D301" s="96" t="s">
        <v>27</v>
      </c>
      <c r="E301" s="96" t="s">
        <v>648</v>
      </c>
      <c r="F301" s="99"/>
      <c r="G301" s="96" t="s">
        <v>707</v>
      </c>
      <c r="H301" s="99" t="s">
        <v>653</v>
      </c>
      <c r="I301" s="99" t="s">
        <v>650</v>
      </c>
      <c r="J301" s="99"/>
      <c r="K301" s="102">
        <v>4.8499999999995671</v>
      </c>
      <c r="L301" s="96" t="s">
        <v>132</v>
      </c>
      <c r="M301" s="80">
        <v>4.1250000000000002E-2</v>
      </c>
      <c r="N301" s="80">
        <v>5.4299999999994367E-2</v>
      </c>
      <c r="O301" s="102">
        <v>1032544.6468999999</v>
      </c>
      <c r="P301" s="103">
        <v>95.250879999999995</v>
      </c>
      <c r="Q301" s="99"/>
      <c r="R301" s="102">
        <v>3691.1048814559999</v>
      </c>
      <c r="S301" s="79">
        <v>1.0325446469E-3</v>
      </c>
      <c r="T301" s="79">
        <v>3.6993267101879546E-3</v>
      </c>
      <c r="U301" s="79">
        <v>2.2948226385336432E-4</v>
      </c>
    </row>
    <row r="302" spans="2:21">
      <c r="B302" s="100" t="s">
        <v>754</v>
      </c>
      <c r="C302" s="99" t="s">
        <v>755</v>
      </c>
      <c r="D302" s="96" t="s">
        <v>27</v>
      </c>
      <c r="E302" s="96" t="s">
        <v>648</v>
      </c>
      <c r="F302" s="99"/>
      <c r="G302" s="96" t="s">
        <v>756</v>
      </c>
      <c r="H302" s="99" t="s">
        <v>653</v>
      </c>
      <c r="I302" s="99" t="s">
        <v>650</v>
      </c>
      <c r="J302" s="99"/>
      <c r="K302" s="102">
        <v>6.3199999999989123</v>
      </c>
      <c r="L302" s="96" t="s">
        <v>130</v>
      </c>
      <c r="M302" s="80">
        <v>4.6249999999999999E-2</v>
      </c>
      <c r="N302" s="80">
        <v>5.7099999999990443E-2</v>
      </c>
      <c r="O302" s="102">
        <v>627051.40500000003</v>
      </c>
      <c r="P302" s="103">
        <v>93.414709999999999</v>
      </c>
      <c r="Q302" s="99"/>
      <c r="R302" s="102">
        <v>2061.283250207</v>
      </c>
      <c r="S302" s="79">
        <v>6.2705140500000001E-4</v>
      </c>
      <c r="T302" s="79">
        <v>2.0658746986744743E-3</v>
      </c>
      <c r="U302" s="79">
        <v>1.2815348300640315E-4</v>
      </c>
    </row>
    <row r="303" spans="2:21">
      <c r="B303" s="100" t="s">
        <v>757</v>
      </c>
      <c r="C303" s="99" t="s">
        <v>758</v>
      </c>
      <c r="D303" s="96" t="s">
        <v>27</v>
      </c>
      <c r="E303" s="96" t="s">
        <v>648</v>
      </c>
      <c r="F303" s="99"/>
      <c r="G303" s="96" t="s">
        <v>695</v>
      </c>
      <c r="H303" s="99" t="s">
        <v>653</v>
      </c>
      <c r="I303" s="99" t="s">
        <v>283</v>
      </c>
      <c r="J303" s="99"/>
      <c r="K303" s="102">
        <v>7.1200000000000445</v>
      </c>
      <c r="L303" s="96" t="s">
        <v>130</v>
      </c>
      <c r="M303" s="80">
        <v>0.06</v>
      </c>
      <c r="N303" s="80">
        <v>6.4300000000001356E-2</v>
      </c>
      <c r="O303" s="102">
        <v>1045085.675</v>
      </c>
      <c r="P303" s="103">
        <v>98.417670000000001</v>
      </c>
      <c r="Q303" s="99"/>
      <c r="R303" s="102">
        <v>3619.4637049570001</v>
      </c>
      <c r="S303" s="79">
        <v>8.7090472916666675E-4</v>
      </c>
      <c r="T303" s="79">
        <v>3.6275259550526797E-3</v>
      </c>
      <c r="U303" s="79">
        <v>2.2502821014963326E-4</v>
      </c>
    </row>
    <row r="304" spans="2:21">
      <c r="B304" s="100" t="s">
        <v>759</v>
      </c>
      <c r="C304" s="99" t="s">
        <v>760</v>
      </c>
      <c r="D304" s="96" t="s">
        <v>27</v>
      </c>
      <c r="E304" s="96" t="s">
        <v>648</v>
      </c>
      <c r="F304" s="99"/>
      <c r="G304" s="96" t="s">
        <v>736</v>
      </c>
      <c r="H304" s="99" t="s">
        <v>653</v>
      </c>
      <c r="I304" s="99" t="s">
        <v>283</v>
      </c>
      <c r="J304" s="99"/>
      <c r="K304" s="102">
        <v>4.3699999999995551</v>
      </c>
      <c r="L304" s="96" t="s">
        <v>130</v>
      </c>
      <c r="M304" s="80">
        <v>5.6250000000000001E-2</v>
      </c>
      <c r="N304" s="80">
        <v>5.7699999999990828E-2</v>
      </c>
      <c r="O304" s="102">
        <v>836068.54</v>
      </c>
      <c r="P304" s="103">
        <v>100.75449999999999</v>
      </c>
      <c r="Q304" s="99"/>
      <c r="R304" s="102">
        <v>2964.3235268359999</v>
      </c>
      <c r="S304" s="79">
        <v>1.5201246181818183E-3</v>
      </c>
      <c r="T304" s="79">
        <v>2.9709264712460041E-3</v>
      </c>
      <c r="U304" s="79">
        <v>1.842970318046823E-4</v>
      </c>
    </row>
    <row r="305" spans="2:21">
      <c r="B305" s="100" t="s">
        <v>761</v>
      </c>
      <c r="C305" s="99" t="s">
        <v>762</v>
      </c>
      <c r="D305" s="96" t="s">
        <v>27</v>
      </c>
      <c r="E305" s="96" t="s">
        <v>648</v>
      </c>
      <c r="F305" s="99"/>
      <c r="G305" s="96" t="s">
        <v>707</v>
      </c>
      <c r="H305" s="99" t="s">
        <v>653</v>
      </c>
      <c r="I305" s="99" t="s">
        <v>650</v>
      </c>
      <c r="J305" s="99"/>
      <c r="K305" s="102">
        <v>3.9899999999993052</v>
      </c>
      <c r="L305" s="96" t="s">
        <v>130</v>
      </c>
      <c r="M305" s="80">
        <v>8.1250000000000003E-2</v>
      </c>
      <c r="N305" s="80">
        <v>7.1299999999990149E-2</v>
      </c>
      <c r="O305" s="102">
        <v>836068.54</v>
      </c>
      <c r="P305" s="103">
        <v>105.302139</v>
      </c>
      <c r="Q305" s="99"/>
      <c r="R305" s="102">
        <v>3098.1207549850001</v>
      </c>
      <c r="S305" s="79">
        <v>4.7775345142857148E-4</v>
      </c>
      <c r="T305" s="79">
        <v>3.1050217288279198E-3</v>
      </c>
      <c r="U305" s="79">
        <v>1.9261543287943747E-4</v>
      </c>
    </row>
    <row r="306" spans="2:21">
      <c r="B306" s="100" t="s">
        <v>763</v>
      </c>
      <c r="C306" s="99" t="s">
        <v>764</v>
      </c>
      <c r="D306" s="96" t="s">
        <v>27</v>
      </c>
      <c r="E306" s="96" t="s">
        <v>648</v>
      </c>
      <c r="F306" s="99"/>
      <c r="G306" s="96" t="s">
        <v>765</v>
      </c>
      <c r="H306" s="99" t="s">
        <v>653</v>
      </c>
      <c r="I306" s="99" t="s">
        <v>283</v>
      </c>
      <c r="J306" s="99"/>
      <c r="K306" s="102">
        <v>7.5699999999980534</v>
      </c>
      <c r="L306" s="96" t="s">
        <v>130</v>
      </c>
      <c r="M306" s="80">
        <v>4.7E-2</v>
      </c>
      <c r="N306" s="80">
        <v>5.4399999999990525E-2</v>
      </c>
      <c r="O306" s="102">
        <v>418034.27</v>
      </c>
      <c r="P306" s="103">
        <v>94.660560000000004</v>
      </c>
      <c r="Q306" s="99"/>
      <c r="R306" s="102">
        <v>1392.516026903</v>
      </c>
      <c r="S306" s="79">
        <v>1.3934475666666666E-3</v>
      </c>
      <c r="T306" s="79">
        <v>1.3956178158381284E-3</v>
      </c>
      <c r="U306" s="79">
        <v>8.6575088102004713E-5</v>
      </c>
    </row>
    <row r="307" spans="2:21">
      <c r="B307" s="100" t="s">
        <v>766</v>
      </c>
      <c r="C307" s="99" t="s">
        <v>767</v>
      </c>
      <c r="D307" s="96" t="s">
        <v>27</v>
      </c>
      <c r="E307" s="96" t="s">
        <v>648</v>
      </c>
      <c r="F307" s="99"/>
      <c r="G307" s="96" t="s">
        <v>741</v>
      </c>
      <c r="H307" s="99" t="s">
        <v>658</v>
      </c>
      <c r="I307" s="99" t="s">
        <v>283</v>
      </c>
      <c r="J307" s="99"/>
      <c r="K307" s="102">
        <v>7.5900000000009005</v>
      </c>
      <c r="L307" s="96" t="s">
        <v>130</v>
      </c>
      <c r="M307" s="80">
        <v>3.3000000000000002E-2</v>
      </c>
      <c r="N307" s="80">
        <v>6.530000000000874E-2</v>
      </c>
      <c r="O307" s="102">
        <v>1254102.81</v>
      </c>
      <c r="P307" s="103">
        <v>79.194999999999993</v>
      </c>
      <c r="Q307" s="99"/>
      <c r="R307" s="102">
        <v>3495.0240690149999</v>
      </c>
      <c r="S307" s="79">
        <v>3.135257025E-4</v>
      </c>
      <c r="T307" s="79">
        <v>3.5028091334421492E-3</v>
      </c>
      <c r="U307" s="79">
        <v>2.1729158648647846E-4</v>
      </c>
    </row>
    <row r="308" spans="2:21">
      <c r="B308" s="100" t="s">
        <v>768</v>
      </c>
      <c r="C308" s="99" t="s">
        <v>769</v>
      </c>
      <c r="D308" s="96" t="s">
        <v>27</v>
      </c>
      <c r="E308" s="96" t="s">
        <v>648</v>
      </c>
      <c r="F308" s="99"/>
      <c r="G308" s="96" t="s">
        <v>741</v>
      </c>
      <c r="H308" s="99" t="s">
        <v>658</v>
      </c>
      <c r="I308" s="99" t="s">
        <v>650</v>
      </c>
      <c r="J308" s="99"/>
      <c r="K308" s="102">
        <v>7.3700000000021042</v>
      </c>
      <c r="L308" s="96" t="s">
        <v>130</v>
      </c>
      <c r="M308" s="80">
        <v>5.5E-2</v>
      </c>
      <c r="N308" s="80">
        <v>6.0600000000016981E-2</v>
      </c>
      <c r="O308" s="102">
        <v>395042.38514999999</v>
      </c>
      <c r="P308" s="103">
        <v>97.490610000000004</v>
      </c>
      <c r="Q308" s="99"/>
      <c r="R308" s="102">
        <v>1355.2697795949998</v>
      </c>
      <c r="S308" s="79">
        <v>5.2672318019999999E-4</v>
      </c>
      <c r="T308" s="79">
        <v>1.3582886035979169E-3</v>
      </c>
      <c r="U308" s="79">
        <v>8.4259425603433133E-5</v>
      </c>
    </row>
    <row r="309" spans="2:21">
      <c r="B309" s="100" t="s">
        <v>770</v>
      </c>
      <c r="C309" s="99" t="s">
        <v>771</v>
      </c>
      <c r="D309" s="96" t="s">
        <v>27</v>
      </c>
      <c r="E309" s="96" t="s">
        <v>648</v>
      </c>
      <c r="F309" s="99"/>
      <c r="G309" s="96" t="s">
        <v>741</v>
      </c>
      <c r="H309" s="99" t="s">
        <v>658</v>
      </c>
      <c r="I309" s="99" t="s">
        <v>283</v>
      </c>
      <c r="J309" s="99"/>
      <c r="K309" s="102">
        <v>7.5099999999999962</v>
      </c>
      <c r="L309" s="96" t="s">
        <v>130</v>
      </c>
      <c r="M309" s="80">
        <v>5.4109999999999998E-2</v>
      </c>
      <c r="N309" s="80">
        <v>5.8099999999998833E-2</v>
      </c>
      <c r="O309" s="102">
        <v>752461.68599999999</v>
      </c>
      <c r="P309" s="103">
        <v>99.544740000000004</v>
      </c>
      <c r="Q309" s="99"/>
      <c r="R309" s="102">
        <v>2635.857903651</v>
      </c>
      <c r="S309" s="79">
        <v>1.25410281E-3</v>
      </c>
      <c r="T309" s="79">
        <v>2.6417292004419593E-3</v>
      </c>
      <c r="U309" s="79">
        <v>1.638757657536438E-4</v>
      </c>
    </row>
    <row r="310" spans="2:21">
      <c r="B310" s="100" t="s">
        <v>772</v>
      </c>
      <c r="C310" s="99" t="s">
        <v>773</v>
      </c>
      <c r="D310" s="96" t="s">
        <v>27</v>
      </c>
      <c r="E310" s="96" t="s">
        <v>648</v>
      </c>
      <c r="F310" s="99"/>
      <c r="G310" s="96" t="s">
        <v>741</v>
      </c>
      <c r="H310" s="99" t="s">
        <v>658</v>
      </c>
      <c r="I310" s="99" t="s">
        <v>650</v>
      </c>
      <c r="J310" s="99"/>
      <c r="K310" s="102">
        <v>5.9000000000003494</v>
      </c>
      <c r="L310" s="96" t="s">
        <v>130</v>
      </c>
      <c r="M310" s="80">
        <v>4.2500000000000003E-2</v>
      </c>
      <c r="N310" s="80">
        <v>5.9100000000001394E-2</v>
      </c>
      <c r="O310" s="102">
        <v>1254102.81</v>
      </c>
      <c r="P310" s="103">
        <v>91.070530000000005</v>
      </c>
      <c r="Q310" s="99"/>
      <c r="R310" s="102">
        <v>4019.113410084</v>
      </c>
      <c r="S310" s="79">
        <v>2.0901713499999999E-3</v>
      </c>
      <c r="T310" s="79">
        <v>4.0280658682701727E-3</v>
      </c>
      <c r="U310" s="79">
        <v>2.4987511155891981E-4</v>
      </c>
    </row>
    <row r="311" spans="2:21">
      <c r="B311" s="100" t="s">
        <v>774</v>
      </c>
      <c r="C311" s="99" t="s">
        <v>775</v>
      </c>
      <c r="D311" s="96" t="s">
        <v>27</v>
      </c>
      <c r="E311" s="96" t="s">
        <v>648</v>
      </c>
      <c r="F311" s="99"/>
      <c r="G311" s="96" t="s">
        <v>686</v>
      </c>
      <c r="H311" s="99" t="s">
        <v>658</v>
      </c>
      <c r="I311" s="99" t="s">
        <v>283</v>
      </c>
      <c r="J311" s="99"/>
      <c r="K311" s="102">
        <v>6.6699999999995274</v>
      </c>
      <c r="L311" s="96" t="s">
        <v>130</v>
      </c>
      <c r="M311" s="80">
        <v>4.1500000000000002E-2</v>
      </c>
      <c r="N311" s="80">
        <v>5.7999999999994459E-2</v>
      </c>
      <c r="O311" s="102">
        <v>1254102.81</v>
      </c>
      <c r="P311" s="103">
        <v>89.955749999999995</v>
      </c>
      <c r="Q311" s="99"/>
      <c r="R311" s="102">
        <v>3969.916174164</v>
      </c>
      <c r="S311" s="79">
        <v>6.7619670534798629E-4</v>
      </c>
      <c r="T311" s="79">
        <v>3.9787590469385382E-3</v>
      </c>
      <c r="U311" s="79">
        <v>2.4681643578653258E-4</v>
      </c>
    </row>
    <row r="312" spans="2:21">
      <c r="B312" s="100" t="s">
        <v>776</v>
      </c>
      <c r="C312" s="99" t="s">
        <v>777</v>
      </c>
      <c r="D312" s="96" t="s">
        <v>27</v>
      </c>
      <c r="E312" s="96" t="s">
        <v>648</v>
      </c>
      <c r="F312" s="99"/>
      <c r="G312" s="96" t="s">
        <v>746</v>
      </c>
      <c r="H312" s="99" t="s">
        <v>658</v>
      </c>
      <c r="I312" s="99" t="s">
        <v>650</v>
      </c>
      <c r="J312" s="99"/>
      <c r="K312" s="102">
        <v>3.7499999999999192</v>
      </c>
      <c r="L312" s="96" t="s">
        <v>130</v>
      </c>
      <c r="M312" s="80">
        <v>2.6249999999999999E-2</v>
      </c>
      <c r="N312" s="80">
        <v>7.6300000000000617E-2</v>
      </c>
      <c r="O312" s="102">
        <v>1059925.8915850001</v>
      </c>
      <c r="P312" s="103">
        <v>82.94538</v>
      </c>
      <c r="Q312" s="99"/>
      <c r="R312" s="102">
        <v>3093.7622995870001</v>
      </c>
      <c r="S312" s="79">
        <v>8.5362723646644498E-4</v>
      </c>
      <c r="T312" s="79">
        <v>3.1006535650973284E-3</v>
      </c>
      <c r="U312" s="79">
        <v>1.923444602997468E-4</v>
      </c>
    </row>
    <row r="313" spans="2:21">
      <c r="B313" s="100" t="s">
        <v>778</v>
      </c>
      <c r="C313" s="99" t="s">
        <v>779</v>
      </c>
      <c r="D313" s="96" t="s">
        <v>27</v>
      </c>
      <c r="E313" s="96" t="s">
        <v>648</v>
      </c>
      <c r="F313" s="99"/>
      <c r="G313" s="96" t="s">
        <v>746</v>
      </c>
      <c r="H313" s="99" t="s">
        <v>658</v>
      </c>
      <c r="I313" s="99" t="s">
        <v>650</v>
      </c>
      <c r="J313" s="99"/>
      <c r="K313" s="102">
        <v>2.4900000000004847</v>
      </c>
      <c r="L313" s="96" t="s">
        <v>130</v>
      </c>
      <c r="M313" s="80">
        <v>7.0499999999999993E-2</v>
      </c>
      <c r="N313" s="80">
        <v>7.3500000000012125E-2</v>
      </c>
      <c r="O313" s="102">
        <v>418034.27</v>
      </c>
      <c r="P313" s="103">
        <v>100.91225</v>
      </c>
      <c r="Q313" s="99"/>
      <c r="R313" s="102">
        <v>1484.4823648719998</v>
      </c>
      <c r="S313" s="79">
        <v>5.2254283749999999E-4</v>
      </c>
      <c r="T313" s="79">
        <v>1.4877890061492235E-3</v>
      </c>
      <c r="U313" s="79">
        <v>9.2292791638812557E-5</v>
      </c>
    </row>
    <row r="314" spans="2:21">
      <c r="B314" s="100" t="s">
        <v>780</v>
      </c>
      <c r="C314" s="99" t="s">
        <v>781</v>
      </c>
      <c r="D314" s="96" t="s">
        <v>27</v>
      </c>
      <c r="E314" s="96" t="s">
        <v>648</v>
      </c>
      <c r="F314" s="99"/>
      <c r="G314" s="96" t="s">
        <v>782</v>
      </c>
      <c r="H314" s="99" t="s">
        <v>658</v>
      </c>
      <c r="I314" s="99" t="s">
        <v>283</v>
      </c>
      <c r="J314" s="99"/>
      <c r="K314" s="102">
        <v>3.9199999999993951</v>
      </c>
      <c r="L314" s="96" t="s">
        <v>130</v>
      </c>
      <c r="M314" s="80">
        <v>5.5E-2</v>
      </c>
      <c r="N314" s="80">
        <v>8.4799999999993089E-2</v>
      </c>
      <c r="O314" s="102">
        <v>292623.989</v>
      </c>
      <c r="P314" s="103">
        <v>89.949110000000005</v>
      </c>
      <c r="Q314" s="99"/>
      <c r="R314" s="102">
        <v>926.24541079300002</v>
      </c>
      <c r="S314" s="79">
        <v>2.92623989E-4</v>
      </c>
      <c r="T314" s="79">
        <v>9.2830859549673426E-4</v>
      </c>
      <c r="U314" s="79">
        <v>5.7586251428521178E-5</v>
      </c>
    </row>
    <row r="315" spans="2:21">
      <c r="B315" s="100" t="s">
        <v>783</v>
      </c>
      <c r="C315" s="99" t="s">
        <v>784</v>
      </c>
      <c r="D315" s="96" t="s">
        <v>27</v>
      </c>
      <c r="E315" s="96" t="s">
        <v>648</v>
      </c>
      <c r="F315" s="99"/>
      <c r="G315" s="96" t="s">
        <v>782</v>
      </c>
      <c r="H315" s="99" t="s">
        <v>658</v>
      </c>
      <c r="I315" s="99" t="s">
        <v>283</v>
      </c>
      <c r="J315" s="99"/>
      <c r="K315" s="102">
        <v>3.5200000000003744</v>
      </c>
      <c r="L315" s="96" t="s">
        <v>130</v>
      </c>
      <c r="M315" s="80">
        <v>0.06</v>
      </c>
      <c r="N315" s="80">
        <v>8.1200000000009084E-2</v>
      </c>
      <c r="O315" s="102">
        <v>899191.71476999996</v>
      </c>
      <c r="P315" s="103">
        <v>94.478669999999994</v>
      </c>
      <c r="Q315" s="99"/>
      <c r="R315" s="102">
        <v>2989.5465425190005</v>
      </c>
      <c r="S315" s="79">
        <v>1.19892228636E-3</v>
      </c>
      <c r="T315" s="79">
        <v>2.9962056704625831E-3</v>
      </c>
      <c r="U315" s="79">
        <v>1.8586518955853636E-4</v>
      </c>
    </row>
    <row r="316" spans="2:21">
      <c r="B316" s="100" t="s">
        <v>785</v>
      </c>
      <c r="C316" s="99" t="s">
        <v>786</v>
      </c>
      <c r="D316" s="96" t="s">
        <v>27</v>
      </c>
      <c r="E316" s="96" t="s">
        <v>648</v>
      </c>
      <c r="F316" s="99"/>
      <c r="G316" s="96" t="s">
        <v>782</v>
      </c>
      <c r="H316" s="99" t="s">
        <v>658</v>
      </c>
      <c r="I316" s="99" t="s">
        <v>283</v>
      </c>
      <c r="J316" s="99"/>
      <c r="K316" s="102">
        <v>5.3500000000006835</v>
      </c>
      <c r="L316" s="96" t="s">
        <v>130</v>
      </c>
      <c r="M316" s="80">
        <v>5.2499999999999998E-2</v>
      </c>
      <c r="N316" s="80">
        <v>5.8400000000006204E-2</v>
      </c>
      <c r="O316" s="102">
        <v>1254102.81</v>
      </c>
      <c r="P316" s="103">
        <v>97.743750000000006</v>
      </c>
      <c r="Q316" s="99"/>
      <c r="R316" s="102">
        <v>4313.6152391229998</v>
      </c>
      <c r="S316" s="79">
        <v>8.3606854000000004E-4</v>
      </c>
      <c r="T316" s="79">
        <v>4.3232236915649227E-3</v>
      </c>
      <c r="U316" s="79">
        <v>2.6818479080330021E-4</v>
      </c>
    </row>
    <row r="317" spans="2:21">
      <c r="B317" s="100" t="s">
        <v>787</v>
      </c>
      <c r="C317" s="99" t="s">
        <v>788</v>
      </c>
      <c r="D317" s="96" t="s">
        <v>27</v>
      </c>
      <c r="E317" s="96" t="s">
        <v>648</v>
      </c>
      <c r="F317" s="99"/>
      <c r="G317" s="96" t="s">
        <v>756</v>
      </c>
      <c r="H317" s="99" t="s">
        <v>658</v>
      </c>
      <c r="I317" s="99" t="s">
        <v>283</v>
      </c>
      <c r="J317" s="99"/>
      <c r="K317" s="102">
        <v>6.2399999999997044</v>
      </c>
      <c r="L317" s="96" t="s">
        <v>130</v>
      </c>
      <c r="M317" s="80">
        <v>3.2500000000000001E-2</v>
      </c>
      <c r="N317" s="80">
        <v>5.8799999999996196E-2</v>
      </c>
      <c r="O317" s="102">
        <v>1254102.81</v>
      </c>
      <c r="P317" s="103">
        <v>85.83775</v>
      </c>
      <c r="Q317" s="99"/>
      <c r="R317" s="102">
        <v>3788.1811010380002</v>
      </c>
      <c r="S317" s="79">
        <v>1.0036194641399512E-3</v>
      </c>
      <c r="T317" s="79">
        <v>3.7966191642246727E-3</v>
      </c>
      <c r="U317" s="79">
        <v>2.3551765741476759E-4</v>
      </c>
    </row>
    <row r="318" spans="2:21">
      <c r="B318" s="100" t="s">
        <v>789</v>
      </c>
      <c r="C318" s="99" t="s">
        <v>790</v>
      </c>
      <c r="D318" s="96" t="s">
        <v>27</v>
      </c>
      <c r="E318" s="96" t="s">
        <v>648</v>
      </c>
      <c r="F318" s="99"/>
      <c r="G318" s="96" t="s">
        <v>751</v>
      </c>
      <c r="H318" s="99" t="s">
        <v>658</v>
      </c>
      <c r="I318" s="99" t="s">
        <v>283</v>
      </c>
      <c r="J318" s="99"/>
      <c r="K318" s="102">
        <v>6.1800000000007609</v>
      </c>
      <c r="L318" s="96" t="s">
        <v>130</v>
      </c>
      <c r="M318" s="80">
        <v>4.8750000000000002E-2</v>
      </c>
      <c r="N318" s="80">
        <v>5.9100000000007195E-2</v>
      </c>
      <c r="O318" s="102">
        <v>961478.821</v>
      </c>
      <c r="P318" s="103">
        <v>93.971000000000004</v>
      </c>
      <c r="Q318" s="99"/>
      <c r="R318" s="102">
        <v>3179.4561340810001</v>
      </c>
      <c r="S318" s="79">
        <v>1.4791981861538462E-3</v>
      </c>
      <c r="T318" s="79">
        <v>3.1865382801144295E-3</v>
      </c>
      <c r="U318" s="79">
        <v>1.9767219163481563E-4</v>
      </c>
    </row>
    <row r="319" spans="2:21">
      <c r="B319" s="100" t="s">
        <v>791</v>
      </c>
      <c r="C319" s="99" t="s">
        <v>792</v>
      </c>
      <c r="D319" s="96" t="s">
        <v>27</v>
      </c>
      <c r="E319" s="96" t="s">
        <v>648</v>
      </c>
      <c r="F319" s="99"/>
      <c r="G319" s="96" t="s">
        <v>746</v>
      </c>
      <c r="H319" s="99" t="s">
        <v>658</v>
      </c>
      <c r="I319" s="99" t="s">
        <v>283</v>
      </c>
      <c r="J319" s="99"/>
      <c r="K319" s="102">
        <v>2.0000000000003229</v>
      </c>
      <c r="L319" s="96" t="s">
        <v>130</v>
      </c>
      <c r="M319" s="80">
        <v>4.2500000000000003E-2</v>
      </c>
      <c r="N319" s="80">
        <v>7.25000000000105E-2</v>
      </c>
      <c r="O319" s="102">
        <v>919675.39399999985</v>
      </c>
      <c r="P319" s="103">
        <v>95.678560000000004</v>
      </c>
      <c r="Q319" s="99"/>
      <c r="R319" s="102">
        <v>3096.4811748310003</v>
      </c>
      <c r="S319" s="79">
        <v>1.9361587242105261E-3</v>
      </c>
      <c r="T319" s="79">
        <v>3.1033784965568299E-3</v>
      </c>
      <c r="U319" s="79">
        <v>1.9251349739464558E-4</v>
      </c>
    </row>
    <row r="320" spans="2:21">
      <c r="B320" s="100" t="s">
        <v>793</v>
      </c>
      <c r="C320" s="99" t="s">
        <v>794</v>
      </c>
      <c r="D320" s="96" t="s">
        <v>27</v>
      </c>
      <c r="E320" s="96" t="s">
        <v>648</v>
      </c>
      <c r="F320" s="99"/>
      <c r="G320" s="96" t="s">
        <v>746</v>
      </c>
      <c r="H320" s="99" t="s">
        <v>658</v>
      </c>
      <c r="I320" s="99" t="s">
        <v>283</v>
      </c>
      <c r="J320" s="99"/>
      <c r="K320" s="102">
        <v>5.2199999999989712</v>
      </c>
      <c r="L320" s="96" t="s">
        <v>130</v>
      </c>
      <c r="M320" s="80">
        <v>3.125E-2</v>
      </c>
      <c r="N320" s="80">
        <v>7.1799999999988554E-2</v>
      </c>
      <c r="O320" s="102">
        <v>836068.54</v>
      </c>
      <c r="P320" s="103">
        <v>81.298079999999999</v>
      </c>
      <c r="Q320" s="99"/>
      <c r="R320" s="102">
        <v>2391.8913909930002</v>
      </c>
      <c r="S320" s="79">
        <v>1.1147580533333334E-3</v>
      </c>
      <c r="T320" s="79">
        <v>2.3972192594751396E-3</v>
      </c>
      <c r="U320" s="79">
        <v>1.4870795301810214E-4</v>
      </c>
    </row>
    <row r="321" spans="2:21">
      <c r="B321" s="100" t="s">
        <v>795</v>
      </c>
      <c r="C321" s="99" t="s">
        <v>796</v>
      </c>
      <c r="D321" s="96" t="s">
        <v>27</v>
      </c>
      <c r="E321" s="96" t="s">
        <v>648</v>
      </c>
      <c r="F321" s="99"/>
      <c r="G321" s="96" t="s">
        <v>736</v>
      </c>
      <c r="H321" s="99" t="s">
        <v>658</v>
      </c>
      <c r="I321" s="99" t="s">
        <v>283</v>
      </c>
      <c r="J321" s="99"/>
      <c r="K321" s="102">
        <v>5.6700000000000168</v>
      </c>
      <c r="L321" s="96" t="s">
        <v>130</v>
      </c>
      <c r="M321" s="80">
        <v>5.4000000000000006E-2</v>
      </c>
      <c r="N321" s="80">
        <v>6.2000000000000978E-2</v>
      </c>
      <c r="O321" s="102">
        <v>1807747.3971879997</v>
      </c>
      <c r="P321" s="103">
        <v>96.451999999999998</v>
      </c>
      <c r="Q321" s="99"/>
      <c r="R321" s="102">
        <v>6135.7583804670003</v>
      </c>
      <c r="S321" s="79">
        <v>1.8077473971879997E-3</v>
      </c>
      <c r="T321" s="79">
        <v>6.149425603741608E-3</v>
      </c>
      <c r="U321" s="79">
        <v>3.8147052680101537E-4</v>
      </c>
    </row>
    <row r="322" spans="2:21">
      <c r="B322" s="100" t="s">
        <v>797</v>
      </c>
      <c r="C322" s="99" t="s">
        <v>798</v>
      </c>
      <c r="D322" s="96" t="s">
        <v>27</v>
      </c>
      <c r="E322" s="96" t="s">
        <v>648</v>
      </c>
      <c r="F322" s="99"/>
      <c r="G322" s="96" t="s">
        <v>676</v>
      </c>
      <c r="H322" s="99" t="s">
        <v>658</v>
      </c>
      <c r="I322" s="99" t="s">
        <v>650</v>
      </c>
      <c r="J322" s="99"/>
      <c r="K322" s="102">
        <v>7.4199999999999866</v>
      </c>
      <c r="L322" s="96" t="s">
        <v>130</v>
      </c>
      <c r="M322" s="80">
        <v>5.4000000000000006E-2</v>
      </c>
      <c r="N322" s="80">
        <v>6.0099999999999015E-2</v>
      </c>
      <c r="O322" s="102">
        <v>1254102.81</v>
      </c>
      <c r="P322" s="103">
        <v>97.149000000000001</v>
      </c>
      <c r="Q322" s="99"/>
      <c r="R322" s="102">
        <v>4287.3678045429997</v>
      </c>
      <c r="S322" s="79">
        <v>1.6721370800000001E-3</v>
      </c>
      <c r="T322" s="79">
        <v>4.2969177915880563E-3</v>
      </c>
      <c r="U322" s="79">
        <v>2.6655294318552527E-4</v>
      </c>
    </row>
    <row r="323" spans="2:21">
      <c r="B323" s="100" t="s">
        <v>799</v>
      </c>
      <c r="C323" s="99" t="s">
        <v>800</v>
      </c>
      <c r="D323" s="96" t="s">
        <v>27</v>
      </c>
      <c r="E323" s="96" t="s">
        <v>648</v>
      </c>
      <c r="F323" s="99"/>
      <c r="G323" s="96" t="s">
        <v>676</v>
      </c>
      <c r="H323" s="99" t="s">
        <v>658</v>
      </c>
      <c r="I323" s="99" t="s">
        <v>650</v>
      </c>
      <c r="J323" s="99"/>
      <c r="K323" s="102">
        <v>7.3700000000008714</v>
      </c>
      <c r="L323" s="96" t="s">
        <v>130</v>
      </c>
      <c r="M323" s="80">
        <v>3.15E-2</v>
      </c>
      <c r="N323" s="80">
        <v>8.5200000000010476E-2</v>
      </c>
      <c r="O323" s="102">
        <v>836068.54</v>
      </c>
      <c r="P323" s="103">
        <v>67.413250000000005</v>
      </c>
      <c r="Q323" s="99"/>
      <c r="R323" s="102">
        <v>1983.3822111710001</v>
      </c>
      <c r="S323" s="79">
        <v>0.51198318432333134</v>
      </c>
      <c r="T323" s="79">
        <v>1.987800137340527E-3</v>
      </c>
      <c r="U323" s="79">
        <v>1.2331024300953294E-4</v>
      </c>
    </row>
    <row r="324" spans="2:21">
      <c r="B324" s="100" t="s">
        <v>801</v>
      </c>
      <c r="C324" s="99" t="s">
        <v>802</v>
      </c>
      <c r="D324" s="96" t="s">
        <v>27</v>
      </c>
      <c r="E324" s="96" t="s">
        <v>648</v>
      </c>
      <c r="F324" s="99"/>
      <c r="G324" s="96" t="s">
        <v>746</v>
      </c>
      <c r="H324" s="99" t="s">
        <v>803</v>
      </c>
      <c r="I324" s="99" t="s">
        <v>697</v>
      </c>
      <c r="J324" s="99"/>
      <c r="K324" s="102">
        <v>6.4300000000009616</v>
      </c>
      <c r="L324" s="96" t="s">
        <v>130</v>
      </c>
      <c r="M324" s="80">
        <v>3.6240000000000001E-2</v>
      </c>
      <c r="N324" s="80">
        <v>6.8200000000010169E-2</v>
      </c>
      <c r="O324" s="102">
        <v>1233201.0965</v>
      </c>
      <c r="P324" s="103">
        <v>81.469800000000006</v>
      </c>
      <c r="Q324" s="99"/>
      <c r="R324" s="102">
        <v>3535.4916771200001</v>
      </c>
      <c r="S324" s="79">
        <v>1.6442681286666667E-3</v>
      </c>
      <c r="T324" s="79">
        <v>3.5433668819668113E-3</v>
      </c>
      <c r="U324" s="79">
        <v>2.1980752646079938E-4</v>
      </c>
    </row>
    <row r="325" spans="2:21">
      <c r="B325" s="100" t="s">
        <v>804</v>
      </c>
      <c r="C325" s="99" t="s">
        <v>805</v>
      </c>
      <c r="D325" s="96" t="s">
        <v>27</v>
      </c>
      <c r="E325" s="96" t="s">
        <v>648</v>
      </c>
      <c r="F325" s="99"/>
      <c r="G325" s="96" t="s">
        <v>751</v>
      </c>
      <c r="H325" s="99" t="s">
        <v>658</v>
      </c>
      <c r="I325" s="99" t="s">
        <v>283</v>
      </c>
      <c r="J325" s="99"/>
      <c r="K325" s="102">
        <v>7.3799999999994963</v>
      </c>
      <c r="L325" s="96" t="s">
        <v>130</v>
      </c>
      <c r="M325" s="80">
        <v>5.5999999999999994E-2</v>
      </c>
      <c r="N325" s="80">
        <v>5.9099999999994754E-2</v>
      </c>
      <c r="O325" s="102">
        <v>1233201.0965</v>
      </c>
      <c r="P325" s="103">
        <v>97.837109999999996</v>
      </c>
      <c r="Q325" s="99"/>
      <c r="R325" s="102">
        <v>4245.773183153</v>
      </c>
      <c r="S325" s="79">
        <v>2.0553351608333333E-3</v>
      </c>
      <c r="T325" s="79">
        <v>4.2552305193890921E-3</v>
      </c>
      <c r="U325" s="79">
        <v>2.6396693487981286E-4</v>
      </c>
    </row>
    <row r="326" spans="2:21">
      <c r="B326" s="100" t="s">
        <v>806</v>
      </c>
      <c r="C326" s="99" t="s">
        <v>807</v>
      </c>
      <c r="D326" s="96" t="s">
        <v>27</v>
      </c>
      <c r="E326" s="96" t="s">
        <v>648</v>
      </c>
      <c r="F326" s="99"/>
      <c r="G326" s="96" t="s">
        <v>741</v>
      </c>
      <c r="H326" s="99" t="s">
        <v>658</v>
      </c>
      <c r="I326" s="99" t="s">
        <v>283</v>
      </c>
      <c r="J326" s="99"/>
      <c r="K326" s="102">
        <v>4.8900000000003399</v>
      </c>
      <c r="L326" s="96" t="s">
        <v>130</v>
      </c>
      <c r="M326" s="80">
        <v>4.4999999999999998E-2</v>
      </c>
      <c r="N326" s="80">
        <v>6.7800000000004912E-2</v>
      </c>
      <c r="O326" s="102">
        <v>1678700.2180389999</v>
      </c>
      <c r="P326" s="103">
        <v>90.386499999999998</v>
      </c>
      <c r="Q326" s="99"/>
      <c r="R326" s="102">
        <v>5339.4433540709997</v>
      </c>
      <c r="S326" s="79">
        <v>2.7978336967316667E-3</v>
      </c>
      <c r="T326" s="79">
        <v>5.3513368087928356E-3</v>
      </c>
      <c r="U326" s="79">
        <v>3.3196226819912978E-4</v>
      </c>
    </row>
    <row r="327" spans="2:21">
      <c r="B327" s="100" t="s">
        <v>808</v>
      </c>
      <c r="C327" s="99" t="s">
        <v>809</v>
      </c>
      <c r="D327" s="96" t="s">
        <v>27</v>
      </c>
      <c r="E327" s="96" t="s">
        <v>648</v>
      </c>
      <c r="F327" s="99"/>
      <c r="G327" s="96" t="s">
        <v>782</v>
      </c>
      <c r="H327" s="99" t="s">
        <v>658</v>
      </c>
      <c r="I327" s="99" t="s">
        <v>283</v>
      </c>
      <c r="J327" s="99"/>
      <c r="K327" s="102">
        <v>7.3499999999985715</v>
      </c>
      <c r="L327" s="96" t="s">
        <v>130</v>
      </c>
      <c r="M327" s="80">
        <v>0.04</v>
      </c>
      <c r="N327" s="80">
        <v>6.3499999999985721E-2</v>
      </c>
      <c r="O327" s="102">
        <v>627051.40500000003</v>
      </c>
      <c r="P327" s="103">
        <v>85.640330000000006</v>
      </c>
      <c r="Q327" s="99"/>
      <c r="R327" s="102">
        <v>1889.7343663019999</v>
      </c>
      <c r="S327" s="79">
        <v>6.2705140500000001E-4</v>
      </c>
      <c r="T327" s="79">
        <v>1.8939436946217346E-3</v>
      </c>
      <c r="U327" s="79">
        <v>1.1748799733087597E-4</v>
      </c>
    </row>
    <row r="328" spans="2:21">
      <c r="B328" s="100" t="s">
        <v>810</v>
      </c>
      <c r="C328" s="99" t="s">
        <v>811</v>
      </c>
      <c r="D328" s="96" t="s">
        <v>27</v>
      </c>
      <c r="E328" s="96" t="s">
        <v>648</v>
      </c>
      <c r="F328" s="99"/>
      <c r="G328" s="96" t="s">
        <v>782</v>
      </c>
      <c r="H328" s="99" t="s">
        <v>658</v>
      </c>
      <c r="I328" s="99" t="s">
        <v>283</v>
      </c>
      <c r="J328" s="99"/>
      <c r="K328" s="102">
        <v>2.3100000000018008</v>
      </c>
      <c r="L328" s="96" t="s">
        <v>130</v>
      </c>
      <c r="M328" s="80">
        <v>6.5000000000000002E-2</v>
      </c>
      <c r="N328" s="80">
        <v>6.0400000000006546E-2</v>
      </c>
      <c r="O328" s="102">
        <v>83606.854000000007</v>
      </c>
      <c r="P328" s="103">
        <v>103.81216999999999</v>
      </c>
      <c r="Q328" s="99"/>
      <c r="R328" s="102">
        <v>305.42839039500001</v>
      </c>
      <c r="S328" s="79">
        <v>1.1856504659961768E-4</v>
      </c>
      <c r="T328" s="79">
        <v>3.0610872324826578E-4</v>
      </c>
      <c r="U328" s="79">
        <v>1.898900213458193E-5</v>
      </c>
    </row>
    <row r="329" spans="2:21">
      <c r="B329" s="100" t="s">
        <v>812</v>
      </c>
      <c r="C329" s="99" t="s">
        <v>813</v>
      </c>
      <c r="D329" s="96" t="s">
        <v>27</v>
      </c>
      <c r="E329" s="96" t="s">
        <v>648</v>
      </c>
      <c r="F329" s="99"/>
      <c r="G329" s="96" t="s">
        <v>782</v>
      </c>
      <c r="H329" s="99" t="s">
        <v>658</v>
      </c>
      <c r="I329" s="99" t="s">
        <v>283</v>
      </c>
      <c r="J329" s="99"/>
      <c r="K329" s="102">
        <v>3.4799999999996651</v>
      </c>
      <c r="L329" s="96" t="s">
        <v>130</v>
      </c>
      <c r="M329" s="80">
        <v>6.8750000000000006E-2</v>
      </c>
      <c r="N329" s="80">
        <v>6.5399999999993602E-2</v>
      </c>
      <c r="O329" s="102">
        <v>1045085.675</v>
      </c>
      <c r="P329" s="103">
        <v>103.88704</v>
      </c>
      <c r="Q329" s="99"/>
      <c r="R329" s="102">
        <v>3820.6085310359999</v>
      </c>
      <c r="S329" s="79">
        <v>1.5383974230643543E-3</v>
      </c>
      <c r="T329" s="79">
        <v>3.8291188253795276E-3</v>
      </c>
      <c r="U329" s="79">
        <v>2.3753372585115192E-4</v>
      </c>
    </row>
    <row r="330" spans="2:21">
      <c r="B330" s="100" t="s">
        <v>814</v>
      </c>
      <c r="C330" s="99" t="s">
        <v>815</v>
      </c>
      <c r="D330" s="96" t="s">
        <v>27</v>
      </c>
      <c r="E330" s="96" t="s">
        <v>648</v>
      </c>
      <c r="F330" s="99"/>
      <c r="G330" s="96" t="s">
        <v>686</v>
      </c>
      <c r="H330" s="99" t="s">
        <v>803</v>
      </c>
      <c r="I330" s="99" t="s">
        <v>697</v>
      </c>
      <c r="J330" s="99"/>
      <c r="K330" s="102">
        <v>7.6800000000003692</v>
      </c>
      <c r="L330" s="96" t="s">
        <v>130</v>
      </c>
      <c r="M330" s="80">
        <v>0.05</v>
      </c>
      <c r="N330" s="80">
        <v>5.7600000000003933E-2</v>
      </c>
      <c r="O330" s="102">
        <v>1881154.2150000001</v>
      </c>
      <c r="P330" s="103">
        <v>96.96611</v>
      </c>
      <c r="Q330" s="99"/>
      <c r="R330" s="102">
        <v>6418.9448616479986</v>
      </c>
      <c r="S330" s="79">
        <v>1.8811542150000001E-3</v>
      </c>
      <c r="T330" s="79">
        <v>6.4332428745702188E-3</v>
      </c>
      <c r="U330" s="79">
        <v>3.9907671163758631E-4</v>
      </c>
    </row>
    <row r="331" spans="2:21">
      <c r="B331" s="100" t="s">
        <v>816</v>
      </c>
      <c r="C331" s="99" t="s">
        <v>817</v>
      </c>
      <c r="D331" s="96" t="s">
        <v>27</v>
      </c>
      <c r="E331" s="96" t="s">
        <v>648</v>
      </c>
      <c r="F331" s="99"/>
      <c r="G331" s="96" t="s">
        <v>818</v>
      </c>
      <c r="H331" s="99" t="s">
        <v>803</v>
      </c>
      <c r="I331" s="99" t="s">
        <v>697</v>
      </c>
      <c r="J331" s="99"/>
      <c r="K331" s="102">
        <v>3.6700000000001016</v>
      </c>
      <c r="L331" s="96" t="s">
        <v>130</v>
      </c>
      <c r="M331" s="80">
        <v>4.7E-2</v>
      </c>
      <c r="N331" s="80">
        <v>7.5200000000006068E-2</v>
      </c>
      <c r="O331" s="102">
        <v>794265.11300000001</v>
      </c>
      <c r="P331" s="103">
        <v>92.068889999999996</v>
      </c>
      <c r="Q331" s="99"/>
      <c r="R331" s="102">
        <v>2573.3428755219998</v>
      </c>
      <c r="S331" s="79">
        <v>1.6016638697318008E-3</v>
      </c>
      <c r="T331" s="79">
        <v>2.5790749219066563E-3</v>
      </c>
      <c r="U331" s="79">
        <v>1.5998910020480661E-4</v>
      </c>
    </row>
    <row r="332" spans="2:21">
      <c r="B332" s="100" t="s">
        <v>819</v>
      </c>
      <c r="C332" s="99" t="s">
        <v>820</v>
      </c>
      <c r="D332" s="96" t="s">
        <v>27</v>
      </c>
      <c r="E332" s="96" t="s">
        <v>648</v>
      </c>
      <c r="F332" s="99"/>
      <c r="G332" s="96" t="s">
        <v>746</v>
      </c>
      <c r="H332" s="99" t="s">
        <v>658</v>
      </c>
      <c r="I332" s="99" t="s">
        <v>283</v>
      </c>
      <c r="J332" s="99"/>
      <c r="K332" s="102">
        <v>3.279999999998819</v>
      </c>
      <c r="L332" s="96" t="s">
        <v>130</v>
      </c>
      <c r="M332" s="80">
        <v>3.4000000000000002E-2</v>
      </c>
      <c r="N332" s="80">
        <v>7.3299999999973414E-2</v>
      </c>
      <c r="O332" s="102">
        <v>376230.84299999999</v>
      </c>
      <c r="P332" s="103">
        <v>89.525329999999997</v>
      </c>
      <c r="Q332" s="99"/>
      <c r="R332" s="102">
        <v>1185.276323455</v>
      </c>
      <c r="S332" s="79">
        <v>3.7623084300000001E-4</v>
      </c>
      <c r="T332" s="79">
        <v>1.1879164919802693E-3</v>
      </c>
      <c r="U332" s="79">
        <v>7.3690643515648992E-5</v>
      </c>
    </row>
    <row r="333" spans="2:21">
      <c r="B333" s="100" t="s">
        <v>821</v>
      </c>
      <c r="C333" s="99" t="s">
        <v>822</v>
      </c>
      <c r="D333" s="96" t="s">
        <v>27</v>
      </c>
      <c r="E333" s="96" t="s">
        <v>648</v>
      </c>
      <c r="F333" s="99"/>
      <c r="G333" s="96" t="s">
        <v>746</v>
      </c>
      <c r="H333" s="99" t="s">
        <v>658</v>
      </c>
      <c r="I333" s="99" t="s">
        <v>283</v>
      </c>
      <c r="J333" s="99"/>
      <c r="K333" s="102">
        <v>2.410000000000009</v>
      </c>
      <c r="L333" s="96" t="s">
        <v>130</v>
      </c>
      <c r="M333" s="80">
        <v>3.7499999999999999E-2</v>
      </c>
      <c r="N333" s="80">
        <v>6.7000000000001739E-2</v>
      </c>
      <c r="O333" s="102">
        <v>1379513.091</v>
      </c>
      <c r="P333" s="103">
        <v>94.841830000000002</v>
      </c>
      <c r="Q333" s="99"/>
      <c r="R333" s="102">
        <v>4604.1030278560002</v>
      </c>
      <c r="S333" s="79">
        <v>2.7590261820000001E-3</v>
      </c>
      <c r="T333" s="79">
        <v>4.6143585333956781E-3</v>
      </c>
      <c r="U333" s="79">
        <v>2.8624491033962481E-4</v>
      </c>
    </row>
    <row r="334" spans="2:21">
      <c r="B334" s="100" t="s">
        <v>823</v>
      </c>
      <c r="C334" s="99" t="s">
        <v>824</v>
      </c>
      <c r="D334" s="96" t="s">
        <v>27</v>
      </c>
      <c r="E334" s="96" t="s">
        <v>648</v>
      </c>
      <c r="F334" s="99"/>
      <c r="G334" s="96" t="s">
        <v>707</v>
      </c>
      <c r="H334" s="99" t="s">
        <v>803</v>
      </c>
      <c r="I334" s="99" t="s">
        <v>697</v>
      </c>
      <c r="J334" s="99"/>
      <c r="K334" s="102">
        <v>3.919999999999634</v>
      </c>
      <c r="L334" s="96" t="s">
        <v>130</v>
      </c>
      <c r="M334" s="80">
        <v>6.8750000000000006E-2</v>
      </c>
      <c r="N334" s="80">
        <v>7.9099999999995604E-2</v>
      </c>
      <c r="O334" s="102">
        <v>1329348.9786</v>
      </c>
      <c r="P334" s="103">
        <v>95.744</v>
      </c>
      <c r="Q334" s="99"/>
      <c r="R334" s="102">
        <v>4478.884267167</v>
      </c>
      <c r="S334" s="79">
        <v>2.6586979572E-3</v>
      </c>
      <c r="T334" s="79">
        <v>4.4888608515604427E-3</v>
      </c>
      <c r="U334" s="79">
        <v>2.7845984716675466E-4</v>
      </c>
    </row>
    <row r="335" spans="2:21">
      <c r="B335" s="100" t="s">
        <v>825</v>
      </c>
      <c r="C335" s="99" t="s">
        <v>826</v>
      </c>
      <c r="D335" s="96" t="s">
        <v>27</v>
      </c>
      <c r="E335" s="96" t="s">
        <v>648</v>
      </c>
      <c r="F335" s="99"/>
      <c r="G335" s="96" t="s">
        <v>695</v>
      </c>
      <c r="H335" s="99" t="s">
        <v>658</v>
      </c>
      <c r="I335" s="99" t="s">
        <v>283</v>
      </c>
      <c r="J335" s="99"/>
      <c r="K335" s="102">
        <v>2.4500000000007858</v>
      </c>
      <c r="L335" s="96" t="s">
        <v>130</v>
      </c>
      <c r="M335" s="80">
        <v>5.7500000000000002E-2</v>
      </c>
      <c r="N335" s="80">
        <v>7.7400000000032596E-2</v>
      </c>
      <c r="O335" s="102">
        <v>354284.043825</v>
      </c>
      <c r="P335" s="103">
        <v>96.940219999999997</v>
      </c>
      <c r="Q335" s="99"/>
      <c r="R335" s="102">
        <v>1208.578518069</v>
      </c>
      <c r="S335" s="79">
        <v>5.0612006260714287E-4</v>
      </c>
      <c r="T335" s="79">
        <v>1.2112705915548023E-3</v>
      </c>
      <c r="U335" s="79">
        <v>7.5139380559030713E-5</v>
      </c>
    </row>
    <row r="336" spans="2:21">
      <c r="B336" s="100" t="s">
        <v>827</v>
      </c>
      <c r="C336" s="99" t="s">
        <v>828</v>
      </c>
      <c r="D336" s="96" t="s">
        <v>27</v>
      </c>
      <c r="E336" s="96" t="s">
        <v>648</v>
      </c>
      <c r="F336" s="99"/>
      <c r="G336" s="96" t="s">
        <v>829</v>
      </c>
      <c r="H336" s="99" t="s">
        <v>658</v>
      </c>
      <c r="I336" s="99" t="s">
        <v>283</v>
      </c>
      <c r="J336" s="99"/>
      <c r="K336" s="102">
        <v>4.5099999999996587</v>
      </c>
      <c r="L336" s="96" t="s">
        <v>132</v>
      </c>
      <c r="M336" s="80">
        <v>0.04</v>
      </c>
      <c r="N336" s="80">
        <v>6.0399999999994881E-2</v>
      </c>
      <c r="O336" s="102">
        <v>1003282.248</v>
      </c>
      <c r="P336" s="103">
        <v>93.602670000000003</v>
      </c>
      <c r="Q336" s="99"/>
      <c r="R336" s="102">
        <v>3524.4383155200007</v>
      </c>
      <c r="S336" s="79">
        <v>1.003282248E-3</v>
      </c>
      <c r="T336" s="79">
        <v>3.532288899325442E-3</v>
      </c>
      <c r="U336" s="79">
        <v>2.1912032018391972E-4</v>
      </c>
    </row>
    <row r="337" spans="2:21">
      <c r="B337" s="100" t="s">
        <v>830</v>
      </c>
      <c r="C337" s="99" t="s">
        <v>831</v>
      </c>
      <c r="D337" s="96" t="s">
        <v>27</v>
      </c>
      <c r="E337" s="96" t="s">
        <v>648</v>
      </c>
      <c r="F337" s="99"/>
      <c r="G337" s="96" t="s">
        <v>718</v>
      </c>
      <c r="H337" s="99" t="s">
        <v>658</v>
      </c>
      <c r="I337" s="99" t="s">
        <v>650</v>
      </c>
      <c r="J337" s="99"/>
      <c r="K337" s="102">
        <v>4.5000000000004707</v>
      </c>
      <c r="L337" s="96" t="s">
        <v>132</v>
      </c>
      <c r="M337" s="80">
        <v>4.6249999999999999E-2</v>
      </c>
      <c r="N337" s="80">
        <v>5.0200000000004456E-2</v>
      </c>
      <c r="O337" s="102">
        <v>856970.25349999999</v>
      </c>
      <c r="P337" s="103">
        <v>99.047790000000006</v>
      </c>
      <c r="Q337" s="99"/>
      <c r="R337" s="102">
        <v>3185.5844399789999</v>
      </c>
      <c r="S337" s="79">
        <v>1.4282837558333332E-3</v>
      </c>
      <c r="T337" s="79">
        <v>3.1926802366355161E-3</v>
      </c>
      <c r="U337" s="79">
        <v>1.9805319882811547E-4</v>
      </c>
    </row>
    <row r="338" spans="2:21">
      <c r="B338" s="100" t="s">
        <v>832</v>
      </c>
      <c r="C338" s="99" t="s">
        <v>833</v>
      </c>
      <c r="D338" s="96" t="s">
        <v>27</v>
      </c>
      <c r="E338" s="96" t="s">
        <v>648</v>
      </c>
      <c r="F338" s="99"/>
      <c r="G338" s="96" t="s">
        <v>718</v>
      </c>
      <c r="H338" s="99" t="s">
        <v>658</v>
      </c>
      <c r="I338" s="99" t="s">
        <v>283</v>
      </c>
      <c r="J338" s="99"/>
      <c r="K338" s="102">
        <v>7.109999999999487</v>
      </c>
      <c r="L338" s="96" t="s">
        <v>130</v>
      </c>
      <c r="M338" s="80">
        <v>3.5000000000000003E-2</v>
      </c>
      <c r="N338" s="80">
        <v>5.5E-2</v>
      </c>
      <c r="O338" s="102">
        <v>392952.21380000003</v>
      </c>
      <c r="P338" s="103">
        <v>87.293170000000003</v>
      </c>
      <c r="Q338" s="99"/>
      <c r="R338" s="102">
        <v>1207.0888968420002</v>
      </c>
      <c r="S338" s="79">
        <v>1.6039887184653392E-4</v>
      </c>
      <c r="T338" s="79">
        <v>1.2097776522398593E-3</v>
      </c>
      <c r="U338" s="79">
        <v>7.5046768275599442E-5</v>
      </c>
    </row>
    <row r="339" spans="2:21">
      <c r="B339" s="100" t="s">
        <v>834</v>
      </c>
      <c r="C339" s="99" t="s">
        <v>835</v>
      </c>
      <c r="D339" s="96" t="s">
        <v>27</v>
      </c>
      <c r="E339" s="96" t="s">
        <v>648</v>
      </c>
      <c r="F339" s="99"/>
      <c r="G339" s="96" t="s">
        <v>782</v>
      </c>
      <c r="H339" s="99" t="s">
        <v>658</v>
      </c>
      <c r="I339" s="99" t="s">
        <v>650</v>
      </c>
      <c r="J339" s="99"/>
      <c r="K339" s="102">
        <v>3.710000000000107</v>
      </c>
      <c r="L339" s="96" t="s">
        <v>130</v>
      </c>
      <c r="M339" s="80">
        <v>5.2999999999999999E-2</v>
      </c>
      <c r="N339" s="80">
        <v>9.8200000000006504E-2</v>
      </c>
      <c r="O339" s="102">
        <v>1210209.21165</v>
      </c>
      <c r="P339" s="103">
        <v>85.748829999999998</v>
      </c>
      <c r="Q339" s="99"/>
      <c r="R339" s="102">
        <v>3651.8080447910002</v>
      </c>
      <c r="S339" s="79">
        <v>8.0680614109999993E-4</v>
      </c>
      <c r="T339" s="79">
        <v>3.6599423409626121E-3</v>
      </c>
      <c r="U339" s="79">
        <v>2.2703911272930233E-4</v>
      </c>
    </row>
    <row r="340" spans="2:21">
      <c r="B340" s="100" t="s">
        <v>836</v>
      </c>
      <c r="C340" s="99" t="s">
        <v>837</v>
      </c>
      <c r="D340" s="96" t="s">
        <v>27</v>
      </c>
      <c r="E340" s="96" t="s">
        <v>648</v>
      </c>
      <c r="F340" s="99"/>
      <c r="G340" s="96" t="s">
        <v>741</v>
      </c>
      <c r="H340" s="99" t="s">
        <v>658</v>
      </c>
      <c r="I340" s="99" t="s">
        <v>650</v>
      </c>
      <c r="J340" s="99"/>
      <c r="K340" s="102">
        <v>5.7499999999998277</v>
      </c>
      <c r="L340" s="96" t="s">
        <v>130</v>
      </c>
      <c r="M340" s="80">
        <v>0.06</v>
      </c>
      <c r="N340" s="80">
        <v>6.0800000000002449E-2</v>
      </c>
      <c r="O340" s="102">
        <v>418034.27</v>
      </c>
      <c r="P340" s="103">
        <v>99.509</v>
      </c>
      <c r="Q340" s="99"/>
      <c r="R340" s="102">
        <v>1463.8396787830002</v>
      </c>
      <c r="S340" s="93">
        <v>2.7868951333333335E-4</v>
      </c>
      <c r="T340" s="79">
        <v>1.467100339077553E-3</v>
      </c>
      <c r="U340" s="79">
        <v>9.1009400760510181E-5</v>
      </c>
    </row>
    <row r="341" spans="2:21">
      <c r="B341" s="100" t="s">
        <v>838</v>
      </c>
      <c r="C341" s="99" t="s">
        <v>839</v>
      </c>
      <c r="D341" s="96" t="s">
        <v>27</v>
      </c>
      <c r="E341" s="96" t="s">
        <v>648</v>
      </c>
      <c r="F341" s="99"/>
      <c r="G341" s="96" t="s">
        <v>736</v>
      </c>
      <c r="H341" s="99" t="s">
        <v>658</v>
      </c>
      <c r="I341" s="99" t="s">
        <v>650</v>
      </c>
      <c r="J341" s="99"/>
      <c r="K341" s="102">
        <v>4.8099999999995546</v>
      </c>
      <c r="L341" s="96" t="s">
        <v>132</v>
      </c>
      <c r="M341" s="80">
        <v>4.6249999999999999E-2</v>
      </c>
      <c r="N341" s="80">
        <v>7.1499999999992084E-2</v>
      </c>
      <c r="O341" s="102">
        <v>798445.45570000005</v>
      </c>
      <c r="P341" s="103">
        <v>90.670519999999996</v>
      </c>
      <c r="Q341" s="99"/>
      <c r="R341" s="102">
        <v>2717.0018042410002</v>
      </c>
      <c r="S341" s="79">
        <v>5.3229697046666669E-4</v>
      </c>
      <c r="T341" s="79">
        <v>2.7230538467096685E-3</v>
      </c>
      <c r="U341" s="79">
        <v>1.6892061996486856E-4</v>
      </c>
    </row>
    <row r="342" spans="2:21">
      <c r="B342" s="100" t="s">
        <v>840</v>
      </c>
      <c r="C342" s="99" t="s">
        <v>841</v>
      </c>
      <c r="D342" s="96" t="s">
        <v>27</v>
      </c>
      <c r="E342" s="96" t="s">
        <v>648</v>
      </c>
      <c r="F342" s="99"/>
      <c r="G342" s="96" t="s">
        <v>842</v>
      </c>
      <c r="H342" s="99" t="s">
        <v>658</v>
      </c>
      <c r="I342" s="99" t="s">
        <v>283</v>
      </c>
      <c r="J342" s="99"/>
      <c r="K342" s="102">
        <v>7.4000000000006514</v>
      </c>
      <c r="L342" s="96" t="s">
        <v>130</v>
      </c>
      <c r="M342" s="80">
        <v>4.2790000000000002E-2</v>
      </c>
      <c r="N342" s="80">
        <v>6.8600000000005046E-2</v>
      </c>
      <c r="O342" s="102">
        <v>1672137.08</v>
      </c>
      <c r="P342" s="103">
        <v>83.531040000000004</v>
      </c>
      <c r="Q342" s="99"/>
      <c r="R342" s="102">
        <v>4915.1756408820002</v>
      </c>
      <c r="S342" s="79">
        <v>3.3442741600000001E-4</v>
      </c>
      <c r="T342" s="79">
        <v>4.9261240516166377E-3</v>
      </c>
      <c r="U342" s="79">
        <v>3.0558482338805307E-4</v>
      </c>
    </row>
    <row r="343" spans="2:21">
      <c r="B343" s="100" t="s">
        <v>843</v>
      </c>
      <c r="C343" s="99" t="s">
        <v>844</v>
      </c>
      <c r="D343" s="96" t="s">
        <v>27</v>
      </c>
      <c r="E343" s="96" t="s">
        <v>648</v>
      </c>
      <c r="F343" s="99"/>
      <c r="G343" s="96" t="s">
        <v>829</v>
      </c>
      <c r="H343" s="99" t="s">
        <v>845</v>
      </c>
      <c r="I343" s="99" t="s">
        <v>283</v>
      </c>
      <c r="J343" s="99"/>
      <c r="K343" s="102">
        <v>4.8800000000001207</v>
      </c>
      <c r="L343" s="96" t="s">
        <v>130</v>
      </c>
      <c r="M343" s="80">
        <v>4.1250000000000002E-2</v>
      </c>
      <c r="N343" s="80">
        <v>6.6300000000001746E-2</v>
      </c>
      <c r="O343" s="102">
        <v>1496562.6865999999</v>
      </c>
      <c r="P343" s="103">
        <v>88.584879999999998</v>
      </c>
      <c r="Q343" s="99"/>
      <c r="R343" s="102">
        <v>4665.2374840129996</v>
      </c>
      <c r="S343" s="79">
        <v>3.7414067164999996E-3</v>
      </c>
      <c r="T343" s="79">
        <v>4.6756291647750805E-3</v>
      </c>
      <c r="U343" s="79">
        <v>2.9004574338255327E-4</v>
      </c>
    </row>
    <row r="344" spans="2:21">
      <c r="B344" s="100" t="s">
        <v>846</v>
      </c>
      <c r="C344" s="99" t="s">
        <v>847</v>
      </c>
      <c r="D344" s="96" t="s">
        <v>27</v>
      </c>
      <c r="E344" s="96" t="s">
        <v>648</v>
      </c>
      <c r="F344" s="99"/>
      <c r="G344" s="96" t="s">
        <v>848</v>
      </c>
      <c r="H344" s="99" t="s">
        <v>845</v>
      </c>
      <c r="I344" s="99" t="s">
        <v>650</v>
      </c>
      <c r="J344" s="99"/>
      <c r="K344" s="102">
        <v>3.4599999999992388</v>
      </c>
      <c r="L344" s="96" t="s">
        <v>130</v>
      </c>
      <c r="M344" s="80">
        <v>6.8750000000000006E-2</v>
      </c>
      <c r="N344" s="80">
        <v>5.9599999999992395E-2</v>
      </c>
      <c r="O344" s="102">
        <v>376230.84299999999</v>
      </c>
      <c r="P344" s="103">
        <v>103.19240000000001</v>
      </c>
      <c r="Q344" s="99"/>
      <c r="R344" s="102">
        <v>1366.2223552239998</v>
      </c>
      <c r="S344" s="79">
        <v>5.0164112399999998E-4</v>
      </c>
      <c r="T344" s="79">
        <v>1.369265575770469E-3</v>
      </c>
      <c r="U344" s="79">
        <v>8.4940365845200688E-5</v>
      </c>
    </row>
    <row r="345" spans="2:21">
      <c r="B345" s="100" t="s">
        <v>849</v>
      </c>
      <c r="C345" s="99" t="s">
        <v>850</v>
      </c>
      <c r="D345" s="96" t="s">
        <v>27</v>
      </c>
      <c r="E345" s="96" t="s">
        <v>648</v>
      </c>
      <c r="F345" s="99"/>
      <c r="G345" s="96" t="s">
        <v>851</v>
      </c>
      <c r="H345" s="99" t="s">
        <v>845</v>
      </c>
      <c r="I345" s="99" t="s">
        <v>650</v>
      </c>
      <c r="J345" s="99"/>
      <c r="K345" s="102">
        <v>4.5299999999997942</v>
      </c>
      <c r="L345" s="96" t="s">
        <v>132</v>
      </c>
      <c r="M345" s="80">
        <v>3.125E-2</v>
      </c>
      <c r="N345" s="80">
        <v>6.8099999999997135E-2</v>
      </c>
      <c r="O345" s="102">
        <v>1254102.81</v>
      </c>
      <c r="P345" s="103">
        <v>84.832520000000002</v>
      </c>
      <c r="Q345" s="99"/>
      <c r="R345" s="102">
        <v>3992.7680003940004</v>
      </c>
      <c r="S345" s="79">
        <v>1.6721370800000001E-3</v>
      </c>
      <c r="T345" s="79">
        <v>4.0016617749466001E-3</v>
      </c>
      <c r="U345" s="79">
        <v>2.4823717266203842E-4</v>
      </c>
    </row>
    <row r="346" spans="2:21">
      <c r="B346" s="100" t="s">
        <v>852</v>
      </c>
      <c r="C346" s="99" t="s">
        <v>853</v>
      </c>
      <c r="D346" s="96" t="s">
        <v>27</v>
      </c>
      <c r="E346" s="96" t="s">
        <v>648</v>
      </c>
      <c r="F346" s="99"/>
      <c r="G346" s="96" t="s">
        <v>707</v>
      </c>
      <c r="H346" s="99" t="s">
        <v>854</v>
      </c>
      <c r="I346" s="99" t="s">
        <v>697</v>
      </c>
      <c r="J346" s="99"/>
      <c r="K346" s="102">
        <v>5.5000000000002904</v>
      </c>
      <c r="L346" s="96" t="s">
        <v>132</v>
      </c>
      <c r="M346" s="80">
        <v>6.8750000000000006E-2</v>
      </c>
      <c r="N346" s="80">
        <v>7.0200000000003829E-2</v>
      </c>
      <c r="O346" s="102">
        <v>1362791.7202000001</v>
      </c>
      <c r="P346" s="103">
        <v>100.99954200000001</v>
      </c>
      <c r="Q346" s="99"/>
      <c r="R346" s="102">
        <v>5165.6794742010006</v>
      </c>
      <c r="S346" s="79">
        <v>1.3627917202E-3</v>
      </c>
      <c r="T346" s="79">
        <v>5.1771858749360298E-3</v>
      </c>
      <c r="U346" s="79">
        <v>3.2115907245986868E-4</v>
      </c>
    </row>
    <row r="347" spans="2:21">
      <c r="B347" s="100" t="s">
        <v>855</v>
      </c>
      <c r="C347" s="99" t="s">
        <v>856</v>
      </c>
      <c r="D347" s="96" t="s">
        <v>27</v>
      </c>
      <c r="E347" s="96" t="s">
        <v>648</v>
      </c>
      <c r="F347" s="99"/>
      <c r="G347" s="96" t="s">
        <v>707</v>
      </c>
      <c r="H347" s="99" t="s">
        <v>854</v>
      </c>
      <c r="I347" s="99" t="s">
        <v>697</v>
      </c>
      <c r="J347" s="99"/>
      <c r="K347" s="102">
        <v>5.1500000000001291</v>
      </c>
      <c r="L347" s="96" t="s">
        <v>130</v>
      </c>
      <c r="M347" s="80">
        <v>7.7499999999999999E-2</v>
      </c>
      <c r="N347" s="80">
        <v>7.8099999999998559E-2</v>
      </c>
      <c r="O347" s="102">
        <v>863115.35726899991</v>
      </c>
      <c r="P347" s="103">
        <v>102.04971999999999</v>
      </c>
      <c r="Q347" s="99"/>
      <c r="R347" s="102">
        <v>3099.5592159240005</v>
      </c>
      <c r="S347" s="79">
        <v>4.3155767863449994E-4</v>
      </c>
      <c r="T347" s="79">
        <v>3.10646339389681E-3</v>
      </c>
      <c r="U347" s="79">
        <v>1.9270486444081218E-4</v>
      </c>
    </row>
    <row r="348" spans="2:21">
      <c r="B348" s="100" t="s">
        <v>857</v>
      </c>
      <c r="C348" s="99" t="s">
        <v>858</v>
      </c>
      <c r="D348" s="96" t="s">
        <v>27</v>
      </c>
      <c r="E348" s="96" t="s">
        <v>648</v>
      </c>
      <c r="F348" s="99"/>
      <c r="G348" s="96" t="s">
        <v>751</v>
      </c>
      <c r="H348" s="99" t="s">
        <v>854</v>
      </c>
      <c r="I348" s="99" t="s">
        <v>697</v>
      </c>
      <c r="J348" s="99"/>
      <c r="K348" s="102">
        <v>5.460000000000818</v>
      </c>
      <c r="L348" s="96" t="s">
        <v>130</v>
      </c>
      <c r="M348" s="80">
        <v>3.2500000000000001E-2</v>
      </c>
      <c r="N348" s="80">
        <v>6.1800000000006232E-2</v>
      </c>
      <c r="O348" s="102">
        <v>614426.77004600002</v>
      </c>
      <c r="P348" s="103">
        <v>85.942750000000004</v>
      </c>
      <c r="Q348" s="99"/>
      <c r="R348" s="102">
        <v>1858.2264712380002</v>
      </c>
      <c r="S348" s="79">
        <v>8.7775252863714294E-4</v>
      </c>
      <c r="T348" s="79">
        <v>1.8623656166381916E-3</v>
      </c>
      <c r="U348" s="79">
        <v>1.155290979441729E-4</v>
      </c>
    </row>
    <row r="349" spans="2:21">
      <c r="B349" s="100" t="s">
        <v>859</v>
      </c>
      <c r="C349" s="99" t="s">
        <v>860</v>
      </c>
      <c r="D349" s="96" t="s">
        <v>27</v>
      </c>
      <c r="E349" s="96" t="s">
        <v>648</v>
      </c>
      <c r="F349" s="99"/>
      <c r="G349" s="96" t="s">
        <v>751</v>
      </c>
      <c r="H349" s="99" t="s">
        <v>854</v>
      </c>
      <c r="I349" s="99" t="s">
        <v>697</v>
      </c>
      <c r="J349" s="99"/>
      <c r="K349" s="102">
        <v>4.6700000000011173</v>
      </c>
      <c r="L349" s="96" t="s">
        <v>130</v>
      </c>
      <c r="M349" s="80">
        <v>4.2500000000000003E-2</v>
      </c>
      <c r="N349" s="80">
        <v>6.0000000000013404E-2</v>
      </c>
      <c r="O349" s="102">
        <v>684447.51027099998</v>
      </c>
      <c r="P349" s="103">
        <v>92.913690000000003</v>
      </c>
      <c r="Q349" s="99"/>
      <c r="R349" s="102">
        <v>2237.8921028499999</v>
      </c>
      <c r="S349" s="79">
        <v>1.1407458504516666E-3</v>
      </c>
      <c r="T349" s="79">
        <v>2.2428769423983599E-3</v>
      </c>
      <c r="U349" s="79">
        <v>1.3913355553825542E-4</v>
      </c>
    </row>
    <row r="350" spans="2:21">
      <c r="B350" s="100" t="s">
        <v>861</v>
      </c>
      <c r="C350" s="99" t="s">
        <v>862</v>
      </c>
      <c r="D350" s="96" t="s">
        <v>27</v>
      </c>
      <c r="E350" s="96" t="s">
        <v>648</v>
      </c>
      <c r="F350" s="99"/>
      <c r="G350" s="96" t="s">
        <v>782</v>
      </c>
      <c r="H350" s="99" t="s">
        <v>854</v>
      </c>
      <c r="I350" s="99" t="s">
        <v>697</v>
      </c>
      <c r="J350" s="99"/>
      <c r="K350" s="102">
        <v>7.6299999999971773</v>
      </c>
      <c r="L350" s="96" t="s">
        <v>130</v>
      </c>
      <c r="M350" s="80">
        <v>3.2500000000000001E-2</v>
      </c>
      <c r="N350" s="80">
        <v>6.1599999999987241E-2</v>
      </c>
      <c r="O350" s="102">
        <v>209017.13500000001</v>
      </c>
      <c r="P350" s="103">
        <v>80.911169999999998</v>
      </c>
      <c r="Q350" s="99"/>
      <c r="R350" s="102">
        <v>595.12695383599998</v>
      </c>
      <c r="S350" s="79">
        <v>1.7489378374692185E-4</v>
      </c>
      <c r="T350" s="79">
        <v>5.964525818106457E-4</v>
      </c>
      <c r="U350" s="79">
        <v>3.7000054193141712E-5</v>
      </c>
    </row>
    <row r="351" spans="2:21">
      <c r="B351" s="100" t="s">
        <v>863</v>
      </c>
      <c r="C351" s="99" t="s">
        <v>864</v>
      </c>
      <c r="D351" s="96" t="s">
        <v>27</v>
      </c>
      <c r="E351" s="96" t="s">
        <v>648</v>
      </c>
      <c r="F351" s="99"/>
      <c r="G351" s="96" t="s">
        <v>782</v>
      </c>
      <c r="H351" s="99" t="s">
        <v>854</v>
      </c>
      <c r="I351" s="99" t="s">
        <v>697</v>
      </c>
      <c r="J351" s="99"/>
      <c r="K351" s="102">
        <v>5.7599999999997049</v>
      </c>
      <c r="L351" s="96" t="s">
        <v>130</v>
      </c>
      <c r="M351" s="80">
        <v>4.4999999999999998E-2</v>
      </c>
      <c r="N351" s="80">
        <v>6.2599999999995673E-2</v>
      </c>
      <c r="O351" s="102">
        <v>1132872.8717</v>
      </c>
      <c r="P351" s="103">
        <v>91.3005</v>
      </c>
      <c r="Q351" s="99"/>
      <c r="R351" s="102">
        <v>3639.7671399329993</v>
      </c>
      <c r="S351" s="79">
        <v>7.5529893439562636E-4</v>
      </c>
      <c r="T351" s="79">
        <v>3.647874615339366E-3</v>
      </c>
      <c r="U351" s="79">
        <v>2.2629050920965185E-4</v>
      </c>
    </row>
    <row r="352" spans="2:21">
      <c r="B352" s="100" t="s">
        <v>865</v>
      </c>
      <c r="C352" s="99" t="s">
        <v>866</v>
      </c>
      <c r="D352" s="96" t="s">
        <v>27</v>
      </c>
      <c r="E352" s="96" t="s">
        <v>648</v>
      </c>
      <c r="F352" s="99"/>
      <c r="G352" s="96" t="s">
        <v>746</v>
      </c>
      <c r="H352" s="99" t="s">
        <v>845</v>
      </c>
      <c r="I352" s="99" t="s">
        <v>283</v>
      </c>
      <c r="J352" s="99"/>
      <c r="K352" s="102">
        <v>0.58000000005546459</v>
      </c>
      <c r="L352" s="96" t="s">
        <v>130</v>
      </c>
      <c r="M352" s="80">
        <v>6.5000000000000002E-2</v>
      </c>
      <c r="N352" s="80">
        <v>0.11509999999797114</v>
      </c>
      <c r="O352" s="102">
        <v>1964.7610689999999</v>
      </c>
      <c r="P352" s="103">
        <v>99.091939999999994</v>
      </c>
      <c r="Q352" s="99"/>
      <c r="R352" s="102">
        <v>6.8512108889999999</v>
      </c>
      <c r="S352" s="79">
        <v>7.8590442759999995E-7</v>
      </c>
      <c r="T352" s="79">
        <v>6.8664717619215081E-6</v>
      </c>
      <c r="U352" s="79">
        <v>4.2595142523404956E-7</v>
      </c>
    </row>
    <row r="353" spans="2:21">
      <c r="B353" s="100" t="s">
        <v>867</v>
      </c>
      <c r="C353" s="99" t="s">
        <v>868</v>
      </c>
      <c r="D353" s="96" t="s">
        <v>27</v>
      </c>
      <c r="E353" s="96" t="s">
        <v>648</v>
      </c>
      <c r="F353" s="99"/>
      <c r="G353" s="96" t="s">
        <v>869</v>
      </c>
      <c r="H353" s="99" t="s">
        <v>845</v>
      </c>
      <c r="I353" s="99" t="s">
        <v>283</v>
      </c>
      <c r="J353" s="99"/>
      <c r="K353" s="102">
        <v>4.7199999999993363</v>
      </c>
      <c r="L353" s="96" t="s">
        <v>130</v>
      </c>
      <c r="M353" s="80">
        <v>5.8749999999999997E-2</v>
      </c>
      <c r="N353" s="80">
        <v>5.8099999999992533E-2</v>
      </c>
      <c r="O353" s="102">
        <v>836068.54</v>
      </c>
      <c r="P353" s="103">
        <v>102.45359999999999</v>
      </c>
      <c r="Q353" s="99"/>
      <c r="R353" s="102">
        <v>3014.3130936250004</v>
      </c>
      <c r="S353" s="79">
        <v>8.3606854000000004E-4</v>
      </c>
      <c r="T353" s="79">
        <v>3.021027388340597E-3</v>
      </c>
      <c r="U353" s="79">
        <v>1.8740496813383467E-4</v>
      </c>
    </row>
    <row r="354" spans="2:21">
      <c r="B354" s="100" t="s">
        <v>870</v>
      </c>
      <c r="C354" s="99" t="s">
        <v>871</v>
      </c>
      <c r="D354" s="96" t="s">
        <v>27</v>
      </c>
      <c r="E354" s="96" t="s">
        <v>648</v>
      </c>
      <c r="F354" s="99"/>
      <c r="G354" s="96" t="s">
        <v>765</v>
      </c>
      <c r="H354" s="99" t="s">
        <v>845</v>
      </c>
      <c r="I354" s="99" t="s">
        <v>283</v>
      </c>
      <c r="J354" s="99"/>
      <c r="K354" s="102">
        <v>5.5099999999994553</v>
      </c>
      <c r="L354" s="96" t="s">
        <v>130</v>
      </c>
      <c r="M354" s="80">
        <v>3.7499999999999999E-2</v>
      </c>
      <c r="N354" s="80">
        <v>6.029999999999517E-2</v>
      </c>
      <c r="O354" s="102">
        <v>1254102.81</v>
      </c>
      <c r="P354" s="103">
        <v>88.655079999999998</v>
      </c>
      <c r="Q354" s="99"/>
      <c r="R354" s="102">
        <v>3912.5153116629999</v>
      </c>
      <c r="S354" s="79">
        <v>2.0901713499999999E-3</v>
      </c>
      <c r="T354" s="79">
        <v>3.9212303256863767E-3</v>
      </c>
      <c r="U354" s="79">
        <v>2.4324772660678444E-4</v>
      </c>
    </row>
    <row r="355" spans="2:21">
      <c r="B355" s="100" t="s">
        <v>872</v>
      </c>
      <c r="C355" s="99" t="s">
        <v>873</v>
      </c>
      <c r="D355" s="96" t="s">
        <v>27</v>
      </c>
      <c r="E355" s="96" t="s">
        <v>648</v>
      </c>
      <c r="F355" s="99"/>
      <c r="G355" s="96" t="s">
        <v>746</v>
      </c>
      <c r="H355" s="99" t="s">
        <v>845</v>
      </c>
      <c r="I355" s="99" t="s">
        <v>650</v>
      </c>
      <c r="J355" s="99"/>
      <c r="K355" s="102">
        <v>8.6700000000013695</v>
      </c>
      <c r="L355" s="96" t="s">
        <v>130</v>
      </c>
      <c r="M355" s="80">
        <v>3.2500000000000001E-2</v>
      </c>
      <c r="N355" s="80">
        <v>6.1100000000017161E-2</v>
      </c>
      <c r="O355" s="102">
        <v>334427.41600000003</v>
      </c>
      <c r="P355" s="103">
        <v>78.210750000000004</v>
      </c>
      <c r="Q355" s="99"/>
      <c r="R355" s="102">
        <v>920.42327152199994</v>
      </c>
      <c r="S355" s="79">
        <v>4.7775345142857148E-4</v>
      </c>
      <c r="T355" s="79">
        <v>9.224734875799013E-4</v>
      </c>
      <c r="U355" s="79">
        <v>5.7224279134780326E-5</v>
      </c>
    </row>
    <row r="356" spans="2:21">
      <c r="B356" s="100" t="s">
        <v>874</v>
      </c>
      <c r="C356" s="99" t="s">
        <v>875</v>
      </c>
      <c r="D356" s="96" t="s">
        <v>27</v>
      </c>
      <c r="E356" s="96" t="s">
        <v>648</v>
      </c>
      <c r="F356" s="99"/>
      <c r="G356" s="96" t="s">
        <v>746</v>
      </c>
      <c r="H356" s="99" t="s">
        <v>845</v>
      </c>
      <c r="I356" s="99" t="s">
        <v>650</v>
      </c>
      <c r="J356" s="99"/>
      <c r="K356" s="102">
        <v>6.5499999999993648</v>
      </c>
      <c r="L356" s="96" t="s">
        <v>130</v>
      </c>
      <c r="M356" s="80">
        <v>3.6249999999999998E-2</v>
      </c>
      <c r="N356" s="80">
        <v>6.3799999999993251E-2</v>
      </c>
      <c r="O356" s="102">
        <v>1672137.08</v>
      </c>
      <c r="P356" s="103">
        <v>84.228260000000006</v>
      </c>
      <c r="Q356" s="99"/>
      <c r="R356" s="102">
        <v>4956.2019425930002</v>
      </c>
      <c r="S356" s="79">
        <v>1.8579300888888889E-3</v>
      </c>
      <c r="T356" s="79">
        <v>4.9672417382210527E-3</v>
      </c>
      <c r="U356" s="79">
        <v>3.0813549829341029E-4</v>
      </c>
    </row>
    <row r="357" spans="2:21">
      <c r="B357" s="100" t="s">
        <v>876</v>
      </c>
      <c r="C357" s="99" t="s">
        <v>877</v>
      </c>
      <c r="D357" s="96" t="s">
        <v>27</v>
      </c>
      <c r="E357" s="96" t="s">
        <v>648</v>
      </c>
      <c r="F357" s="99"/>
      <c r="G357" s="96" t="s">
        <v>707</v>
      </c>
      <c r="H357" s="99" t="s">
        <v>845</v>
      </c>
      <c r="I357" s="99" t="s">
        <v>650</v>
      </c>
      <c r="J357" s="99"/>
      <c r="K357" s="102">
        <v>4.3700000000001262</v>
      </c>
      <c r="L357" s="96" t="s">
        <v>133</v>
      </c>
      <c r="M357" s="80">
        <v>7.4160000000000004E-2</v>
      </c>
      <c r="N357" s="80">
        <v>7.2100000000001913E-2</v>
      </c>
      <c r="O357" s="102">
        <v>1003282.248</v>
      </c>
      <c r="P357" s="103">
        <v>101.17834000000001</v>
      </c>
      <c r="Q357" s="99"/>
      <c r="R357" s="102">
        <v>4301.6061115579996</v>
      </c>
      <c r="S357" s="79">
        <v>1.5435111507692309E-3</v>
      </c>
      <c r="T357" s="79">
        <v>4.3111878140176729E-3</v>
      </c>
      <c r="U357" s="79">
        <v>2.6743816293196403E-4</v>
      </c>
    </row>
    <row r="358" spans="2:21">
      <c r="B358" s="100" t="s">
        <v>878</v>
      </c>
      <c r="C358" s="99" t="s">
        <v>879</v>
      </c>
      <c r="D358" s="96" t="s">
        <v>27</v>
      </c>
      <c r="E358" s="96" t="s">
        <v>648</v>
      </c>
      <c r="F358" s="99"/>
      <c r="G358" s="96" t="s">
        <v>842</v>
      </c>
      <c r="H358" s="99" t="s">
        <v>845</v>
      </c>
      <c r="I358" s="99" t="s">
        <v>650</v>
      </c>
      <c r="J358" s="99"/>
      <c r="K358" s="102">
        <v>7.1400000000007084</v>
      </c>
      <c r="L358" s="96" t="s">
        <v>130</v>
      </c>
      <c r="M358" s="80">
        <v>5.1249999999999997E-2</v>
      </c>
      <c r="N358" s="80">
        <v>6.4600000000008054E-2</v>
      </c>
      <c r="O358" s="102">
        <v>898773.68050000002</v>
      </c>
      <c r="P358" s="103">
        <v>91.796880000000002</v>
      </c>
      <c r="Q358" s="99"/>
      <c r="R358" s="102">
        <v>2903.3374097210003</v>
      </c>
      <c r="S358" s="79">
        <v>1.7975473610000001E-3</v>
      </c>
      <c r="T358" s="79">
        <v>2.909804509329502E-3</v>
      </c>
      <c r="U358" s="79">
        <v>1.8050542125211085E-4</v>
      </c>
    </row>
    <row r="359" spans="2:21">
      <c r="B359" s="100" t="s">
        <v>880</v>
      </c>
      <c r="C359" s="99" t="s">
        <v>881</v>
      </c>
      <c r="D359" s="96" t="s">
        <v>27</v>
      </c>
      <c r="E359" s="96" t="s">
        <v>648</v>
      </c>
      <c r="F359" s="99"/>
      <c r="G359" s="96" t="s">
        <v>842</v>
      </c>
      <c r="H359" s="99" t="s">
        <v>845</v>
      </c>
      <c r="I359" s="99" t="s">
        <v>283</v>
      </c>
      <c r="J359" s="99"/>
      <c r="K359" s="102">
        <v>3.6499999999998467</v>
      </c>
      <c r="L359" s="96" t="s">
        <v>130</v>
      </c>
      <c r="M359" s="80">
        <v>6.3750000000000001E-2</v>
      </c>
      <c r="N359" s="80">
        <v>0.12049999999999622</v>
      </c>
      <c r="O359" s="102">
        <v>1233201.0965</v>
      </c>
      <c r="P359" s="103">
        <v>82.265749999999997</v>
      </c>
      <c r="Q359" s="99"/>
      <c r="R359" s="102">
        <v>3570.0329989870002</v>
      </c>
      <c r="S359" s="79">
        <v>1.2332010965E-3</v>
      </c>
      <c r="T359" s="79">
        <v>3.5779851436233017E-3</v>
      </c>
      <c r="U359" s="79">
        <v>2.2195501914743366E-4</v>
      </c>
    </row>
    <row r="360" spans="2:21">
      <c r="B360" s="100" t="s">
        <v>882</v>
      </c>
      <c r="C360" s="99" t="s">
        <v>883</v>
      </c>
      <c r="D360" s="96" t="s">
        <v>27</v>
      </c>
      <c r="E360" s="96" t="s">
        <v>648</v>
      </c>
      <c r="F360" s="99"/>
      <c r="G360" s="96" t="s">
        <v>718</v>
      </c>
      <c r="H360" s="99" t="s">
        <v>845</v>
      </c>
      <c r="I360" s="99" t="s">
        <v>283</v>
      </c>
      <c r="J360" s="99"/>
      <c r="K360" s="102">
        <v>6.7699999999994658</v>
      </c>
      <c r="L360" s="96" t="s">
        <v>130</v>
      </c>
      <c r="M360" s="80">
        <v>4.1250000000000002E-2</v>
      </c>
      <c r="N360" s="80">
        <v>8.3599999999994873E-2</v>
      </c>
      <c r="O360" s="102">
        <v>627051.40500000003</v>
      </c>
      <c r="P360" s="103">
        <v>74.630920000000003</v>
      </c>
      <c r="Q360" s="99"/>
      <c r="R360" s="102">
        <v>1646.8012502439999</v>
      </c>
      <c r="S360" s="79">
        <v>6.2705140500000001E-4</v>
      </c>
      <c r="T360" s="79">
        <v>1.6504694521157748E-3</v>
      </c>
      <c r="U360" s="79">
        <v>1.0238443261830916E-4</v>
      </c>
    </row>
    <row r="361" spans="2:21">
      <c r="B361" s="100" t="s">
        <v>884</v>
      </c>
      <c r="C361" s="99" t="s">
        <v>885</v>
      </c>
      <c r="D361" s="96" t="s">
        <v>27</v>
      </c>
      <c r="E361" s="96" t="s">
        <v>648</v>
      </c>
      <c r="F361" s="99"/>
      <c r="G361" s="96" t="s">
        <v>718</v>
      </c>
      <c r="H361" s="99" t="s">
        <v>845</v>
      </c>
      <c r="I361" s="99" t="s">
        <v>283</v>
      </c>
      <c r="J361" s="99"/>
      <c r="K361" s="102">
        <v>1.4500000000000213</v>
      </c>
      <c r="L361" s="96" t="s">
        <v>130</v>
      </c>
      <c r="M361" s="80">
        <v>6.25E-2</v>
      </c>
      <c r="N361" s="80">
        <v>9.2100000000003804E-2</v>
      </c>
      <c r="O361" s="102">
        <v>1379513.091</v>
      </c>
      <c r="P361" s="103">
        <v>96.500420000000005</v>
      </c>
      <c r="Q361" s="99"/>
      <c r="R361" s="102">
        <v>4684.619064382</v>
      </c>
      <c r="S361" s="79">
        <v>1.0611639161538461E-3</v>
      </c>
      <c r="T361" s="79">
        <v>4.6950539170504523E-3</v>
      </c>
      <c r="U361" s="79">
        <v>2.9125072917487782E-4</v>
      </c>
    </row>
    <row r="362" spans="2:21">
      <c r="B362" s="100" t="s">
        <v>886</v>
      </c>
      <c r="C362" s="99" t="s">
        <v>887</v>
      </c>
      <c r="D362" s="96" t="s">
        <v>27</v>
      </c>
      <c r="E362" s="96" t="s">
        <v>648</v>
      </c>
      <c r="F362" s="99"/>
      <c r="G362" s="96" t="s">
        <v>741</v>
      </c>
      <c r="H362" s="99" t="s">
        <v>888</v>
      </c>
      <c r="I362" s="99" t="s">
        <v>283</v>
      </c>
      <c r="J362" s="99"/>
      <c r="K362" s="102">
        <v>2.2899999999999077</v>
      </c>
      <c r="L362" s="96" t="s">
        <v>130</v>
      </c>
      <c r="M362" s="80">
        <v>6.5000000000000002E-2</v>
      </c>
      <c r="N362" s="80">
        <v>8.6099999999998789E-2</v>
      </c>
      <c r="O362" s="102">
        <v>418034.27</v>
      </c>
      <c r="P362" s="103">
        <v>94.882829999999998</v>
      </c>
      <c r="Q362" s="99"/>
      <c r="R362" s="102">
        <v>1395.7858708969998</v>
      </c>
      <c r="S362" s="79">
        <v>8.3606854000000004E-4</v>
      </c>
      <c r="T362" s="79">
        <v>1.3988949433144896E-3</v>
      </c>
      <c r="U362" s="79">
        <v>8.6778379860513177E-5</v>
      </c>
    </row>
    <row r="363" spans="2:21">
      <c r="B363" s="100" t="s">
        <v>889</v>
      </c>
      <c r="C363" s="99" t="s">
        <v>890</v>
      </c>
      <c r="D363" s="96" t="s">
        <v>27</v>
      </c>
      <c r="E363" s="96" t="s">
        <v>648</v>
      </c>
      <c r="F363" s="99"/>
      <c r="G363" s="96" t="s">
        <v>741</v>
      </c>
      <c r="H363" s="99" t="s">
        <v>891</v>
      </c>
      <c r="I363" s="99" t="s">
        <v>697</v>
      </c>
      <c r="J363" s="99"/>
      <c r="K363" s="102">
        <v>6.7800000000003928</v>
      </c>
      <c r="L363" s="96" t="s">
        <v>130</v>
      </c>
      <c r="M363" s="80">
        <v>3.7499999999999999E-2</v>
      </c>
      <c r="N363" s="80">
        <v>6.5700000000005115E-2</v>
      </c>
      <c r="O363" s="102">
        <v>1337709.6640000001</v>
      </c>
      <c r="P363" s="103">
        <v>83.1905</v>
      </c>
      <c r="Q363" s="99"/>
      <c r="R363" s="102">
        <v>3916.109852907</v>
      </c>
      <c r="S363" s="79">
        <v>1.337709664E-3</v>
      </c>
      <c r="T363" s="79">
        <v>3.9248328736664157E-3</v>
      </c>
      <c r="U363" s="79">
        <v>2.4347120534517835E-4</v>
      </c>
    </row>
    <row r="364" spans="2:21">
      <c r="B364" s="100" t="s">
        <v>892</v>
      </c>
      <c r="C364" s="99" t="s">
        <v>893</v>
      </c>
      <c r="D364" s="96" t="s">
        <v>27</v>
      </c>
      <c r="E364" s="96" t="s">
        <v>648</v>
      </c>
      <c r="F364" s="99"/>
      <c r="G364" s="96" t="s">
        <v>741</v>
      </c>
      <c r="H364" s="99" t="s">
        <v>891</v>
      </c>
      <c r="I364" s="99" t="s">
        <v>697</v>
      </c>
      <c r="J364" s="99"/>
      <c r="K364" s="102">
        <v>5.3599999999954999</v>
      </c>
      <c r="L364" s="96" t="s">
        <v>130</v>
      </c>
      <c r="M364" s="80">
        <v>5.8749999999999997E-2</v>
      </c>
      <c r="N364" s="80">
        <v>7.2599999999940323E-2</v>
      </c>
      <c r="O364" s="102">
        <v>125410.281</v>
      </c>
      <c r="P364" s="103">
        <v>92.651259999999994</v>
      </c>
      <c r="Q364" s="99"/>
      <c r="R364" s="102">
        <v>408.887426844</v>
      </c>
      <c r="S364" s="79">
        <v>2.5082056199999999E-4</v>
      </c>
      <c r="T364" s="79">
        <v>4.0979821169084916E-4</v>
      </c>
      <c r="U364" s="79">
        <v>2.5421226268792642E-5</v>
      </c>
    </row>
    <row r="365" spans="2:21">
      <c r="B365" s="100" t="s">
        <v>894</v>
      </c>
      <c r="C365" s="99" t="s">
        <v>895</v>
      </c>
      <c r="D365" s="96" t="s">
        <v>27</v>
      </c>
      <c r="E365" s="96" t="s">
        <v>648</v>
      </c>
      <c r="F365" s="99"/>
      <c r="G365" s="96" t="s">
        <v>731</v>
      </c>
      <c r="H365" s="99" t="s">
        <v>891</v>
      </c>
      <c r="I365" s="99" t="s">
        <v>697</v>
      </c>
      <c r="J365" s="99"/>
      <c r="K365" s="102">
        <v>4.3600000000006389</v>
      </c>
      <c r="L365" s="96" t="s">
        <v>132</v>
      </c>
      <c r="M365" s="80">
        <v>2.6249999999999999E-2</v>
      </c>
      <c r="N365" s="80">
        <v>0.11320000000001997</v>
      </c>
      <c r="O365" s="102">
        <v>754551.85734999995</v>
      </c>
      <c r="P365" s="103">
        <v>68.589439999999996</v>
      </c>
      <c r="Q365" s="99"/>
      <c r="R365" s="102">
        <v>1942.3384318659998</v>
      </c>
      <c r="S365" s="79">
        <v>2.515172857833333E-3</v>
      </c>
      <c r="T365" s="79">
        <v>1.9466649342112802E-3</v>
      </c>
      <c r="U365" s="79">
        <v>1.2075848149245192E-4</v>
      </c>
    </row>
    <row r="366" spans="2:21">
      <c r="B366" s="100" t="s">
        <v>896</v>
      </c>
      <c r="C366" s="99" t="s">
        <v>897</v>
      </c>
      <c r="D366" s="96" t="s">
        <v>27</v>
      </c>
      <c r="E366" s="96" t="s">
        <v>648</v>
      </c>
      <c r="F366" s="99"/>
      <c r="G366" s="96" t="s">
        <v>851</v>
      </c>
      <c r="H366" s="99" t="s">
        <v>888</v>
      </c>
      <c r="I366" s="99" t="s">
        <v>650</v>
      </c>
      <c r="J366" s="99"/>
      <c r="K366" s="102">
        <v>6.8800000000003649</v>
      </c>
      <c r="L366" s="96" t="s">
        <v>130</v>
      </c>
      <c r="M366" s="80">
        <v>0.04</v>
      </c>
      <c r="N366" s="80">
        <v>6.0400000000002833E-2</v>
      </c>
      <c r="O366" s="102">
        <v>1598981.0827500001</v>
      </c>
      <c r="P366" s="103">
        <v>87.64967</v>
      </c>
      <c r="Q366" s="99"/>
      <c r="R366" s="102">
        <v>4931.8840919150007</v>
      </c>
      <c r="S366" s="79">
        <v>3.1979621654999999E-3</v>
      </c>
      <c r="T366" s="79">
        <v>4.9428697202381876E-3</v>
      </c>
      <c r="U366" s="79">
        <v>3.0662361618632859E-4</v>
      </c>
    </row>
    <row r="367" spans="2:21">
      <c r="B367" s="100" t="s">
        <v>898</v>
      </c>
      <c r="C367" s="99" t="s">
        <v>899</v>
      </c>
      <c r="D367" s="96" t="s">
        <v>27</v>
      </c>
      <c r="E367" s="96" t="s">
        <v>648</v>
      </c>
      <c r="F367" s="99"/>
      <c r="G367" s="96" t="s">
        <v>736</v>
      </c>
      <c r="H367" s="99" t="s">
        <v>891</v>
      </c>
      <c r="I367" s="99" t="s">
        <v>697</v>
      </c>
      <c r="J367" s="99"/>
      <c r="K367" s="102">
        <v>7.1499999999992259</v>
      </c>
      <c r="L367" s="96" t="s">
        <v>130</v>
      </c>
      <c r="M367" s="80">
        <v>6.0999999999999999E-2</v>
      </c>
      <c r="N367" s="80">
        <v>7.1099999999991462E-2</v>
      </c>
      <c r="O367" s="102">
        <v>1045085.675</v>
      </c>
      <c r="P367" s="103">
        <v>94.85172</v>
      </c>
      <c r="Q367" s="99"/>
      <c r="R367" s="102">
        <v>3488.320519118</v>
      </c>
      <c r="S367" s="79">
        <v>5.9719181428571433E-4</v>
      </c>
      <c r="T367" s="79">
        <v>3.4960906515827915E-3</v>
      </c>
      <c r="U367" s="79">
        <v>2.1687481539608053E-4</v>
      </c>
    </row>
    <row r="368" spans="2:21">
      <c r="B368" s="100" t="s">
        <v>900</v>
      </c>
      <c r="C368" s="99" t="s">
        <v>901</v>
      </c>
      <c r="D368" s="96" t="s">
        <v>27</v>
      </c>
      <c r="E368" s="96" t="s">
        <v>648</v>
      </c>
      <c r="F368" s="99"/>
      <c r="G368" s="96" t="s">
        <v>736</v>
      </c>
      <c r="H368" s="99" t="s">
        <v>891</v>
      </c>
      <c r="I368" s="99" t="s">
        <v>697</v>
      </c>
      <c r="J368" s="99"/>
      <c r="K368" s="102">
        <v>4.0599999999993228</v>
      </c>
      <c r="L368" s="96" t="s">
        <v>130</v>
      </c>
      <c r="M368" s="80">
        <v>7.3499999999999996E-2</v>
      </c>
      <c r="N368" s="80">
        <v>6.7499999999991747E-2</v>
      </c>
      <c r="O368" s="102">
        <v>668854.83200000005</v>
      </c>
      <c r="P368" s="103">
        <v>102.98233</v>
      </c>
      <c r="Q368" s="99"/>
      <c r="R368" s="102">
        <v>2423.8953376439999</v>
      </c>
      <c r="S368" s="93">
        <v>4.4590322133333338E-4</v>
      </c>
      <c r="T368" s="79">
        <v>2.4292944939861604E-3</v>
      </c>
      <c r="U368" s="79">
        <v>1.5069769277505446E-4</v>
      </c>
    </row>
    <row r="369" spans="2:21">
      <c r="B369" s="100" t="s">
        <v>902</v>
      </c>
      <c r="C369" s="99" t="s">
        <v>903</v>
      </c>
      <c r="D369" s="96" t="s">
        <v>27</v>
      </c>
      <c r="E369" s="96" t="s">
        <v>648</v>
      </c>
      <c r="F369" s="99"/>
      <c r="G369" s="96" t="s">
        <v>736</v>
      </c>
      <c r="H369" s="99" t="s">
        <v>888</v>
      </c>
      <c r="I369" s="99" t="s">
        <v>650</v>
      </c>
      <c r="J369" s="99"/>
      <c r="K369" s="102">
        <v>6.0900000000001313</v>
      </c>
      <c r="L369" s="96" t="s">
        <v>130</v>
      </c>
      <c r="M369" s="80">
        <v>3.7499999999999999E-2</v>
      </c>
      <c r="N369" s="80">
        <v>6.1900000000001315E-2</v>
      </c>
      <c r="O369" s="102">
        <v>1003282.248</v>
      </c>
      <c r="P369" s="103">
        <v>86.998080000000002</v>
      </c>
      <c r="Q369" s="99"/>
      <c r="R369" s="102">
        <v>3071.5110318399993</v>
      </c>
      <c r="S369" s="79">
        <v>2.50820562E-3</v>
      </c>
      <c r="T369" s="79">
        <v>3.0783527332988144E-3</v>
      </c>
      <c r="U369" s="79">
        <v>1.9096106116583356E-4</v>
      </c>
    </row>
    <row r="370" spans="2:21">
      <c r="B370" s="100" t="s">
        <v>904</v>
      </c>
      <c r="C370" s="99" t="s">
        <v>905</v>
      </c>
      <c r="D370" s="96" t="s">
        <v>27</v>
      </c>
      <c r="E370" s="96" t="s">
        <v>648</v>
      </c>
      <c r="F370" s="99"/>
      <c r="G370" s="96" t="s">
        <v>782</v>
      </c>
      <c r="H370" s="99" t="s">
        <v>891</v>
      </c>
      <c r="I370" s="99" t="s">
        <v>697</v>
      </c>
      <c r="J370" s="99"/>
      <c r="K370" s="102">
        <v>4.7800000000003431</v>
      </c>
      <c r="L370" s="96" t="s">
        <v>130</v>
      </c>
      <c r="M370" s="80">
        <v>5.1249999999999997E-2</v>
      </c>
      <c r="N370" s="80">
        <v>6.5700000000003922E-2</v>
      </c>
      <c r="O370" s="102">
        <v>1491002.8308089999</v>
      </c>
      <c r="P370" s="103">
        <v>93.320539999999994</v>
      </c>
      <c r="Q370" s="99"/>
      <c r="R370" s="102">
        <v>4896.378540144</v>
      </c>
      <c r="S370" s="79">
        <v>2.7109142378345455E-3</v>
      </c>
      <c r="T370" s="79">
        <v>4.9072850808836391E-3</v>
      </c>
      <c r="U370" s="79">
        <v>3.0441617568776491E-4</v>
      </c>
    </row>
    <row r="371" spans="2:21">
      <c r="B371" s="100" t="s">
        <v>906</v>
      </c>
      <c r="C371" s="99" t="s">
        <v>907</v>
      </c>
      <c r="D371" s="96" t="s">
        <v>27</v>
      </c>
      <c r="E371" s="96" t="s">
        <v>648</v>
      </c>
      <c r="F371" s="99"/>
      <c r="G371" s="96" t="s">
        <v>756</v>
      </c>
      <c r="H371" s="99" t="s">
        <v>891</v>
      </c>
      <c r="I371" s="99" t="s">
        <v>697</v>
      </c>
      <c r="J371" s="99"/>
      <c r="K371" s="102">
        <v>6.9700000000002635</v>
      </c>
      <c r="L371" s="96" t="s">
        <v>130</v>
      </c>
      <c r="M371" s="80">
        <v>0.04</v>
      </c>
      <c r="N371" s="80">
        <v>6.5400000000004233E-2</v>
      </c>
      <c r="O371" s="102">
        <v>1316807.9505</v>
      </c>
      <c r="P371" s="103">
        <v>83.735560000000007</v>
      </c>
      <c r="Q371" s="99"/>
      <c r="R371" s="102">
        <v>3880.1776779339998</v>
      </c>
      <c r="S371" s="79">
        <v>1.197098136818182E-3</v>
      </c>
      <c r="T371" s="79">
        <v>3.8888206608190981E-3</v>
      </c>
      <c r="U371" s="79">
        <v>2.4123724095706088E-4</v>
      </c>
    </row>
    <row r="372" spans="2:21">
      <c r="B372" s="100" t="s">
        <v>908</v>
      </c>
      <c r="C372" s="99" t="s">
        <v>909</v>
      </c>
      <c r="D372" s="96" t="s">
        <v>27</v>
      </c>
      <c r="E372" s="96" t="s">
        <v>648</v>
      </c>
      <c r="F372" s="99"/>
      <c r="G372" s="96" t="s">
        <v>751</v>
      </c>
      <c r="H372" s="99" t="s">
        <v>891</v>
      </c>
      <c r="I372" s="99" t="s">
        <v>697</v>
      </c>
      <c r="J372" s="99"/>
      <c r="K372" s="102">
        <v>5.5899999999990362</v>
      </c>
      <c r="L372" s="96" t="s">
        <v>130</v>
      </c>
      <c r="M372" s="80">
        <v>4.0910000000000002E-2</v>
      </c>
      <c r="N372" s="80">
        <v>7.3599999999987856E-2</v>
      </c>
      <c r="O372" s="102">
        <v>777125.70793000003</v>
      </c>
      <c r="P372" s="103">
        <v>83.028549999999996</v>
      </c>
      <c r="Q372" s="99"/>
      <c r="R372" s="102">
        <v>2270.586288041</v>
      </c>
      <c r="S372" s="79">
        <v>1.5542514158600001E-3</v>
      </c>
      <c r="T372" s="79">
        <v>2.2756439529356461E-3</v>
      </c>
      <c r="U372" s="79">
        <v>1.4116620859836362E-4</v>
      </c>
    </row>
    <row r="373" spans="2:21">
      <c r="B373" s="100" t="s">
        <v>910</v>
      </c>
      <c r="C373" s="99" t="s">
        <v>911</v>
      </c>
      <c r="D373" s="96" t="s">
        <v>27</v>
      </c>
      <c r="E373" s="96" t="s">
        <v>648</v>
      </c>
      <c r="F373" s="99"/>
      <c r="G373" s="96" t="s">
        <v>718</v>
      </c>
      <c r="H373" s="99" t="s">
        <v>891</v>
      </c>
      <c r="I373" s="99" t="s">
        <v>697</v>
      </c>
      <c r="J373" s="99"/>
      <c r="K373" s="102">
        <v>4.8100000000002172</v>
      </c>
      <c r="L373" s="96" t="s">
        <v>132</v>
      </c>
      <c r="M373" s="80">
        <v>7.1249999999999994E-2</v>
      </c>
      <c r="N373" s="80">
        <v>6.6200000000002271E-2</v>
      </c>
      <c r="O373" s="102">
        <v>1254102.81</v>
      </c>
      <c r="P373" s="103">
        <v>102.60978</v>
      </c>
      <c r="Q373" s="99"/>
      <c r="R373" s="102">
        <v>4829.4810392950003</v>
      </c>
      <c r="S373" s="79">
        <v>1.6721370800000001E-3</v>
      </c>
      <c r="T373" s="79">
        <v>4.8402385677978593E-3</v>
      </c>
      <c r="U373" s="79">
        <v>3.0025704436150867E-4</v>
      </c>
    </row>
    <row r="374" spans="2:21">
      <c r="B374" s="100" t="s">
        <v>912</v>
      </c>
      <c r="C374" s="99" t="s">
        <v>913</v>
      </c>
      <c r="D374" s="96" t="s">
        <v>27</v>
      </c>
      <c r="E374" s="96" t="s">
        <v>648</v>
      </c>
      <c r="F374" s="99"/>
      <c r="G374" s="96" t="s">
        <v>741</v>
      </c>
      <c r="H374" s="99" t="s">
        <v>891</v>
      </c>
      <c r="I374" s="99" t="s">
        <v>697</v>
      </c>
      <c r="J374" s="99"/>
      <c r="K374" s="102">
        <v>6.3499999999998273</v>
      </c>
      <c r="L374" s="96" t="s">
        <v>130</v>
      </c>
      <c r="M374" s="80">
        <v>0.04</v>
      </c>
      <c r="N374" s="80">
        <v>6.3299999999998455E-2</v>
      </c>
      <c r="O374" s="102">
        <v>1045085.675</v>
      </c>
      <c r="P374" s="103">
        <v>87.019329999999997</v>
      </c>
      <c r="Q374" s="99"/>
      <c r="R374" s="102">
        <v>3200.2721597530003</v>
      </c>
      <c r="S374" s="79">
        <v>1.3934475666666666E-3</v>
      </c>
      <c r="T374" s="79">
        <v>3.207400672877979E-3</v>
      </c>
      <c r="U374" s="79">
        <v>1.9896635932959976E-4</v>
      </c>
    </row>
    <row r="375" spans="2:21">
      <c r="B375" s="100" t="s">
        <v>914</v>
      </c>
      <c r="C375" s="99" t="s">
        <v>915</v>
      </c>
      <c r="D375" s="96" t="s">
        <v>27</v>
      </c>
      <c r="E375" s="96" t="s">
        <v>648</v>
      </c>
      <c r="F375" s="99"/>
      <c r="G375" s="96" t="s">
        <v>916</v>
      </c>
      <c r="H375" s="99" t="s">
        <v>666</v>
      </c>
      <c r="I375" s="99" t="s">
        <v>650</v>
      </c>
      <c r="J375" s="99"/>
      <c r="K375" s="102">
        <v>4.7500000000004476</v>
      </c>
      <c r="L375" s="96" t="s">
        <v>130</v>
      </c>
      <c r="M375" s="80">
        <v>4.6249999999999999E-2</v>
      </c>
      <c r="N375" s="80">
        <v>6.6100000000008527E-2</v>
      </c>
      <c r="O375" s="102">
        <v>1045211.085281</v>
      </c>
      <c r="P375" s="103">
        <v>91.143129999999999</v>
      </c>
      <c r="Q375" s="99"/>
      <c r="R375" s="102">
        <v>3352.333284674</v>
      </c>
      <c r="S375" s="79">
        <v>1.9003837914199999E-3</v>
      </c>
      <c r="T375" s="79">
        <v>3.3598005095305714E-3</v>
      </c>
      <c r="U375" s="79">
        <v>2.0842025790784752E-4</v>
      </c>
    </row>
    <row r="376" spans="2:21">
      <c r="B376" s="100" t="s">
        <v>917</v>
      </c>
      <c r="C376" s="99" t="s">
        <v>918</v>
      </c>
      <c r="D376" s="96" t="s">
        <v>27</v>
      </c>
      <c r="E376" s="96" t="s">
        <v>648</v>
      </c>
      <c r="F376" s="99"/>
      <c r="G376" s="96" t="s">
        <v>916</v>
      </c>
      <c r="H376" s="99" t="s">
        <v>666</v>
      </c>
      <c r="I376" s="99" t="s">
        <v>650</v>
      </c>
      <c r="J376" s="99"/>
      <c r="K376" s="102">
        <v>5.7199999999996818</v>
      </c>
      <c r="L376" s="96" t="s">
        <v>130</v>
      </c>
      <c r="M376" s="80">
        <v>0.04</v>
      </c>
      <c r="N376" s="80">
        <v>6.2099999999997796E-2</v>
      </c>
      <c r="O376" s="102">
        <v>1557177.6557499999</v>
      </c>
      <c r="P376" s="103">
        <v>89.431889999999996</v>
      </c>
      <c r="Q376" s="99"/>
      <c r="R376" s="102">
        <v>4900.6065224479999</v>
      </c>
      <c r="S376" s="79">
        <v>3.1143553114999999E-3</v>
      </c>
      <c r="T376" s="79">
        <v>4.9115224808952097E-3</v>
      </c>
      <c r="U376" s="79">
        <v>3.046790365334505E-4</v>
      </c>
    </row>
    <row r="377" spans="2:21">
      <c r="B377" s="100" t="s">
        <v>919</v>
      </c>
      <c r="C377" s="99" t="s">
        <v>920</v>
      </c>
      <c r="D377" s="96" t="s">
        <v>27</v>
      </c>
      <c r="E377" s="96" t="s">
        <v>648</v>
      </c>
      <c r="F377" s="99"/>
      <c r="G377" s="96" t="s">
        <v>707</v>
      </c>
      <c r="H377" s="99" t="s">
        <v>666</v>
      </c>
      <c r="I377" s="99" t="s">
        <v>650</v>
      </c>
      <c r="J377" s="99"/>
      <c r="K377" s="102">
        <v>4.2699999999998592</v>
      </c>
      <c r="L377" s="96" t="s">
        <v>133</v>
      </c>
      <c r="M377" s="80">
        <v>8.5000000000000006E-2</v>
      </c>
      <c r="N377" s="80">
        <v>8.3099999999995788E-2</v>
      </c>
      <c r="O377" s="102">
        <v>836068.54</v>
      </c>
      <c r="P377" s="103">
        <v>100.37944</v>
      </c>
      <c r="Q377" s="99"/>
      <c r="R377" s="102">
        <v>3556.36747375</v>
      </c>
      <c r="S377" s="79">
        <v>1.1147580533333334E-3</v>
      </c>
      <c r="T377" s="79">
        <v>3.5642891788264302E-3</v>
      </c>
      <c r="U377" s="79">
        <v>2.2110541021762862E-4</v>
      </c>
    </row>
    <row r="378" spans="2:21">
      <c r="B378" s="100" t="s">
        <v>921</v>
      </c>
      <c r="C378" s="99" t="s">
        <v>922</v>
      </c>
      <c r="D378" s="96" t="s">
        <v>27</v>
      </c>
      <c r="E378" s="96" t="s">
        <v>648</v>
      </c>
      <c r="F378" s="99"/>
      <c r="G378" s="96" t="s">
        <v>842</v>
      </c>
      <c r="H378" s="99" t="s">
        <v>923</v>
      </c>
      <c r="I378" s="99" t="s">
        <v>697</v>
      </c>
      <c r="J378" s="99"/>
      <c r="K378" s="102">
        <v>6.3200000000008059</v>
      </c>
      <c r="L378" s="96" t="s">
        <v>130</v>
      </c>
      <c r="M378" s="80">
        <v>4.1250000000000002E-2</v>
      </c>
      <c r="N378" s="80">
        <v>7.1800000000008496E-2</v>
      </c>
      <c r="O378" s="102">
        <v>1338796.5531019999</v>
      </c>
      <c r="P378" s="103">
        <v>83.384289999999993</v>
      </c>
      <c r="Q378" s="99"/>
      <c r="R378" s="102">
        <v>3928.421653587</v>
      </c>
      <c r="S378" s="79">
        <v>2.6775931062039998E-3</v>
      </c>
      <c r="T378" s="79">
        <v>3.9371720985242227E-3</v>
      </c>
      <c r="U378" s="79">
        <v>2.4423665091849494E-4</v>
      </c>
    </row>
    <row r="379" spans="2:21">
      <c r="B379" s="100" t="s">
        <v>924</v>
      </c>
      <c r="C379" s="99" t="s">
        <v>925</v>
      </c>
      <c r="D379" s="96" t="s">
        <v>27</v>
      </c>
      <c r="E379" s="96" t="s">
        <v>648</v>
      </c>
      <c r="F379" s="99"/>
      <c r="G379" s="96" t="s">
        <v>842</v>
      </c>
      <c r="H379" s="99" t="s">
        <v>923</v>
      </c>
      <c r="I379" s="99" t="s">
        <v>697</v>
      </c>
      <c r="J379" s="99"/>
      <c r="K379" s="102">
        <v>4.8700000000002559</v>
      </c>
      <c r="L379" s="96" t="s">
        <v>130</v>
      </c>
      <c r="M379" s="80">
        <v>0.04</v>
      </c>
      <c r="N379" s="80">
        <v>6.7900000000002556E-2</v>
      </c>
      <c r="O379" s="102">
        <v>627051.40500000003</v>
      </c>
      <c r="P379" s="103">
        <v>88.543329999999997</v>
      </c>
      <c r="Q379" s="99"/>
      <c r="R379" s="102">
        <v>1953.79178705</v>
      </c>
      <c r="S379" s="79">
        <v>3.135257025E-4</v>
      </c>
      <c r="T379" s="79">
        <v>1.9581438014107211E-3</v>
      </c>
      <c r="U379" s="79">
        <v>1.214705560502749E-4</v>
      </c>
    </row>
    <row r="380" spans="2:21">
      <c r="B380" s="100" t="s">
        <v>926</v>
      </c>
      <c r="C380" s="99" t="s">
        <v>927</v>
      </c>
      <c r="D380" s="96" t="s">
        <v>27</v>
      </c>
      <c r="E380" s="96" t="s">
        <v>648</v>
      </c>
      <c r="F380" s="99"/>
      <c r="G380" s="96" t="s">
        <v>713</v>
      </c>
      <c r="H380" s="99" t="s">
        <v>666</v>
      </c>
      <c r="I380" s="99" t="s">
        <v>650</v>
      </c>
      <c r="J380" s="99"/>
      <c r="K380" s="102">
        <v>3.0499999999997334</v>
      </c>
      <c r="L380" s="96" t="s">
        <v>130</v>
      </c>
      <c r="M380" s="80">
        <v>4.3749999999999997E-2</v>
      </c>
      <c r="N380" s="80">
        <v>6.7399999999999322E-2</v>
      </c>
      <c r="O380" s="102">
        <v>627051.40500000003</v>
      </c>
      <c r="P380" s="103">
        <v>93.542460000000005</v>
      </c>
      <c r="Q380" s="99"/>
      <c r="R380" s="102">
        <v>2064.102174011</v>
      </c>
      <c r="S380" s="79">
        <v>3.135257025E-4</v>
      </c>
      <c r="T380" s="79">
        <v>2.0686999015492322E-3</v>
      </c>
      <c r="U380" s="79">
        <v>1.2832874029031888E-4</v>
      </c>
    </row>
    <row r="381" spans="2:21">
      <c r="B381" s="100" t="s">
        <v>928</v>
      </c>
      <c r="C381" s="99" t="s">
        <v>929</v>
      </c>
      <c r="D381" s="96" t="s">
        <v>27</v>
      </c>
      <c r="E381" s="96" t="s">
        <v>648</v>
      </c>
      <c r="F381" s="99"/>
      <c r="G381" s="96" t="s">
        <v>731</v>
      </c>
      <c r="H381" s="99" t="s">
        <v>930</v>
      </c>
      <c r="I381" s="99" t="s">
        <v>697</v>
      </c>
      <c r="J381" s="99"/>
      <c r="K381" s="102">
        <v>3.4800000000008606</v>
      </c>
      <c r="L381" s="96" t="s">
        <v>132</v>
      </c>
      <c r="M381" s="80">
        <v>3.6249999999999998E-2</v>
      </c>
      <c r="N381" s="80">
        <v>0.3384000000000793</v>
      </c>
      <c r="O381" s="102">
        <v>1295906.237</v>
      </c>
      <c r="P381" s="103">
        <v>39.178100000000001</v>
      </c>
      <c r="Q381" s="99"/>
      <c r="R381" s="102">
        <v>1905.4408406070002</v>
      </c>
      <c r="S381" s="79">
        <v>3.7025892485714287E-3</v>
      </c>
      <c r="T381" s="79">
        <v>1.9096851546412746E-3</v>
      </c>
      <c r="U381" s="79">
        <v>1.1846449553301982E-4</v>
      </c>
    </row>
    <row r="382" spans="2:21">
      <c r="B382" s="100" t="s">
        <v>931</v>
      </c>
      <c r="C382" s="99" t="s">
        <v>932</v>
      </c>
      <c r="D382" s="96" t="s">
        <v>27</v>
      </c>
      <c r="E382" s="96" t="s">
        <v>648</v>
      </c>
      <c r="F382" s="99"/>
      <c r="G382" s="96" t="s">
        <v>707</v>
      </c>
      <c r="H382" s="99" t="s">
        <v>933</v>
      </c>
      <c r="I382" s="99" t="s">
        <v>650</v>
      </c>
      <c r="J382" s="99"/>
      <c r="K382" s="102">
        <v>4.1899999999998148</v>
      </c>
      <c r="L382" s="96" t="s">
        <v>133</v>
      </c>
      <c r="M382" s="80">
        <v>8.8749999999999996E-2</v>
      </c>
      <c r="N382" s="80">
        <v>9.1599999999998905E-2</v>
      </c>
      <c r="O382" s="102">
        <v>1057626.7031</v>
      </c>
      <c r="P382" s="103">
        <v>98.671440000000004</v>
      </c>
      <c r="Q382" s="99"/>
      <c r="R382" s="102">
        <v>4422.255727578</v>
      </c>
      <c r="S382" s="79">
        <v>8.4610136248000004E-4</v>
      </c>
      <c r="T382" s="79">
        <v>4.4321061735470967E-3</v>
      </c>
      <c r="U382" s="79">
        <v>2.7493915461507961E-4</v>
      </c>
    </row>
    <row r="383" spans="2:21">
      <c r="B383" s="100" t="s">
        <v>934</v>
      </c>
      <c r="C383" s="99" t="s">
        <v>935</v>
      </c>
      <c r="D383" s="96" t="s">
        <v>27</v>
      </c>
      <c r="E383" s="96" t="s">
        <v>648</v>
      </c>
      <c r="F383" s="99"/>
      <c r="G383" s="96" t="s">
        <v>842</v>
      </c>
      <c r="H383" s="99" t="s">
        <v>930</v>
      </c>
      <c r="I383" s="99" t="s">
        <v>697</v>
      </c>
      <c r="J383" s="99"/>
      <c r="K383" s="102">
        <v>6.2700000000030141</v>
      </c>
      <c r="L383" s="96" t="s">
        <v>130</v>
      </c>
      <c r="M383" s="80">
        <v>4.4999999999999998E-2</v>
      </c>
      <c r="N383" s="80">
        <v>7.4200000000035349E-2</v>
      </c>
      <c r="O383" s="102">
        <v>292623.989</v>
      </c>
      <c r="P383" s="103">
        <v>84.063500000000005</v>
      </c>
      <c r="Q383" s="99"/>
      <c r="R383" s="102">
        <v>865.63869405699995</v>
      </c>
      <c r="S383" s="79">
        <v>1.0640872327272727E-4</v>
      </c>
      <c r="T383" s="79">
        <v>8.6756687906253734E-4</v>
      </c>
      <c r="U383" s="79">
        <v>5.3818228842338083E-5</v>
      </c>
    </row>
    <row r="384" spans="2:21">
      <c r="B384" s="100" t="s">
        <v>936</v>
      </c>
      <c r="C384" s="99" t="s">
        <v>937</v>
      </c>
      <c r="D384" s="96" t="s">
        <v>27</v>
      </c>
      <c r="E384" s="96" t="s">
        <v>648</v>
      </c>
      <c r="F384" s="99"/>
      <c r="G384" s="96" t="s">
        <v>842</v>
      </c>
      <c r="H384" s="99" t="s">
        <v>930</v>
      </c>
      <c r="I384" s="99" t="s">
        <v>697</v>
      </c>
      <c r="J384" s="99"/>
      <c r="K384" s="102">
        <v>5.9399999999994231</v>
      </c>
      <c r="L384" s="96" t="s">
        <v>130</v>
      </c>
      <c r="M384" s="80">
        <v>4.7500000000000001E-2</v>
      </c>
      <c r="N384" s="80">
        <v>7.4899999999994485E-2</v>
      </c>
      <c r="O384" s="102">
        <v>1337709.6640000001</v>
      </c>
      <c r="P384" s="103">
        <v>85.58014</v>
      </c>
      <c r="Q384" s="99"/>
      <c r="R384" s="102">
        <v>4028.5997204780001</v>
      </c>
      <c r="S384" s="79">
        <v>4.3859333245901641E-4</v>
      </c>
      <c r="T384" s="79">
        <v>4.0375733091445746E-3</v>
      </c>
      <c r="U384" s="79">
        <v>2.5046489159897439E-4</v>
      </c>
    </row>
    <row r="385" spans="2:21">
      <c r="B385" s="100" t="s">
        <v>938</v>
      </c>
      <c r="C385" s="99" t="s">
        <v>939</v>
      </c>
      <c r="D385" s="96" t="s">
        <v>27</v>
      </c>
      <c r="E385" s="96" t="s">
        <v>648</v>
      </c>
      <c r="F385" s="99"/>
      <c r="G385" s="96" t="s">
        <v>736</v>
      </c>
      <c r="H385" s="99" t="s">
        <v>930</v>
      </c>
      <c r="I385" s="99" t="s">
        <v>697</v>
      </c>
      <c r="J385" s="99"/>
      <c r="K385" s="102">
        <v>5.7799999999984806</v>
      </c>
      <c r="L385" s="96" t="s">
        <v>132</v>
      </c>
      <c r="M385" s="80">
        <v>0.03</v>
      </c>
      <c r="N385" s="80">
        <v>7.4899999999974862E-2</v>
      </c>
      <c r="O385" s="102">
        <v>292623.989</v>
      </c>
      <c r="P385" s="103">
        <v>77.914720000000003</v>
      </c>
      <c r="Q385" s="99"/>
      <c r="R385" s="102">
        <v>855.67331973500006</v>
      </c>
      <c r="S385" s="79">
        <v>9.0038150461538465E-4</v>
      </c>
      <c r="T385" s="79">
        <v>8.5757930715917453E-4</v>
      </c>
      <c r="U385" s="79">
        <v>5.31986645836664E-5</v>
      </c>
    </row>
    <row r="386" spans="2:21">
      <c r="B386" s="100" t="s">
        <v>940</v>
      </c>
      <c r="C386" s="99" t="s">
        <v>941</v>
      </c>
      <c r="D386" s="96" t="s">
        <v>27</v>
      </c>
      <c r="E386" s="96" t="s">
        <v>648</v>
      </c>
      <c r="F386" s="99"/>
      <c r="G386" s="96" t="s">
        <v>736</v>
      </c>
      <c r="H386" s="99" t="s">
        <v>930</v>
      </c>
      <c r="I386" s="99" t="s">
        <v>697</v>
      </c>
      <c r="J386" s="99"/>
      <c r="K386" s="102">
        <v>6.3699999999993002</v>
      </c>
      <c r="L386" s="96" t="s">
        <v>130</v>
      </c>
      <c r="M386" s="80">
        <v>4.2500000000000003E-2</v>
      </c>
      <c r="N386" s="80">
        <v>7.4999999999989631E-2</v>
      </c>
      <c r="O386" s="102">
        <v>836068.54</v>
      </c>
      <c r="P386" s="103">
        <v>81.966859999999997</v>
      </c>
      <c r="Q386" s="99"/>
      <c r="R386" s="102">
        <v>2411.5676696370001</v>
      </c>
      <c r="S386" s="79">
        <v>2.0901713499999999E-3</v>
      </c>
      <c r="T386" s="79">
        <v>2.4169393664573444E-3</v>
      </c>
      <c r="U386" s="79">
        <v>1.4993126070305028E-4</v>
      </c>
    </row>
    <row r="387" spans="2:21">
      <c r="B387" s="100" t="s">
        <v>942</v>
      </c>
      <c r="C387" s="99" t="s">
        <v>943</v>
      </c>
      <c r="D387" s="96" t="s">
        <v>27</v>
      </c>
      <c r="E387" s="96" t="s">
        <v>648</v>
      </c>
      <c r="F387" s="99"/>
      <c r="G387" s="96" t="s">
        <v>829</v>
      </c>
      <c r="H387" s="99" t="s">
        <v>933</v>
      </c>
      <c r="I387" s="99" t="s">
        <v>650</v>
      </c>
      <c r="J387" s="99"/>
      <c r="K387" s="102">
        <v>2.7600000000000415</v>
      </c>
      <c r="L387" s="96" t="s">
        <v>133</v>
      </c>
      <c r="M387" s="80">
        <v>0.06</v>
      </c>
      <c r="N387" s="80">
        <v>9.7200000000006545E-2</v>
      </c>
      <c r="O387" s="102">
        <v>990741.21990000014</v>
      </c>
      <c r="P387" s="103">
        <v>91.829329999999999</v>
      </c>
      <c r="Q387" s="99"/>
      <c r="R387" s="102">
        <v>3855.330584584</v>
      </c>
      <c r="S387" s="79">
        <v>7.9259297592000014E-4</v>
      </c>
      <c r="T387" s="79">
        <v>3.8639182212915793E-3</v>
      </c>
      <c r="U387" s="79">
        <v>2.3969245493356414E-4</v>
      </c>
    </row>
    <row r="388" spans="2:21">
      <c r="B388" s="100" t="s">
        <v>944</v>
      </c>
      <c r="C388" s="99" t="s">
        <v>945</v>
      </c>
      <c r="D388" s="96" t="s">
        <v>27</v>
      </c>
      <c r="E388" s="96" t="s">
        <v>648</v>
      </c>
      <c r="F388" s="99"/>
      <c r="G388" s="96" t="s">
        <v>829</v>
      </c>
      <c r="H388" s="99" t="s">
        <v>933</v>
      </c>
      <c r="I388" s="99" t="s">
        <v>650</v>
      </c>
      <c r="J388" s="99"/>
      <c r="K388" s="102">
        <v>2.7600000000002938</v>
      </c>
      <c r="L388" s="96" t="s">
        <v>132</v>
      </c>
      <c r="M388" s="80">
        <v>0.05</v>
      </c>
      <c r="N388" s="80">
        <v>8.2700000000015872E-2</v>
      </c>
      <c r="O388" s="102">
        <v>418034.27</v>
      </c>
      <c r="P388" s="103">
        <v>95.466629999999995</v>
      </c>
      <c r="Q388" s="99"/>
      <c r="R388" s="102">
        <v>1497.759363206</v>
      </c>
      <c r="S388" s="79">
        <v>4.1803427000000002E-4</v>
      </c>
      <c r="T388" s="79">
        <v>1.5010955786107227E-3</v>
      </c>
      <c r="U388" s="79">
        <v>9.3118245190720807E-5</v>
      </c>
    </row>
    <row r="389" spans="2:21">
      <c r="B389" s="100" t="s">
        <v>946</v>
      </c>
      <c r="C389" s="99" t="s">
        <v>947</v>
      </c>
      <c r="D389" s="96" t="s">
        <v>27</v>
      </c>
      <c r="E389" s="96" t="s">
        <v>648</v>
      </c>
      <c r="F389" s="99"/>
      <c r="G389" s="96" t="s">
        <v>851</v>
      </c>
      <c r="H389" s="99" t="s">
        <v>930</v>
      </c>
      <c r="I389" s="99" t="s">
        <v>697</v>
      </c>
      <c r="J389" s="99"/>
      <c r="K389" s="102">
        <v>6.6900000000005662</v>
      </c>
      <c r="L389" s="96" t="s">
        <v>130</v>
      </c>
      <c r="M389" s="80">
        <v>5.1249999999999997E-2</v>
      </c>
      <c r="N389" s="80">
        <v>7.2200000000008341E-2</v>
      </c>
      <c r="O389" s="102">
        <v>1254102.81</v>
      </c>
      <c r="P389" s="103">
        <v>87.559169999999995</v>
      </c>
      <c r="Q389" s="99"/>
      <c r="R389" s="102">
        <v>3864.1504509490001</v>
      </c>
      <c r="S389" s="79">
        <v>6.2705140500000001E-4</v>
      </c>
      <c r="T389" s="79">
        <v>3.8727577336522961E-3</v>
      </c>
      <c r="U389" s="79">
        <v>2.402408010156527E-4</v>
      </c>
    </row>
    <row r="390" spans="2:21">
      <c r="B390" s="100" t="s">
        <v>948</v>
      </c>
      <c r="C390" s="99" t="s">
        <v>949</v>
      </c>
      <c r="D390" s="96" t="s">
        <v>27</v>
      </c>
      <c r="E390" s="96" t="s">
        <v>648</v>
      </c>
      <c r="F390" s="99"/>
      <c r="G390" s="96" t="s">
        <v>522</v>
      </c>
      <c r="H390" s="99" t="s">
        <v>511</v>
      </c>
      <c r="I390" s="99"/>
      <c r="J390" s="99"/>
      <c r="K390" s="102">
        <v>4.280000000000217</v>
      </c>
      <c r="L390" s="96" t="s">
        <v>130</v>
      </c>
      <c r="M390" s="80">
        <v>2.5000000000000001E-2</v>
      </c>
      <c r="N390" s="80">
        <v>-1.090000000000052E-2</v>
      </c>
      <c r="O390" s="102">
        <v>1912316.67</v>
      </c>
      <c r="P390" s="103">
        <v>117.39283</v>
      </c>
      <c r="Q390" s="99"/>
      <c r="R390" s="102">
        <v>7899.8830564509999</v>
      </c>
      <c r="S390" s="79">
        <v>4.4343574956521737E-3</v>
      </c>
      <c r="T390" s="79">
        <v>7.9174798161147329E-3</v>
      </c>
      <c r="U390" s="79">
        <v>4.911491561995653E-4</v>
      </c>
    </row>
    <row r="391" spans="2:21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</row>
    <row r="392" spans="2:21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</row>
    <row r="393" spans="2:21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</row>
    <row r="394" spans="2:21">
      <c r="B394" s="112" t="s">
        <v>219</v>
      </c>
      <c r="C394" s="116"/>
      <c r="D394" s="116"/>
      <c r="E394" s="116"/>
      <c r="F394" s="116"/>
      <c r="G394" s="116"/>
      <c r="H394" s="116"/>
      <c r="I394" s="116"/>
      <c r="J394" s="116"/>
      <c r="K394" s="116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</row>
    <row r="395" spans="2:21">
      <c r="B395" s="112" t="s">
        <v>111</v>
      </c>
      <c r="C395" s="116"/>
      <c r="D395" s="116"/>
      <c r="E395" s="116"/>
      <c r="F395" s="116"/>
      <c r="G395" s="116"/>
      <c r="H395" s="116"/>
      <c r="I395" s="116"/>
      <c r="J395" s="116"/>
      <c r="K395" s="116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</row>
    <row r="396" spans="2:21">
      <c r="B396" s="112" t="s">
        <v>202</v>
      </c>
      <c r="C396" s="116"/>
      <c r="D396" s="116"/>
      <c r="E396" s="116"/>
      <c r="F396" s="116"/>
      <c r="G396" s="116"/>
      <c r="H396" s="116"/>
      <c r="I396" s="116"/>
      <c r="J396" s="116"/>
      <c r="K396" s="116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</row>
    <row r="397" spans="2:21">
      <c r="B397" s="112" t="s">
        <v>210</v>
      </c>
      <c r="C397" s="116"/>
      <c r="D397" s="116"/>
      <c r="E397" s="116"/>
      <c r="F397" s="116"/>
      <c r="G397" s="116"/>
      <c r="H397" s="116"/>
      <c r="I397" s="116"/>
      <c r="J397" s="116"/>
      <c r="K397" s="116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</row>
    <row r="398" spans="2:21">
      <c r="B398" s="157" t="s">
        <v>215</v>
      </c>
      <c r="C398" s="157"/>
      <c r="D398" s="157"/>
      <c r="E398" s="157"/>
      <c r="F398" s="157"/>
      <c r="G398" s="157"/>
      <c r="H398" s="157"/>
      <c r="I398" s="157"/>
      <c r="J398" s="157"/>
      <c r="K398" s="157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</row>
    <row r="399" spans="2:21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</row>
    <row r="400" spans="2:21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</row>
    <row r="401" spans="2:21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</row>
    <row r="402" spans="2:21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</row>
    <row r="403" spans="2:21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</row>
    <row r="404" spans="2:21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</row>
    <row r="405" spans="2:21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</row>
    <row r="406" spans="2:21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</row>
    <row r="407" spans="2:21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</row>
    <row r="408" spans="2:21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</row>
    <row r="409" spans="2:21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</row>
    <row r="410" spans="2:21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</row>
    <row r="411" spans="2:21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</row>
    <row r="412" spans="2:21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</row>
    <row r="413" spans="2:21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</row>
    <row r="414" spans="2:21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</row>
    <row r="415" spans="2:21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</row>
    <row r="416" spans="2:21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</row>
    <row r="417" spans="2:21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</row>
    <row r="418" spans="2:21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</row>
    <row r="419" spans="2:21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</row>
    <row r="420" spans="2:21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</row>
    <row r="421" spans="2:21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</row>
    <row r="422" spans="2:21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</row>
    <row r="423" spans="2:21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</row>
    <row r="424" spans="2:21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</row>
    <row r="425" spans="2:21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</row>
    <row r="426" spans="2:21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</row>
    <row r="427" spans="2:21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</row>
    <row r="428" spans="2:21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</row>
    <row r="429" spans="2:21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</row>
    <row r="430" spans="2:21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</row>
    <row r="431" spans="2:21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</row>
    <row r="432" spans="2:21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</row>
    <row r="433" spans="2:21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</row>
    <row r="434" spans="2:21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</row>
    <row r="435" spans="2:21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</row>
    <row r="436" spans="2:21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</row>
    <row r="437" spans="2:21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</row>
    <row r="438" spans="2:21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</row>
    <row r="439" spans="2:21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</row>
    <row r="440" spans="2:21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</row>
    <row r="441" spans="2:21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</row>
    <row r="442" spans="2:21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</row>
    <row r="443" spans="2:21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</row>
    <row r="444" spans="2:21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</row>
    <row r="445" spans="2:21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</row>
    <row r="446" spans="2:21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</row>
    <row r="447" spans="2:21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</row>
    <row r="448" spans="2:21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</row>
    <row r="449" spans="2:21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</row>
    <row r="450" spans="2:21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</row>
    <row r="451" spans="2:21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</row>
    <row r="452" spans="2:21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</row>
    <row r="453" spans="2:21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</row>
    <row r="454" spans="2:21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</row>
    <row r="455" spans="2:21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</row>
    <row r="456" spans="2:21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</row>
    <row r="457" spans="2:21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</row>
    <row r="458" spans="2:21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</row>
    <row r="459" spans="2:21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</row>
    <row r="460" spans="2:21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</row>
    <row r="461" spans="2:21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</row>
    <row r="462" spans="2:21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</row>
    <row r="463" spans="2:21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</row>
    <row r="464" spans="2:21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</row>
    <row r="465" spans="2:21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</row>
    <row r="466" spans="2:21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</row>
    <row r="467" spans="2:21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</row>
    <row r="468" spans="2:21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</row>
    <row r="469" spans="2:21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</row>
    <row r="470" spans="2:21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</row>
    <row r="471" spans="2:21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</row>
    <row r="472" spans="2:21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</row>
    <row r="473" spans="2:21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</row>
    <row r="474" spans="2:21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</row>
    <row r="475" spans="2:21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</row>
    <row r="476" spans="2:21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</row>
    <row r="477" spans="2:21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</row>
    <row r="478" spans="2:21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</row>
    <row r="479" spans="2:21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</row>
    <row r="480" spans="2:21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</row>
    <row r="481" spans="2:21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</row>
    <row r="482" spans="2:21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</row>
    <row r="483" spans="2:21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</row>
    <row r="484" spans="2:21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</row>
    <row r="485" spans="2:21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</row>
    <row r="486" spans="2:21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</row>
    <row r="487" spans="2:21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</row>
    <row r="488" spans="2:21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</row>
    <row r="489" spans="2:21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</row>
    <row r="490" spans="2:21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</row>
    <row r="491" spans="2:21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</row>
    <row r="492" spans="2:21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</row>
    <row r="493" spans="2:21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</row>
    <row r="494" spans="2:21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</row>
    <row r="495" spans="2:21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</row>
    <row r="496" spans="2:21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</row>
    <row r="497" spans="2:21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</row>
    <row r="498" spans="2:21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</row>
    <row r="499" spans="2:21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</row>
    <row r="500" spans="2:21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</row>
    <row r="501" spans="2:21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</row>
    <row r="502" spans="2:21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</row>
    <row r="503" spans="2:21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</row>
    <row r="504" spans="2:21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</row>
    <row r="505" spans="2:21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</row>
    <row r="506" spans="2:21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</row>
    <row r="507" spans="2:21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</row>
    <row r="508" spans="2:21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</row>
    <row r="509" spans="2:21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</row>
    <row r="510" spans="2:21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</row>
    <row r="511" spans="2:21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</row>
    <row r="512" spans="2:21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</row>
    <row r="513" spans="2:21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</row>
    <row r="514" spans="2:21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</row>
    <row r="515" spans="2:21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</row>
    <row r="516" spans="2:21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</row>
    <row r="517" spans="2:21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</row>
    <row r="518" spans="2:21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</row>
    <row r="519" spans="2:21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</row>
    <row r="520" spans="2:21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</row>
    <row r="521" spans="2:21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</row>
    <row r="522" spans="2:21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</row>
    <row r="523" spans="2:21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</row>
    <row r="524" spans="2:21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</row>
    <row r="525" spans="2:21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</row>
    <row r="526" spans="2:21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</row>
    <row r="527" spans="2:21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</row>
    <row r="528" spans="2:21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</row>
    <row r="529" spans="2:21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</row>
    <row r="530" spans="2:21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</row>
    <row r="531" spans="2:21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</row>
    <row r="532" spans="2:21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</row>
    <row r="533" spans="2:21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</row>
    <row r="534" spans="2:21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</row>
    <row r="535" spans="2:21">
      <c r="B535" s="113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</row>
    <row r="536" spans="2:21">
      <c r="B536" s="113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</row>
    <row r="537" spans="2:21">
      <c r="B537" s="113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</row>
    <row r="538" spans="2:21">
      <c r="B538" s="113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</row>
    <row r="539" spans="2:21">
      <c r="B539" s="113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</row>
    <row r="540" spans="2:21">
      <c r="B540" s="113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</row>
    <row r="541" spans="2:21">
      <c r="B541" s="113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</row>
    <row r="542" spans="2:21">
      <c r="B542" s="113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</row>
    <row r="543" spans="2:21">
      <c r="B543" s="113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</row>
    <row r="544" spans="2:21">
      <c r="B544" s="113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</row>
    <row r="545" spans="2:21">
      <c r="B545" s="113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</row>
    <row r="546" spans="2:21">
      <c r="B546" s="113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</row>
    <row r="547" spans="2:21">
      <c r="B547" s="113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</row>
    <row r="548" spans="2:21">
      <c r="B548" s="113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</row>
    <row r="549" spans="2:21">
      <c r="B549" s="113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</row>
    <row r="550" spans="2:21">
      <c r="B550" s="113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</row>
    <row r="551" spans="2:21">
      <c r="B551" s="113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</row>
    <row r="552" spans="2:21">
      <c r="B552" s="113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</row>
    <row r="553" spans="2:21">
      <c r="B553" s="113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</row>
    <row r="554" spans="2:21">
      <c r="B554" s="113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</row>
    <row r="555" spans="2:21">
      <c r="B555" s="113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</row>
    <row r="556" spans="2:21">
      <c r="B556" s="113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</row>
    <row r="557" spans="2:21">
      <c r="B557" s="113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</row>
    <row r="558" spans="2:21">
      <c r="B558" s="113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</row>
    <row r="559" spans="2:21">
      <c r="B559" s="113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</row>
    <row r="560" spans="2:21">
      <c r="B560" s="113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</row>
    <row r="561" spans="2:21">
      <c r="B561" s="113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</row>
    <row r="562" spans="2:21">
      <c r="B562" s="113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</row>
    <row r="563" spans="2:21">
      <c r="B563" s="113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</row>
    <row r="564" spans="2:21">
      <c r="B564" s="113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</row>
    <row r="565" spans="2:21">
      <c r="B565" s="113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</row>
    <row r="566" spans="2:21">
      <c r="B566" s="113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</row>
    <row r="567" spans="2:21">
      <c r="B567" s="113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</row>
    <row r="568" spans="2:21">
      <c r="B568" s="113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</row>
    <row r="569" spans="2:21">
      <c r="B569" s="113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</row>
    <row r="570" spans="2:21">
      <c r="B570" s="113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</row>
    <row r="571" spans="2:21">
      <c r="B571" s="113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</row>
    <row r="572" spans="2:21">
      <c r="B572" s="113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</row>
    <row r="573" spans="2:21">
      <c r="B573" s="113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</row>
    <row r="574" spans="2:21">
      <c r="B574" s="113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</row>
    <row r="575" spans="2:21">
      <c r="B575" s="113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</row>
    <row r="576" spans="2:21">
      <c r="B576" s="113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</row>
    <row r="577" spans="2:21">
      <c r="B577" s="113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</row>
    <row r="578" spans="2:21">
      <c r="B578" s="113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</row>
    <row r="579" spans="2:21">
      <c r="B579" s="113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</row>
    <row r="580" spans="2:21">
      <c r="B580" s="113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</row>
    <row r="581" spans="2:21">
      <c r="B581" s="113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</row>
    <row r="582" spans="2:21">
      <c r="B582" s="113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</row>
    <row r="583" spans="2:21">
      <c r="B583" s="113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</row>
    <row r="584" spans="2:21">
      <c r="B584" s="113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</row>
    <row r="585" spans="2:21">
      <c r="B585" s="113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</row>
    <row r="586" spans="2:21">
      <c r="B586" s="113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</row>
    <row r="587" spans="2:21">
      <c r="B587" s="113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</row>
    <row r="588" spans="2:21">
      <c r="B588" s="113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</row>
    <row r="589" spans="2:21">
      <c r="B589" s="113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</row>
    <row r="590" spans="2:21">
      <c r="B590" s="113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</row>
    <row r="591" spans="2:21">
      <c r="B591" s="113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</row>
    <row r="592" spans="2:21">
      <c r="B592" s="113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</row>
    <row r="593" spans="2:21">
      <c r="B593" s="113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</row>
    <row r="594" spans="2:21">
      <c r="B594" s="113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</row>
    <row r="595" spans="2:21">
      <c r="B595" s="113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</row>
    <row r="596" spans="2:21">
      <c r="B596" s="113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</row>
    <row r="597" spans="2:21">
      <c r="B597" s="113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</row>
    <row r="598" spans="2:21">
      <c r="B598" s="113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</row>
    <row r="599" spans="2:21">
      <c r="B599" s="113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</row>
    <row r="600" spans="2:21">
      <c r="B600" s="113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</row>
    <row r="601" spans="2:21">
      <c r="B601" s="113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</row>
    <row r="602" spans="2:21">
      <c r="B602" s="113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</row>
    <row r="603" spans="2:21">
      <c r="B603" s="113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</row>
    <row r="604" spans="2:21">
      <c r="B604" s="113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</row>
    <row r="605" spans="2:21">
      <c r="B605" s="113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</row>
    <row r="606" spans="2:21">
      <c r="B606" s="113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</row>
    <row r="607" spans="2:21">
      <c r="B607" s="113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</row>
    <row r="608" spans="2:21">
      <c r="B608" s="113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</row>
    <row r="609" spans="2:21">
      <c r="B609" s="113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</row>
    <row r="610" spans="2:21">
      <c r="B610" s="113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</row>
    <row r="611" spans="2:21">
      <c r="B611" s="113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</row>
    <row r="612" spans="2:21">
      <c r="B612" s="113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</row>
    <row r="613" spans="2:21">
      <c r="B613" s="113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</row>
    <row r="614" spans="2:21">
      <c r="B614" s="113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</row>
    <row r="615" spans="2:21">
      <c r="B615" s="113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</row>
    <row r="616" spans="2:21">
      <c r="B616" s="113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</row>
    <row r="617" spans="2:21">
      <c r="B617" s="113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</row>
    <row r="618" spans="2:21">
      <c r="B618" s="113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</row>
    <row r="619" spans="2:21">
      <c r="B619" s="113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</row>
    <row r="620" spans="2:21">
      <c r="B620" s="113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</row>
    <row r="621" spans="2:21">
      <c r="B621" s="113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</row>
    <row r="622" spans="2:21">
      <c r="B622" s="113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</row>
    <row r="623" spans="2:21">
      <c r="B623" s="113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</row>
    <row r="624" spans="2:21">
      <c r="B624" s="113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</row>
    <row r="625" spans="2:21">
      <c r="B625" s="113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</row>
    <row r="626" spans="2:21">
      <c r="B626" s="113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</row>
    <row r="627" spans="2:21">
      <c r="B627" s="113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</row>
    <row r="628" spans="2:21">
      <c r="B628" s="113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</row>
    <row r="629" spans="2:21">
      <c r="B629" s="113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</row>
    <row r="630" spans="2:21">
      <c r="B630" s="113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</row>
    <row r="631" spans="2:21">
      <c r="B631" s="113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</row>
    <row r="632" spans="2:21">
      <c r="B632" s="113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</row>
    <row r="633" spans="2:21">
      <c r="B633" s="113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</row>
    <row r="634" spans="2:21">
      <c r="B634" s="113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</row>
    <row r="635" spans="2:21">
      <c r="B635" s="113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</row>
    <row r="636" spans="2:21">
      <c r="B636" s="113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</row>
    <row r="637" spans="2:21">
      <c r="B637" s="113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</row>
    <row r="638" spans="2:21">
      <c r="B638" s="113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</row>
    <row r="639" spans="2:21">
      <c r="B639" s="113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</row>
    <row r="640" spans="2:21">
      <c r="B640" s="113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</row>
    <row r="641" spans="2:21">
      <c r="B641" s="113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</row>
    <row r="642" spans="2:21">
      <c r="B642" s="113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</row>
    <row r="643" spans="2:21">
      <c r="B643" s="113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</row>
    <row r="644" spans="2:21">
      <c r="B644" s="113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</row>
    <row r="645" spans="2:21">
      <c r="B645" s="113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</row>
    <row r="646" spans="2:21">
      <c r="B646" s="113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</row>
    <row r="647" spans="2:21">
      <c r="B647" s="113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</row>
    <row r="648" spans="2:21">
      <c r="B648" s="113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</row>
    <row r="649" spans="2:21">
      <c r="B649" s="113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</row>
    <row r="650" spans="2:21">
      <c r="B650" s="113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</row>
    <row r="651" spans="2:21">
      <c r="B651" s="113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</row>
    <row r="652" spans="2:21">
      <c r="B652" s="113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</row>
    <row r="653" spans="2:21">
      <c r="B653" s="113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</row>
    <row r="654" spans="2:21">
      <c r="B654" s="113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</row>
    <row r="655" spans="2:21">
      <c r="B655" s="113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</row>
    <row r="656" spans="2:21">
      <c r="B656" s="113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</row>
    <row r="657" spans="2:21">
      <c r="B657" s="113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</row>
    <row r="658" spans="2:21">
      <c r="B658" s="113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</row>
    <row r="659" spans="2:21">
      <c r="B659" s="113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</row>
    <row r="660" spans="2:21">
      <c r="B660" s="113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</row>
    <row r="661" spans="2:21">
      <c r="B661" s="113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</row>
    <row r="662" spans="2:21">
      <c r="B662" s="113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</row>
    <row r="663" spans="2:21">
      <c r="B663" s="113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</row>
    <row r="664" spans="2:21">
      <c r="B664" s="113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</row>
    <row r="665" spans="2:21">
      <c r="B665" s="113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</row>
    <row r="666" spans="2:21">
      <c r="B666" s="113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</row>
    <row r="667" spans="2:21">
      <c r="B667" s="113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</row>
    <row r="668" spans="2:21">
      <c r="B668" s="113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</row>
    <row r="669" spans="2:21">
      <c r="B669" s="113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</row>
    <row r="670" spans="2:21">
      <c r="B670" s="113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</row>
    <row r="671" spans="2:21">
      <c r="B671" s="113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</row>
    <row r="672" spans="2:21">
      <c r="B672" s="113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</row>
    <row r="673" spans="2:21">
      <c r="B673" s="113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</row>
    <row r="674" spans="2:21">
      <c r="B674" s="113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</row>
    <row r="675" spans="2:21">
      <c r="B675" s="113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</row>
    <row r="676" spans="2:21">
      <c r="B676" s="113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</row>
    <row r="677" spans="2:21">
      <c r="B677" s="113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</row>
    <row r="678" spans="2:21">
      <c r="B678" s="113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</row>
    <row r="679" spans="2:21">
      <c r="B679" s="113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</row>
    <row r="680" spans="2:21">
      <c r="B680" s="113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</row>
    <row r="681" spans="2:21">
      <c r="B681" s="113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</row>
    <row r="682" spans="2:21">
      <c r="B682" s="113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</row>
    <row r="683" spans="2:21">
      <c r="B683" s="113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</row>
    <row r="684" spans="2:21">
      <c r="B684" s="113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</row>
    <row r="685" spans="2:21">
      <c r="B685" s="113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</row>
    <row r="686" spans="2:21">
      <c r="B686" s="113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</row>
    <row r="687" spans="2:21">
      <c r="B687" s="113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</row>
    <row r="688" spans="2:21">
      <c r="B688" s="113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</row>
    <row r="689" spans="2:21">
      <c r="B689" s="113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</row>
    <row r="690" spans="2:21">
      <c r="B690" s="113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</row>
    <row r="691" spans="2:21">
      <c r="B691" s="113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</row>
    <row r="692" spans="2:21">
      <c r="B692" s="113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</row>
    <row r="693" spans="2:21">
      <c r="B693" s="113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</row>
    <row r="694" spans="2:21">
      <c r="B694" s="113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</row>
    <row r="695" spans="2:21">
      <c r="B695" s="113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</row>
    <row r="696" spans="2:21">
      <c r="B696" s="113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</row>
    <row r="697" spans="2:21">
      <c r="B697" s="113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</row>
    <row r="698" spans="2:21">
      <c r="B698" s="113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</row>
    <row r="699" spans="2:21">
      <c r="B699" s="113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</row>
    <row r="700" spans="2:21">
      <c r="B700" s="113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</row>
    <row r="701" spans="2:21">
      <c r="B701" s="113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</row>
    <row r="702" spans="2:21">
      <c r="B702" s="113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</row>
    <row r="703" spans="2:21">
      <c r="B703" s="113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</row>
    <row r="704" spans="2:21">
      <c r="B704" s="113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</row>
    <row r="705" spans="2:21">
      <c r="B705" s="113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</row>
    <row r="706" spans="2:21">
      <c r="B706" s="113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</row>
    <row r="707" spans="2:21">
      <c r="B707" s="113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</row>
    <row r="708" spans="2:21">
      <c r="B708" s="113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</row>
    <row r="709" spans="2:21">
      <c r="B709" s="113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</row>
    <row r="710" spans="2:21">
      <c r="B710" s="113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</row>
    <row r="711" spans="2:21">
      <c r="B711" s="113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</row>
    <row r="712" spans="2:21">
      <c r="B712" s="113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</row>
    <row r="713" spans="2:21">
      <c r="B713" s="113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</row>
    <row r="714" spans="2:21">
      <c r="B714" s="113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</row>
    <row r="715" spans="2:21">
      <c r="B715" s="113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</row>
    <row r="716" spans="2:21">
      <c r="B716" s="113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</row>
    <row r="717" spans="2:21">
      <c r="B717" s="113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</row>
    <row r="718" spans="2:21">
      <c r="B718" s="113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</row>
    <row r="719" spans="2:21">
      <c r="B719" s="113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</row>
    <row r="720" spans="2:21">
      <c r="B720" s="113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</row>
    <row r="721" spans="2:21">
      <c r="B721" s="113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</row>
    <row r="722" spans="2:21">
      <c r="B722" s="113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</row>
    <row r="723" spans="2:21">
      <c r="B723" s="113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</row>
    <row r="724" spans="2:21">
      <c r="B724" s="113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</row>
    <row r="725" spans="2:21">
      <c r="B725" s="113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</row>
    <row r="726" spans="2:21">
      <c r="B726" s="113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</row>
    <row r="727" spans="2:21">
      <c r="B727" s="113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</row>
    <row r="728" spans="2:21">
      <c r="B728" s="113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</row>
    <row r="729" spans="2:21">
      <c r="B729" s="113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</row>
    <row r="730" spans="2:21">
      <c r="B730" s="113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</row>
    <row r="731" spans="2:21">
      <c r="B731" s="113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</row>
    <row r="732" spans="2:21">
      <c r="B732" s="113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</row>
    <row r="733" spans="2:21">
      <c r="B733" s="113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8:K398"/>
  </mergeCells>
  <phoneticPr fontId="5" type="noConversion"/>
  <conditionalFormatting sqref="B12:B390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6 B398"/>
    <dataValidation type="list" allowBlank="1" showInputMessage="1" showErrorMessage="1" sqref="G555:G827">
      <formula1>#REF!</formula1>
    </dataValidation>
    <dataValidation type="list" allowBlank="1" showInputMessage="1" showErrorMessage="1" sqref="I12:I35 I37:I397 I399:I827">
      <formula1>#REF!</formula1>
    </dataValidation>
    <dataValidation type="list" allowBlank="1" showInputMessage="1" showErrorMessage="1" sqref="E12:E35 E37:E397 E399:E821">
      <formula1>#REF!</formula1>
    </dataValidation>
    <dataValidation type="list" allowBlank="1" showInputMessage="1" showErrorMessage="1" sqref="G12:G35 G37:G397 G399:G554">
      <formula1>#REF!</formula1>
    </dataValidation>
    <dataValidation type="list" allowBlank="1" showInputMessage="1" showErrorMessage="1" sqref="L12:L827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8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0.7109375" style="1" bestFit="1" customWidth="1"/>
    <col min="11" max="11" width="8.28515625" style="1" bestFit="1" customWidth="1"/>
    <col min="12" max="12" width="13.140625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67" t="s" vm="1">
        <v>228</v>
      </c>
    </row>
    <row r="2" spans="2:15">
      <c r="B2" s="46" t="s">
        <v>143</v>
      </c>
      <c r="C2" s="67" t="s">
        <v>229</v>
      </c>
    </row>
    <row r="3" spans="2:15">
      <c r="B3" s="46" t="s">
        <v>145</v>
      </c>
      <c r="C3" s="67" t="s">
        <v>230</v>
      </c>
    </row>
    <row r="4" spans="2:15">
      <c r="B4" s="46" t="s">
        <v>146</v>
      </c>
      <c r="C4" s="67">
        <v>8801</v>
      </c>
    </row>
    <row r="6" spans="2:15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ht="26.25" customHeight="1">
      <c r="B7" s="148" t="s">
        <v>91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</row>
    <row r="8" spans="2:15" s="3" customFormat="1" ht="78.75">
      <c r="B8" s="21" t="s">
        <v>114</v>
      </c>
      <c r="C8" s="29" t="s">
        <v>45</v>
      </c>
      <c r="D8" s="29" t="s">
        <v>118</v>
      </c>
      <c r="E8" s="29" t="s">
        <v>188</v>
      </c>
      <c r="F8" s="29" t="s">
        <v>116</v>
      </c>
      <c r="G8" s="29" t="s">
        <v>65</v>
      </c>
      <c r="H8" s="29" t="s">
        <v>102</v>
      </c>
      <c r="I8" s="12" t="s">
        <v>204</v>
      </c>
      <c r="J8" s="12" t="s">
        <v>203</v>
      </c>
      <c r="K8" s="29" t="s">
        <v>218</v>
      </c>
      <c r="L8" s="12" t="s">
        <v>61</v>
      </c>
      <c r="M8" s="12" t="s">
        <v>58</v>
      </c>
      <c r="N8" s="12" t="s">
        <v>147</v>
      </c>
      <c r="O8" s="13" t="s">
        <v>149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211</v>
      </c>
      <c r="J9" s="15"/>
      <c r="K9" s="15" t="s">
        <v>207</v>
      </c>
      <c r="L9" s="15" t="s">
        <v>207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69"/>
      <c r="D11" s="69"/>
      <c r="E11" s="69"/>
      <c r="F11" s="69"/>
      <c r="G11" s="69"/>
      <c r="H11" s="69"/>
      <c r="I11" s="74"/>
      <c r="J11" s="76"/>
      <c r="K11" s="74">
        <v>957.90476457199998</v>
      </c>
      <c r="L11" s="74">
        <f>L12+L180</f>
        <v>2981490.2164957752</v>
      </c>
      <c r="M11" s="69"/>
      <c r="N11" s="75">
        <f>IFERROR(L11/$L$11,0)</f>
        <v>1</v>
      </c>
      <c r="O11" s="75">
        <f>L11/'סכום נכסי הקרן'!$C$42</f>
        <v>0.18536431407720319</v>
      </c>
    </row>
    <row r="12" spans="2:15">
      <c r="B12" s="98" t="s">
        <v>197</v>
      </c>
      <c r="C12" s="70"/>
      <c r="D12" s="70"/>
      <c r="E12" s="70"/>
      <c r="F12" s="70"/>
      <c r="G12" s="70"/>
      <c r="H12" s="70"/>
      <c r="I12" s="101"/>
      <c r="J12" s="78"/>
      <c r="K12" s="101">
        <v>901.27739091700016</v>
      </c>
      <c r="L12" s="101">
        <f>L13+L46+L110</f>
        <v>2389500.5121031553</v>
      </c>
      <c r="M12" s="70"/>
      <c r="N12" s="77">
        <f t="shared" ref="N12:N75" si="0">IFERROR(L12/$L$11,0)</f>
        <v>0.80144502869159129</v>
      </c>
      <c r="O12" s="77">
        <f>L12/'סכום נכסי הקרן'!$C$42</f>
        <v>0.14855930801400125</v>
      </c>
    </row>
    <row r="13" spans="2:15">
      <c r="B13" s="82" t="s">
        <v>951</v>
      </c>
      <c r="C13" s="70"/>
      <c r="D13" s="70"/>
      <c r="E13" s="70"/>
      <c r="F13" s="70"/>
      <c r="G13" s="70"/>
      <c r="H13" s="70"/>
      <c r="I13" s="101"/>
      <c r="J13" s="78"/>
      <c r="K13" s="101">
        <v>726.56010435299993</v>
      </c>
      <c r="L13" s="101">
        <v>1460921.5189135415</v>
      </c>
      <c r="M13" s="70"/>
      <c r="N13" s="77">
        <f t="shared" si="0"/>
        <v>0.48999708629954902</v>
      </c>
      <c r="O13" s="77">
        <f>L13/'סכום נכסי הקרן'!$C$42</f>
        <v>9.0827973801744039E-2</v>
      </c>
    </row>
    <row r="14" spans="2:15">
      <c r="B14" s="100" t="s">
        <v>952</v>
      </c>
      <c r="C14" s="99" t="s">
        <v>953</v>
      </c>
      <c r="D14" s="96" t="s">
        <v>119</v>
      </c>
      <c r="E14" s="96" t="s">
        <v>285</v>
      </c>
      <c r="F14" s="99" t="s">
        <v>494</v>
      </c>
      <c r="G14" s="96" t="s">
        <v>320</v>
      </c>
      <c r="H14" s="96" t="s">
        <v>131</v>
      </c>
      <c r="I14" s="102">
        <v>1503014.146156</v>
      </c>
      <c r="J14" s="103">
        <v>3920</v>
      </c>
      <c r="K14" s="99"/>
      <c r="L14" s="102">
        <v>58918.154529166997</v>
      </c>
      <c r="M14" s="79">
        <v>6.6974533601335297E-3</v>
      </c>
      <c r="N14" s="79">
        <f t="shared" si="0"/>
        <v>1.9761310704019371E-2</v>
      </c>
      <c r="O14" s="79">
        <f>L14/'סכום נכסי הקרן'!$C$42</f>
        <v>3.6630418039170442E-3</v>
      </c>
    </row>
    <row r="15" spans="2:15">
      <c r="B15" s="100" t="s">
        <v>954</v>
      </c>
      <c r="C15" s="99" t="s">
        <v>955</v>
      </c>
      <c r="D15" s="96" t="s">
        <v>119</v>
      </c>
      <c r="E15" s="96" t="s">
        <v>285</v>
      </c>
      <c r="F15" s="99" t="s">
        <v>950</v>
      </c>
      <c r="G15" s="96" t="s">
        <v>522</v>
      </c>
      <c r="H15" s="96" t="s">
        <v>131</v>
      </c>
      <c r="I15" s="102">
        <v>166570.95199199999</v>
      </c>
      <c r="J15" s="103">
        <v>30960</v>
      </c>
      <c r="K15" s="99"/>
      <c r="L15" s="102">
        <v>51570.366794343994</v>
      </c>
      <c r="M15" s="79">
        <v>2.9719481243594297E-3</v>
      </c>
      <c r="N15" s="79">
        <f t="shared" si="0"/>
        <v>1.7296842534991117E-2</v>
      </c>
      <c r="O15" s="79">
        <f>L15/'סכום נכסי הקרן'!$C$42</f>
        <v>3.2062173522000208E-3</v>
      </c>
    </row>
    <row r="16" spans="2:15">
      <c r="B16" s="100" t="s">
        <v>956</v>
      </c>
      <c r="C16" s="99" t="s">
        <v>957</v>
      </c>
      <c r="D16" s="96" t="s">
        <v>119</v>
      </c>
      <c r="E16" s="96" t="s">
        <v>285</v>
      </c>
      <c r="F16" s="99" t="s">
        <v>537</v>
      </c>
      <c r="G16" s="96" t="s">
        <v>402</v>
      </c>
      <c r="H16" s="96" t="s">
        <v>131</v>
      </c>
      <c r="I16" s="102">
        <v>5139165.0729999999</v>
      </c>
      <c r="J16" s="103">
        <v>2545</v>
      </c>
      <c r="K16" s="99"/>
      <c r="L16" s="102">
        <v>130791.751107844</v>
      </c>
      <c r="M16" s="79">
        <v>3.9864875870159007E-3</v>
      </c>
      <c r="N16" s="79">
        <f t="shared" si="0"/>
        <v>4.3867912221951556E-2</v>
      </c>
      <c r="O16" s="79">
        <f>L16/'סכום נכסי הקרן'!$C$42</f>
        <v>8.1315454590210091E-3</v>
      </c>
    </row>
    <row r="17" spans="2:15">
      <c r="B17" s="100" t="s">
        <v>958</v>
      </c>
      <c r="C17" s="99" t="s">
        <v>959</v>
      </c>
      <c r="D17" s="96" t="s">
        <v>119</v>
      </c>
      <c r="E17" s="96" t="s">
        <v>285</v>
      </c>
      <c r="F17" s="99" t="s">
        <v>637</v>
      </c>
      <c r="G17" s="96" t="s">
        <v>535</v>
      </c>
      <c r="H17" s="96" t="s">
        <v>131</v>
      </c>
      <c r="I17" s="102">
        <v>117543.75526799999</v>
      </c>
      <c r="J17" s="103">
        <v>57240</v>
      </c>
      <c r="K17" s="102">
        <v>206.818238519</v>
      </c>
      <c r="L17" s="102">
        <v>67488.863753755999</v>
      </c>
      <c r="M17" s="79">
        <v>2.6507128184457738E-3</v>
      </c>
      <c r="N17" s="79">
        <f t="shared" si="0"/>
        <v>2.2635950096484791E-2</v>
      </c>
      <c r="O17" s="79">
        <f>L17/'סכום נכסי הקרן'!$C$42</f>
        <v>4.1958973631207042E-3</v>
      </c>
    </row>
    <row r="18" spans="2:15">
      <c r="B18" s="100" t="s">
        <v>960</v>
      </c>
      <c r="C18" s="99" t="s">
        <v>961</v>
      </c>
      <c r="D18" s="96" t="s">
        <v>119</v>
      </c>
      <c r="E18" s="96" t="s">
        <v>285</v>
      </c>
      <c r="F18" s="99" t="s">
        <v>579</v>
      </c>
      <c r="G18" s="96" t="s">
        <v>458</v>
      </c>
      <c r="H18" s="96" t="s">
        <v>131</v>
      </c>
      <c r="I18" s="102">
        <v>31131.433673</v>
      </c>
      <c r="J18" s="103">
        <v>190000</v>
      </c>
      <c r="K18" s="99"/>
      <c r="L18" s="102">
        <v>59149.723978927999</v>
      </c>
      <c r="M18" s="79">
        <v>8.1122270029085931E-3</v>
      </c>
      <c r="N18" s="79">
        <f t="shared" si="0"/>
        <v>1.9838979732909622E-2</v>
      </c>
      <c r="O18" s="79">
        <f>L18/'סכום נכסי הקרן'!$C$42</f>
        <v>3.6774388701823276E-3</v>
      </c>
    </row>
    <row r="19" spans="2:15">
      <c r="B19" s="100" t="s">
        <v>962</v>
      </c>
      <c r="C19" s="99" t="s">
        <v>963</v>
      </c>
      <c r="D19" s="96" t="s">
        <v>119</v>
      </c>
      <c r="E19" s="96" t="s">
        <v>285</v>
      </c>
      <c r="F19" s="99" t="s">
        <v>338</v>
      </c>
      <c r="G19" s="96" t="s">
        <v>309</v>
      </c>
      <c r="H19" s="96" t="s">
        <v>131</v>
      </c>
      <c r="I19" s="102">
        <v>1380924.2771689999</v>
      </c>
      <c r="J19" s="103">
        <v>2065</v>
      </c>
      <c r="K19" s="99"/>
      <c r="L19" s="102">
        <v>28516.086323546995</v>
      </c>
      <c r="M19" s="79">
        <v>2.9391380867592894E-3</v>
      </c>
      <c r="N19" s="79">
        <f t="shared" si="0"/>
        <v>9.564373602762551E-3</v>
      </c>
      <c r="O19" s="79">
        <f>L19/'סכום נכסי הקרן'!$C$42</f>
        <v>1.7728935524541889E-3</v>
      </c>
    </row>
    <row r="20" spans="2:15">
      <c r="B20" s="100" t="s">
        <v>964</v>
      </c>
      <c r="C20" s="99" t="s">
        <v>965</v>
      </c>
      <c r="D20" s="96" t="s">
        <v>119</v>
      </c>
      <c r="E20" s="96" t="s">
        <v>285</v>
      </c>
      <c r="F20" s="99" t="s">
        <v>966</v>
      </c>
      <c r="G20" s="96" t="s">
        <v>125</v>
      </c>
      <c r="H20" s="96" t="s">
        <v>131</v>
      </c>
      <c r="I20" s="102">
        <v>101457.70981499999</v>
      </c>
      <c r="J20" s="103">
        <v>5612</v>
      </c>
      <c r="K20" s="99"/>
      <c r="L20" s="102">
        <v>5693.8066747930006</v>
      </c>
      <c r="M20" s="79">
        <v>5.7291800851712153E-4</v>
      </c>
      <c r="N20" s="79">
        <f t="shared" si="0"/>
        <v>1.9097183828713292E-3</v>
      </c>
      <c r="O20" s="79">
        <f>L20/'סכום נכסי הקרן'!$C$42</f>
        <v>3.5399363812156962E-4</v>
      </c>
    </row>
    <row r="21" spans="2:15">
      <c r="B21" s="100" t="s">
        <v>967</v>
      </c>
      <c r="C21" s="99" t="s">
        <v>968</v>
      </c>
      <c r="D21" s="96" t="s">
        <v>119</v>
      </c>
      <c r="E21" s="96" t="s">
        <v>285</v>
      </c>
      <c r="F21" s="99" t="s">
        <v>607</v>
      </c>
      <c r="G21" s="96" t="s">
        <v>522</v>
      </c>
      <c r="H21" s="96" t="s">
        <v>131</v>
      </c>
      <c r="I21" s="102">
        <v>3445927.8828759999</v>
      </c>
      <c r="J21" s="103">
        <v>1108</v>
      </c>
      <c r="K21" s="99"/>
      <c r="L21" s="102">
        <v>38180.880942206</v>
      </c>
      <c r="M21" s="79">
        <v>6.2903825691333348E-3</v>
      </c>
      <c r="N21" s="79">
        <f t="shared" si="0"/>
        <v>1.2805972238634748E-2</v>
      </c>
      <c r="O21" s="79">
        <f>L21/'סכום נכסי הקרן'!$C$42</f>
        <v>2.3737702601062363E-3</v>
      </c>
    </row>
    <row r="22" spans="2:15">
      <c r="B22" s="100" t="s">
        <v>969</v>
      </c>
      <c r="C22" s="99" t="s">
        <v>970</v>
      </c>
      <c r="D22" s="96" t="s">
        <v>119</v>
      </c>
      <c r="E22" s="96" t="s">
        <v>285</v>
      </c>
      <c r="F22" s="99" t="s">
        <v>343</v>
      </c>
      <c r="G22" s="96" t="s">
        <v>309</v>
      </c>
      <c r="H22" s="96" t="s">
        <v>131</v>
      </c>
      <c r="I22" s="102">
        <v>365175.61115800001</v>
      </c>
      <c r="J22" s="103">
        <v>5626</v>
      </c>
      <c r="K22" s="99"/>
      <c r="L22" s="102">
        <v>20544.779883676998</v>
      </c>
      <c r="M22" s="79">
        <v>2.9394228458475627E-3</v>
      </c>
      <c r="N22" s="79">
        <f t="shared" si="0"/>
        <v>6.8907755490889471E-3</v>
      </c>
      <c r="O22" s="79">
        <f>L22/'סכום נכסי הקרן'!$C$42</f>
        <v>1.2773038831168358E-3</v>
      </c>
    </row>
    <row r="23" spans="2:15">
      <c r="B23" s="100" t="s">
        <v>971</v>
      </c>
      <c r="C23" s="99" t="s">
        <v>972</v>
      </c>
      <c r="D23" s="96" t="s">
        <v>119</v>
      </c>
      <c r="E23" s="96" t="s">
        <v>285</v>
      </c>
      <c r="F23" s="99" t="s">
        <v>485</v>
      </c>
      <c r="G23" s="96" t="s">
        <v>486</v>
      </c>
      <c r="H23" s="96" t="s">
        <v>131</v>
      </c>
      <c r="I23" s="102">
        <v>81116.146282999995</v>
      </c>
      <c r="J23" s="103">
        <v>6569</v>
      </c>
      <c r="K23" s="99"/>
      <c r="L23" s="102">
        <v>5328.5196493619997</v>
      </c>
      <c r="M23" s="79">
        <v>8.0134755960441456E-4</v>
      </c>
      <c r="N23" s="79">
        <f t="shared" si="0"/>
        <v>1.7872001121723453E-3</v>
      </c>
      <c r="O23" s="79">
        <f>L23/'סכום נכסי הקרן'!$C$42</f>
        <v>3.312831229115274E-4</v>
      </c>
    </row>
    <row r="24" spans="2:15">
      <c r="B24" s="100" t="s">
        <v>973</v>
      </c>
      <c r="C24" s="99" t="s">
        <v>974</v>
      </c>
      <c r="D24" s="96" t="s">
        <v>119</v>
      </c>
      <c r="E24" s="96" t="s">
        <v>285</v>
      </c>
      <c r="F24" s="99" t="s">
        <v>405</v>
      </c>
      <c r="G24" s="96" t="s">
        <v>155</v>
      </c>
      <c r="H24" s="96" t="s">
        <v>131</v>
      </c>
      <c r="I24" s="102">
        <v>8342676.721566</v>
      </c>
      <c r="J24" s="103">
        <v>606.5</v>
      </c>
      <c r="K24" s="99"/>
      <c r="L24" s="102">
        <v>50598.334316348002</v>
      </c>
      <c r="M24" s="79">
        <v>3.0166247812168936E-3</v>
      </c>
      <c r="N24" s="79">
        <f t="shared" si="0"/>
        <v>1.6970820174556055E-2</v>
      </c>
      <c r="O24" s="79">
        <f>L24/'סכום נכסי הקרן'!$C$42</f>
        <v>3.145784440984145E-3</v>
      </c>
    </row>
    <row r="25" spans="2:15">
      <c r="B25" s="100" t="s">
        <v>975</v>
      </c>
      <c r="C25" s="99" t="s">
        <v>976</v>
      </c>
      <c r="D25" s="96" t="s">
        <v>119</v>
      </c>
      <c r="E25" s="96" t="s">
        <v>285</v>
      </c>
      <c r="F25" s="99" t="s">
        <v>347</v>
      </c>
      <c r="G25" s="96" t="s">
        <v>309</v>
      </c>
      <c r="H25" s="96" t="s">
        <v>131</v>
      </c>
      <c r="I25" s="102">
        <v>16304.682357000002</v>
      </c>
      <c r="J25" s="103">
        <v>36000</v>
      </c>
      <c r="K25" s="99"/>
      <c r="L25" s="102">
        <v>5869.6856485339995</v>
      </c>
      <c r="M25" s="79">
        <v>6.8037756858489729E-4</v>
      </c>
      <c r="N25" s="79">
        <f t="shared" si="0"/>
        <v>1.9687086732864739E-3</v>
      </c>
      <c r="O25" s="79">
        <f>L25/'סכום נכסי הקרן'!$C$42</f>
        <v>3.6492833284158799E-4</v>
      </c>
    </row>
    <row r="26" spans="2:15">
      <c r="B26" s="100" t="s">
        <v>977</v>
      </c>
      <c r="C26" s="99" t="s">
        <v>978</v>
      </c>
      <c r="D26" s="96" t="s">
        <v>119</v>
      </c>
      <c r="E26" s="96" t="s">
        <v>285</v>
      </c>
      <c r="F26" s="99" t="s">
        <v>979</v>
      </c>
      <c r="G26" s="96" t="s">
        <v>292</v>
      </c>
      <c r="H26" s="96" t="s">
        <v>131</v>
      </c>
      <c r="I26" s="102">
        <v>208180.27853399998</v>
      </c>
      <c r="J26" s="103">
        <v>13900</v>
      </c>
      <c r="K26" s="99"/>
      <c r="L26" s="102">
        <v>28937.058716215</v>
      </c>
      <c r="M26" s="79">
        <v>2.074954605161126E-3</v>
      </c>
      <c r="N26" s="79">
        <f t="shared" si="0"/>
        <v>9.7055688984368019E-3</v>
      </c>
      <c r="O26" s="79">
        <f>L26/'סכום נכסי הקרן'!$C$42</f>
        <v>1.7990661215877743E-3</v>
      </c>
    </row>
    <row r="27" spans="2:15">
      <c r="B27" s="100" t="s">
        <v>980</v>
      </c>
      <c r="C27" s="99" t="s">
        <v>981</v>
      </c>
      <c r="D27" s="96" t="s">
        <v>119</v>
      </c>
      <c r="E27" s="96" t="s">
        <v>285</v>
      </c>
      <c r="F27" s="99" t="s">
        <v>982</v>
      </c>
      <c r="G27" s="96" t="s">
        <v>292</v>
      </c>
      <c r="H27" s="96" t="s">
        <v>131</v>
      </c>
      <c r="I27" s="102">
        <v>3671940.9161379999</v>
      </c>
      <c r="J27" s="103">
        <v>1848</v>
      </c>
      <c r="K27" s="99"/>
      <c r="L27" s="102">
        <v>67857.468130159003</v>
      </c>
      <c r="M27" s="79">
        <v>2.968397246586818E-3</v>
      </c>
      <c r="N27" s="79">
        <f t="shared" si="0"/>
        <v>2.2759581015802794E-2</v>
      </c>
      <c r="O27" s="79">
        <f>L27/'סכום נכסי הקרן'!$C$42</f>
        <v>4.2188141236788202E-3</v>
      </c>
    </row>
    <row r="28" spans="2:15">
      <c r="B28" s="100" t="s">
        <v>983</v>
      </c>
      <c r="C28" s="99" t="s">
        <v>984</v>
      </c>
      <c r="D28" s="96" t="s">
        <v>119</v>
      </c>
      <c r="E28" s="96" t="s">
        <v>285</v>
      </c>
      <c r="F28" s="99" t="s">
        <v>423</v>
      </c>
      <c r="G28" s="96" t="s">
        <v>424</v>
      </c>
      <c r="H28" s="96" t="s">
        <v>131</v>
      </c>
      <c r="I28" s="102">
        <v>748799.42699599999</v>
      </c>
      <c r="J28" s="103">
        <v>3750</v>
      </c>
      <c r="K28" s="99"/>
      <c r="L28" s="102">
        <v>28079.978512336998</v>
      </c>
      <c r="M28" s="79">
        <v>2.9662141296962039E-3</v>
      </c>
      <c r="N28" s="79">
        <f t="shared" si="0"/>
        <v>9.4181018461768247E-3</v>
      </c>
      <c r="O28" s="79">
        <f>L28/'סכום נכסי הקרן'!$C$42</f>
        <v>1.745779988625808E-3</v>
      </c>
    </row>
    <row r="29" spans="2:15">
      <c r="B29" s="100" t="s">
        <v>985</v>
      </c>
      <c r="C29" s="99" t="s">
        <v>986</v>
      </c>
      <c r="D29" s="96" t="s">
        <v>119</v>
      </c>
      <c r="E29" s="96" t="s">
        <v>285</v>
      </c>
      <c r="F29" s="99" t="s">
        <v>987</v>
      </c>
      <c r="G29" s="96" t="s">
        <v>424</v>
      </c>
      <c r="H29" s="96" t="s">
        <v>131</v>
      </c>
      <c r="I29" s="102">
        <v>637870.18501599994</v>
      </c>
      <c r="J29" s="103">
        <v>3101</v>
      </c>
      <c r="K29" s="99"/>
      <c r="L29" s="102">
        <v>19780.354437353999</v>
      </c>
      <c r="M29" s="79">
        <v>3.0217706129385168E-3</v>
      </c>
      <c r="N29" s="79">
        <f t="shared" si="0"/>
        <v>6.634385156763109E-3</v>
      </c>
      <c r="O29" s="79">
        <f>L29/'סכום נכסי הקרן'!$C$42</f>
        <v>1.2297782539073719E-3</v>
      </c>
    </row>
    <row r="30" spans="2:15">
      <c r="B30" s="100" t="s">
        <v>988</v>
      </c>
      <c r="C30" s="99" t="s">
        <v>989</v>
      </c>
      <c r="D30" s="96" t="s">
        <v>119</v>
      </c>
      <c r="E30" s="96" t="s">
        <v>285</v>
      </c>
      <c r="F30" s="99" t="s">
        <v>990</v>
      </c>
      <c r="G30" s="96" t="s">
        <v>458</v>
      </c>
      <c r="H30" s="96" t="s">
        <v>131</v>
      </c>
      <c r="I30" s="102">
        <v>14875.273936999998</v>
      </c>
      <c r="J30" s="103">
        <v>124000</v>
      </c>
      <c r="K30" s="99"/>
      <c r="L30" s="102">
        <v>18445.339681930003</v>
      </c>
      <c r="M30" s="79">
        <v>1.9312543167770001E-3</v>
      </c>
      <c r="N30" s="79">
        <f t="shared" si="0"/>
        <v>6.1866175444336364E-3</v>
      </c>
      <c r="O30" s="79">
        <f>L30/'סכום נכסי הקרן'!$C$42</f>
        <v>1.1467781175819322E-3</v>
      </c>
    </row>
    <row r="31" spans="2:15">
      <c r="B31" s="100" t="s">
        <v>991</v>
      </c>
      <c r="C31" s="99" t="s">
        <v>992</v>
      </c>
      <c r="D31" s="96" t="s">
        <v>119</v>
      </c>
      <c r="E31" s="96" t="s">
        <v>285</v>
      </c>
      <c r="F31" s="99" t="s">
        <v>993</v>
      </c>
      <c r="G31" s="96" t="s">
        <v>672</v>
      </c>
      <c r="H31" s="96" t="s">
        <v>131</v>
      </c>
      <c r="I31" s="102">
        <v>171271.25252000001</v>
      </c>
      <c r="J31" s="103">
        <v>15340</v>
      </c>
      <c r="K31" s="99"/>
      <c r="L31" s="102">
        <v>26273.010120625</v>
      </c>
      <c r="M31" s="79">
        <v>1.5628477847668379E-3</v>
      </c>
      <c r="N31" s="79">
        <f t="shared" si="0"/>
        <v>8.8120396891673749E-3</v>
      </c>
      <c r="O31" s="79">
        <f>L31/'סכום נכסי הקרן'!$C$42</f>
        <v>1.6334376926036014E-3</v>
      </c>
    </row>
    <row r="32" spans="2:15">
      <c r="B32" s="100" t="s">
        <v>994</v>
      </c>
      <c r="C32" s="99" t="s">
        <v>995</v>
      </c>
      <c r="D32" s="96" t="s">
        <v>119</v>
      </c>
      <c r="E32" s="96" t="s">
        <v>285</v>
      </c>
      <c r="F32" s="99" t="s">
        <v>664</v>
      </c>
      <c r="G32" s="96" t="s">
        <v>665</v>
      </c>
      <c r="H32" s="96" t="s">
        <v>131</v>
      </c>
      <c r="I32" s="102">
        <v>655750.53904399998</v>
      </c>
      <c r="J32" s="103">
        <v>3299</v>
      </c>
      <c r="K32" s="99"/>
      <c r="L32" s="102">
        <v>21633.210283062999</v>
      </c>
      <c r="M32" s="79">
        <v>5.9047239987542887E-4</v>
      </c>
      <c r="N32" s="79">
        <f t="shared" si="0"/>
        <v>7.2558380917610681E-3</v>
      </c>
      <c r="O32" s="79">
        <f>L32/'סכום נכסי הקרן'!$C$42</f>
        <v>1.3449734509345334E-3</v>
      </c>
    </row>
    <row r="33" spans="2:15">
      <c r="B33" s="100" t="s">
        <v>996</v>
      </c>
      <c r="C33" s="99" t="s">
        <v>997</v>
      </c>
      <c r="D33" s="96" t="s">
        <v>119</v>
      </c>
      <c r="E33" s="96" t="s">
        <v>285</v>
      </c>
      <c r="F33" s="99" t="s">
        <v>297</v>
      </c>
      <c r="G33" s="96" t="s">
        <v>292</v>
      </c>
      <c r="H33" s="96" t="s">
        <v>131</v>
      </c>
      <c r="I33" s="102">
        <v>5109326.0563340001</v>
      </c>
      <c r="J33" s="103">
        <v>2931</v>
      </c>
      <c r="K33" s="99"/>
      <c r="L33" s="102">
        <v>149754.346711158</v>
      </c>
      <c r="M33" s="79">
        <v>3.3095667751471352E-3</v>
      </c>
      <c r="N33" s="79">
        <f t="shared" si="0"/>
        <v>5.0228018821798538E-2</v>
      </c>
      <c r="O33" s="79">
        <f>L33/'סכום נכסי הקרן'!$C$42</f>
        <v>9.3104822563595379E-3</v>
      </c>
    </row>
    <row r="34" spans="2:15">
      <c r="B34" s="100" t="s">
        <v>998</v>
      </c>
      <c r="C34" s="99" t="s">
        <v>999</v>
      </c>
      <c r="D34" s="96" t="s">
        <v>119</v>
      </c>
      <c r="E34" s="96" t="s">
        <v>285</v>
      </c>
      <c r="F34" s="99" t="s">
        <v>364</v>
      </c>
      <c r="G34" s="96" t="s">
        <v>309</v>
      </c>
      <c r="H34" s="96" t="s">
        <v>131</v>
      </c>
      <c r="I34" s="102">
        <v>3927864.6752350004</v>
      </c>
      <c r="J34" s="103">
        <v>1120</v>
      </c>
      <c r="K34" s="99"/>
      <c r="L34" s="102">
        <v>43992.084362634007</v>
      </c>
      <c r="M34" s="79">
        <v>4.9924777688478104E-3</v>
      </c>
      <c r="N34" s="79">
        <f t="shared" si="0"/>
        <v>1.4755065812135744E-2</v>
      </c>
      <c r="O34" s="79">
        <f>L34/'סכום נכסי הקרן'!$C$42</f>
        <v>2.7350626534305331E-3</v>
      </c>
    </row>
    <row r="35" spans="2:15">
      <c r="B35" s="100" t="s">
        <v>1000</v>
      </c>
      <c r="C35" s="99" t="s">
        <v>1001</v>
      </c>
      <c r="D35" s="96" t="s">
        <v>119</v>
      </c>
      <c r="E35" s="96" t="s">
        <v>285</v>
      </c>
      <c r="F35" s="99" t="s">
        <v>661</v>
      </c>
      <c r="G35" s="96" t="s">
        <v>292</v>
      </c>
      <c r="H35" s="96" t="s">
        <v>131</v>
      </c>
      <c r="I35" s="102">
        <v>845878.393683</v>
      </c>
      <c r="J35" s="103">
        <v>11390</v>
      </c>
      <c r="K35" s="99"/>
      <c r="L35" s="102">
        <v>96345.549040439</v>
      </c>
      <c r="M35" s="79">
        <v>3.2894250705088131E-3</v>
      </c>
      <c r="N35" s="79">
        <f t="shared" si="0"/>
        <v>3.2314561526107066E-2</v>
      </c>
      <c r="O35" s="79">
        <f>L35/'סכום נכסי הקרן'!$C$42</f>
        <v>5.9899665319924165E-3</v>
      </c>
    </row>
    <row r="36" spans="2:15">
      <c r="B36" s="100" t="s">
        <v>1002</v>
      </c>
      <c r="C36" s="99" t="s">
        <v>1003</v>
      </c>
      <c r="D36" s="96" t="s">
        <v>119</v>
      </c>
      <c r="E36" s="96" t="s">
        <v>285</v>
      </c>
      <c r="F36" s="99" t="s">
        <v>371</v>
      </c>
      <c r="G36" s="96" t="s">
        <v>309</v>
      </c>
      <c r="H36" s="96" t="s">
        <v>131</v>
      </c>
      <c r="I36" s="102">
        <v>214777.38549099999</v>
      </c>
      <c r="J36" s="103">
        <v>25160</v>
      </c>
      <c r="K36" s="99"/>
      <c r="L36" s="102">
        <v>54037.990189963995</v>
      </c>
      <c r="M36" s="79">
        <v>4.5224668242972669E-3</v>
      </c>
      <c r="N36" s="79">
        <f t="shared" si="0"/>
        <v>1.8124490193188118E-2</v>
      </c>
      <c r="O36" s="79">
        <f>L36/'סכום נכסי הקרן'!$C$42</f>
        <v>3.3596336926593113E-3</v>
      </c>
    </row>
    <row r="37" spans="2:15">
      <c r="B37" s="100" t="s">
        <v>1004</v>
      </c>
      <c r="C37" s="99" t="s">
        <v>1005</v>
      </c>
      <c r="D37" s="96" t="s">
        <v>119</v>
      </c>
      <c r="E37" s="96" t="s">
        <v>285</v>
      </c>
      <c r="F37" s="99" t="s">
        <v>682</v>
      </c>
      <c r="G37" s="96" t="s">
        <v>672</v>
      </c>
      <c r="H37" s="96" t="s">
        <v>131</v>
      </c>
      <c r="I37" s="102">
        <v>42289.936656999998</v>
      </c>
      <c r="J37" s="103">
        <v>28560</v>
      </c>
      <c r="K37" s="99"/>
      <c r="L37" s="102">
        <v>12078.005909205001</v>
      </c>
      <c r="M37" s="79">
        <v>1.4692074181085E-3</v>
      </c>
      <c r="N37" s="79">
        <f t="shared" si="0"/>
        <v>4.0509963247173097E-3</v>
      </c>
      <c r="O37" s="79">
        <f>L37/'סכום נכסי הקרן'!$C$42</f>
        <v>7.5091015506049518E-4</v>
      </c>
    </row>
    <row r="38" spans="2:15">
      <c r="B38" s="100" t="s">
        <v>1006</v>
      </c>
      <c r="C38" s="99" t="s">
        <v>1007</v>
      </c>
      <c r="D38" s="96" t="s">
        <v>119</v>
      </c>
      <c r="E38" s="96" t="s">
        <v>285</v>
      </c>
      <c r="F38" s="99" t="s">
        <v>1008</v>
      </c>
      <c r="G38" s="96" t="s">
        <v>125</v>
      </c>
      <c r="H38" s="96" t="s">
        <v>131</v>
      </c>
      <c r="I38" s="102">
        <v>3519409.6793220001</v>
      </c>
      <c r="J38" s="103">
        <v>785</v>
      </c>
      <c r="K38" s="102">
        <v>519.7418658339999</v>
      </c>
      <c r="L38" s="102">
        <v>28147.107850871002</v>
      </c>
      <c r="M38" s="79">
        <v>2.9982668527719085E-3</v>
      </c>
      <c r="N38" s="79">
        <f t="shared" si="0"/>
        <v>9.4406172105280448E-3</v>
      </c>
      <c r="O38" s="79">
        <f>L38/'סכום נכסי הקרן'!$C$42</f>
        <v>1.7499535336949704E-3</v>
      </c>
    </row>
    <row r="39" spans="2:15">
      <c r="B39" s="100" t="s">
        <v>1009</v>
      </c>
      <c r="C39" s="99" t="s">
        <v>1010</v>
      </c>
      <c r="D39" s="96" t="s">
        <v>119</v>
      </c>
      <c r="E39" s="96" t="s">
        <v>285</v>
      </c>
      <c r="F39" s="99" t="s">
        <v>679</v>
      </c>
      <c r="G39" s="96" t="s">
        <v>156</v>
      </c>
      <c r="H39" s="96" t="s">
        <v>131</v>
      </c>
      <c r="I39" s="102">
        <v>31160.485433000002</v>
      </c>
      <c r="J39" s="103">
        <v>68000</v>
      </c>
      <c r="K39" s="99"/>
      <c r="L39" s="102">
        <v>21189.130094739001</v>
      </c>
      <c r="M39" s="79">
        <v>4.9047195058852253E-4</v>
      </c>
      <c r="N39" s="79">
        <f t="shared" si="0"/>
        <v>7.1068923780146257E-3</v>
      </c>
      <c r="O39" s="79">
        <f>L39/'סכום נכסי הקרן'!$C$42</f>
        <v>1.3173642308711845E-3</v>
      </c>
    </row>
    <row r="40" spans="2:15">
      <c r="B40" s="100" t="s">
        <v>1011</v>
      </c>
      <c r="C40" s="99" t="s">
        <v>1012</v>
      </c>
      <c r="D40" s="96" t="s">
        <v>119</v>
      </c>
      <c r="E40" s="96" t="s">
        <v>285</v>
      </c>
      <c r="F40" s="99" t="s">
        <v>329</v>
      </c>
      <c r="G40" s="96" t="s">
        <v>309</v>
      </c>
      <c r="H40" s="96" t="s">
        <v>131</v>
      </c>
      <c r="I40" s="102">
        <v>342916.70253000001</v>
      </c>
      <c r="J40" s="103">
        <v>23360</v>
      </c>
      <c r="K40" s="99"/>
      <c r="L40" s="102">
        <v>80105.341710943001</v>
      </c>
      <c r="M40" s="79">
        <v>2.8276482083033324E-3</v>
      </c>
      <c r="N40" s="79">
        <f t="shared" si="0"/>
        <v>2.6867551423694739E-2</v>
      </c>
      <c r="O40" s="79">
        <f>L40/'סכום נכסי הקרן'!$C$42</f>
        <v>4.9802852405871597E-3</v>
      </c>
    </row>
    <row r="41" spans="2:15">
      <c r="B41" s="100" t="s">
        <v>1013</v>
      </c>
      <c r="C41" s="99" t="s">
        <v>1014</v>
      </c>
      <c r="D41" s="96" t="s">
        <v>119</v>
      </c>
      <c r="E41" s="96" t="s">
        <v>285</v>
      </c>
      <c r="F41" s="99" t="s">
        <v>312</v>
      </c>
      <c r="G41" s="96" t="s">
        <v>292</v>
      </c>
      <c r="H41" s="96" t="s">
        <v>131</v>
      </c>
      <c r="I41" s="102">
        <v>4359635.8312830003</v>
      </c>
      <c r="J41" s="103">
        <v>3172</v>
      </c>
      <c r="K41" s="99"/>
      <c r="L41" s="102">
        <v>138287.64856845501</v>
      </c>
      <c r="M41" s="79">
        <v>3.2611573525538687E-3</v>
      </c>
      <c r="N41" s="79">
        <f t="shared" si="0"/>
        <v>4.6382056799431047E-2</v>
      </c>
      <c r="O41" s="79">
        <f>L41/'סכום נכסי הקרן'!$C$42</f>
        <v>8.5975781441164148E-3</v>
      </c>
    </row>
    <row r="42" spans="2:15">
      <c r="B42" s="100" t="s">
        <v>1015</v>
      </c>
      <c r="C42" s="99" t="s">
        <v>1016</v>
      </c>
      <c r="D42" s="96" t="s">
        <v>119</v>
      </c>
      <c r="E42" s="96" t="s">
        <v>285</v>
      </c>
      <c r="F42" s="99" t="s">
        <v>531</v>
      </c>
      <c r="G42" s="96" t="s">
        <v>532</v>
      </c>
      <c r="H42" s="96" t="s">
        <v>131</v>
      </c>
      <c r="I42" s="102">
        <v>380963.59095899999</v>
      </c>
      <c r="J42" s="103">
        <v>9329</v>
      </c>
      <c r="K42" s="99"/>
      <c r="L42" s="102">
        <v>35540.093400352001</v>
      </c>
      <c r="M42" s="79">
        <v>3.2736506761761588E-3</v>
      </c>
      <c r="N42" s="79">
        <f t="shared" si="0"/>
        <v>1.1920244850618099E-2</v>
      </c>
      <c r="O42" s="79">
        <f>L42/'סכום נכסי הקרן'!$C$42</f>
        <v>2.209588010367137E-3</v>
      </c>
    </row>
    <row r="43" spans="2:15">
      <c r="B43" s="100" t="s">
        <v>1017</v>
      </c>
      <c r="C43" s="99" t="s">
        <v>1018</v>
      </c>
      <c r="D43" s="96" t="s">
        <v>119</v>
      </c>
      <c r="E43" s="96" t="s">
        <v>285</v>
      </c>
      <c r="F43" s="99" t="s">
        <v>1019</v>
      </c>
      <c r="G43" s="96" t="s">
        <v>486</v>
      </c>
      <c r="H43" s="96" t="s">
        <v>131</v>
      </c>
      <c r="I43" s="102">
        <v>1750281.2494679999</v>
      </c>
      <c r="J43" s="103">
        <v>985</v>
      </c>
      <c r="K43" s="99"/>
      <c r="L43" s="102">
        <v>17240.270307264</v>
      </c>
      <c r="M43" s="79">
        <v>3.6444745173812832E-3</v>
      </c>
      <c r="N43" s="79">
        <f t="shared" si="0"/>
        <v>5.7824339693882841E-3</v>
      </c>
      <c r="O43" s="79">
        <f>L43/'סכום נכסי הקרן'!$C$42</f>
        <v>1.0718569064323787E-3</v>
      </c>
    </row>
    <row r="44" spans="2:15">
      <c r="B44" s="100" t="s">
        <v>1020</v>
      </c>
      <c r="C44" s="99" t="s">
        <v>1021</v>
      </c>
      <c r="D44" s="96" t="s">
        <v>119</v>
      </c>
      <c r="E44" s="96" t="s">
        <v>285</v>
      </c>
      <c r="F44" s="99" t="s">
        <v>594</v>
      </c>
      <c r="G44" s="96" t="s">
        <v>595</v>
      </c>
      <c r="H44" s="96" t="s">
        <v>131</v>
      </c>
      <c r="I44" s="102">
        <v>1819531.219702</v>
      </c>
      <c r="J44" s="103">
        <v>2778</v>
      </c>
      <c r="K44" s="99"/>
      <c r="L44" s="102">
        <v>50546.577283327999</v>
      </c>
      <c r="M44" s="79">
        <v>5.0935689204037963E-3</v>
      </c>
      <c r="N44" s="79">
        <f t="shared" si="0"/>
        <v>1.6953460723656756E-2</v>
      </c>
      <c r="O44" s="79">
        <f>L44/'סכום נכסי הקרן'!$C$42</f>
        <v>3.1425666182754394E-3</v>
      </c>
    </row>
    <row r="45" spans="2:15">
      <c r="B45" s="71"/>
      <c r="C45" s="99"/>
      <c r="D45" s="99"/>
      <c r="E45" s="99"/>
      <c r="F45" s="99"/>
      <c r="G45" s="99"/>
      <c r="H45" s="99"/>
      <c r="I45" s="102"/>
      <c r="J45" s="103"/>
      <c r="K45" s="99"/>
      <c r="L45" s="99"/>
      <c r="M45" s="99"/>
      <c r="N45" s="79"/>
      <c r="O45" s="99"/>
    </row>
    <row r="46" spans="2:15">
      <c r="B46" s="82" t="s">
        <v>1022</v>
      </c>
      <c r="C46" s="70"/>
      <c r="D46" s="70"/>
      <c r="E46" s="70"/>
      <c r="F46" s="70"/>
      <c r="G46" s="70"/>
      <c r="H46" s="70"/>
      <c r="I46" s="101"/>
      <c r="J46" s="78"/>
      <c r="K46" s="101">
        <v>174.71728656400003</v>
      </c>
      <c r="L46" s="101">
        <f>SUM(L47:L108)</f>
        <v>779164.17962831701</v>
      </c>
      <c r="M46" s="70"/>
      <c r="N46" s="77">
        <f t="shared" si="0"/>
        <v>0.26133380392040645</v>
      </c>
      <c r="O46" s="77">
        <f>L46/'סכום נכסי הקרן'!$C$42</f>
        <v>4.8441961308892452E-2</v>
      </c>
    </row>
    <row r="47" spans="2:15">
      <c r="B47" s="100" t="s">
        <v>1023</v>
      </c>
      <c r="C47" s="99" t="s">
        <v>1024</v>
      </c>
      <c r="D47" s="96" t="s">
        <v>119</v>
      </c>
      <c r="E47" s="96" t="s">
        <v>285</v>
      </c>
      <c r="F47" s="99" t="s">
        <v>598</v>
      </c>
      <c r="G47" s="96" t="s">
        <v>486</v>
      </c>
      <c r="H47" s="96" t="s">
        <v>131</v>
      </c>
      <c r="I47" s="102">
        <v>935354.98987499997</v>
      </c>
      <c r="J47" s="103">
        <v>1129</v>
      </c>
      <c r="K47" s="99"/>
      <c r="L47" s="102">
        <v>10560.157835330001</v>
      </c>
      <c r="M47" s="79">
        <v>4.4384243072518341E-3</v>
      </c>
      <c r="N47" s="79">
        <f t="shared" si="0"/>
        <v>3.541905915673819E-3</v>
      </c>
      <c r="O47" s="79">
        <f>L47/'סכום נכסי הקרן'!$C$42</f>
        <v>6.5654296058486575E-4</v>
      </c>
    </row>
    <row r="48" spans="2:15">
      <c r="B48" s="100" t="s">
        <v>1025</v>
      </c>
      <c r="C48" s="99" t="s">
        <v>1026</v>
      </c>
      <c r="D48" s="96" t="s">
        <v>119</v>
      </c>
      <c r="E48" s="96" t="s">
        <v>285</v>
      </c>
      <c r="F48" s="99" t="s">
        <v>1027</v>
      </c>
      <c r="G48" s="96" t="s">
        <v>424</v>
      </c>
      <c r="H48" s="96" t="s">
        <v>131</v>
      </c>
      <c r="I48" s="102">
        <v>39374.716133000002</v>
      </c>
      <c r="J48" s="103">
        <v>7600</v>
      </c>
      <c r="K48" s="99"/>
      <c r="L48" s="102">
        <v>2992.4784261289997</v>
      </c>
      <c r="M48" s="79">
        <v>2.6831311458541526E-3</v>
      </c>
      <c r="N48" s="79">
        <f t="shared" si="0"/>
        <v>1.0036854756632874E-3</v>
      </c>
      <c r="O48" s="79">
        <f>L48/'סכום נכסי הקרן'!$C$42</f>
        <v>1.8604746974557667E-4</v>
      </c>
    </row>
    <row r="49" spans="2:15">
      <c r="B49" s="100" t="s">
        <v>1028</v>
      </c>
      <c r="C49" s="99" t="s">
        <v>1029</v>
      </c>
      <c r="D49" s="96" t="s">
        <v>119</v>
      </c>
      <c r="E49" s="96" t="s">
        <v>285</v>
      </c>
      <c r="F49" s="99" t="s">
        <v>1030</v>
      </c>
      <c r="G49" s="96" t="s">
        <v>126</v>
      </c>
      <c r="H49" s="96" t="s">
        <v>131</v>
      </c>
      <c r="I49" s="102">
        <v>29495.065458000001</v>
      </c>
      <c r="J49" s="103">
        <v>9582</v>
      </c>
      <c r="K49" s="99"/>
      <c r="L49" s="102">
        <v>2826.2171991259997</v>
      </c>
      <c r="M49" s="79">
        <v>2.6218225157653451E-3</v>
      </c>
      <c r="N49" s="79">
        <f t="shared" si="0"/>
        <v>9.479210038957391E-4</v>
      </c>
      <c r="O49" s="79">
        <f>L49/'סכום נכסי הקרן'!$C$42</f>
        <v>1.7571072668650753E-4</v>
      </c>
    </row>
    <row r="50" spans="2:15">
      <c r="B50" s="100" t="s">
        <v>1031</v>
      </c>
      <c r="C50" s="99" t="s">
        <v>1032</v>
      </c>
      <c r="D50" s="96" t="s">
        <v>119</v>
      </c>
      <c r="E50" s="96" t="s">
        <v>285</v>
      </c>
      <c r="F50" s="99" t="s">
        <v>1033</v>
      </c>
      <c r="G50" s="96" t="s">
        <v>595</v>
      </c>
      <c r="H50" s="96" t="s">
        <v>131</v>
      </c>
      <c r="I50" s="102">
        <v>1124950.5305000001</v>
      </c>
      <c r="J50" s="103">
        <v>1336</v>
      </c>
      <c r="K50" s="99"/>
      <c r="L50" s="102">
        <v>15029.339087484001</v>
      </c>
      <c r="M50" s="79">
        <v>8.9924089499938461E-3</v>
      </c>
      <c r="N50" s="79">
        <f t="shared" si="0"/>
        <v>5.0408815713466884E-3</v>
      </c>
      <c r="O50" s="79">
        <f>L50/'סכום נכסי הקרן'!$C$42</f>
        <v>9.3439955481709302E-4</v>
      </c>
    </row>
    <row r="51" spans="2:15">
      <c r="B51" s="100" t="s">
        <v>1034</v>
      </c>
      <c r="C51" s="99" t="s">
        <v>1035</v>
      </c>
      <c r="D51" s="96" t="s">
        <v>119</v>
      </c>
      <c r="E51" s="96" t="s">
        <v>285</v>
      </c>
      <c r="F51" s="99" t="s">
        <v>1036</v>
      </c>
      <c r="G51" s="96" t="s">
        <v>128</v>
      </c>
      <c r="H51" s="96" t="s">
        <v>131</v>
      </c>
      <c r="I51" s="102">
        <v>164123.90213100001</v>
      </c>
      <c r="J51" s="103">
        <v>688.3</v>
      </c>
      <c r="K51" s="99"/>
      <c r="L51" s="102">
        <v>1129.6648183689999</v>
      </c>
      <c r="M51" s="79">
        <v>8.3212573761310262E-4</v>
      </c>
      <c r="N51" s="79">
        <f t="shared" si="0"/>
        <v>3.7889267994872881E-4</v>
      </c>
      <c r="O51" s="79">
        <f>L51/'סכום נכסי הקרן'!$C$42</f>
        <v>7.0233181727569397E-5</v>
      </c>
    </row>
    <row r="52" spans="2:15">
      <c r="B52" s="100" t="s">
        <v>1037</v>
      </c>
      <c r="C52" s="99" t="s">
        <v>1038</v>
      </c>
      <c r="D52" s="96" t="s">
        <v>119</v>
      </c>
      <c r="E52" s="96" t="s">
        <v>285</v>
      </c>
      <c r="F52" s="99" t="s">
        <v>1039</v>
      </c>
      <c r="G52" s="96" t="s">
        <v>396</v>
      </c>
      <c r="H52" s="96" t="s">
        <v>131</v>
      </c>
      <c r="I52" s="102">
        <v>61929.312960000003</v>
      </c>
      <c r="J52" s="103">
        <v>10150</v>
      </c>
      <c r="K52" s="99"/>
      <c r="L52" s="102">
        <v>6285.8252654200014</v>
      </c>
      <c r="M52" s="79">
        <v>2.8606256566739976E-3</v>
      </c>
      <c r="N52" s="79">
        <f t="shared" si="0"/>
        <v>2.1082830427020145E-3</v>
      </c>
      <c r="O52" s="79">
        <f>L52/'סכום נכסי הקרן'!$C$42</f>
        <v>3.9080044009105785E-4</v>
      </c>
    </row>
    <row r="53" spans="2:15">
      <c r="B53" s="100" t="s">
        <v>1040</v>
      </c>
      <c r="C53" s="99" t="s">
        <v>1041</v>
      </c>
      <c r="D53" s="96" t="s">
        <v>119</v>
      </c>
      <c r="E53" s="96" t="s">
        <v>285</v>
      </c>
      <c r="F53" s="99" t="s">
        <v>604</v>
      </c>
      <c r="G53" s="96" t="s">
        <v>522</v>
      </c>
      <c r="H53" s="96" t="s">
        <v>131</v>
      </c>
      <c r="I53" s="102">
        <v>6779294.2552549997</v>
      </c>
      <c r="J53" s="103">
        <v>720</v>
      </c>
      <c r="K53" s="99"/>
      <c r="L53" s="102">
        <v>48810.918637837996</v>
      </c>
      <c r="M53" s="79">
        <v>6.6736567950260823E-3</v>
      </c>
      <c r="N53" s="79">
        <f t="shared" si="0"/>
        <v>1.6371316051208368E-2</v>
      </c>
      <c r="O53" s="79">
        <f>L53/'סכום נכסי הקרן'!$C$42</f>
        <v>3.0346577703733459E-3</v>
      </c>
    </row>
    <row r="54" spans="2:15">
      <c r="B54" s="100" t="s">
        <v>1042</v>
      </c>
      <c r="C54" s="99" t="s">
        <v>1043</v>
      </c>
      <c r="D54" s="96" t="s">
        <v>119</v>
      </c>
      <c r="E54" s="96" t="s">
        <v>285</v>
      </c>
      <c r="F54" s="99" t="s">
        <v>609</v>
      </c>
      <c r="G54" s="96" t="s">
        <v>486</v>
      </c>
      <c r="H54" s="96" t="s">
        <v>131</v>
      </c>
      <c r="I54" s="102">
        <v>87746.128861999998</v>
      </c>
      <c r="J54" s="103">
        <v>15550</v>
      </c>
      <c r="K54" s="99"/>
      <c r="L54" s="102">
        <v>13644.523038047</v>
      </c>
      <c r="M54" s="79">
        <v>6.9399991317302375E-3</v>
      </c>
      <c r="N54" s="79">
        <f t="shared" si="0"/>
        <v>4.5764104683475269E-3</v>
      </c>
      <c r="O54" s="79">
        <f>L54/'סכום נכסי הקרן'!$C$42</f>
        <v>8.483031874009716E-4</v>
      </c>
    </row>
    <row r="55" spans="2:15">
      <c r="B55" s="100" t="s">
        <v>1044</v>
      </c>
      <c r="C55" s="99" t="s">
        <v>1045</v>
      </c>
      <c r="D55" s="96" t="s">
        <v>119</v>
      </c>
      <c r="E55" s="96" t="s">
        <v>285</v>
      </c>
      <c r="F55" s="99" t="s">
        <v>1046</v>
      </c>
      <c r="G55" s="96" t="s">
        <v>458</v>
      </c>
      <c r="H55" s="96" t="s">
        <v>131</v>
      </c>
      <c r="I55" s="102">
        <v>73638.522194000005</v>
      </c>
      <c r="J55" s="103">
        <v>10470</v>
      </c>
      <c r="K55" s="99"/>
      <c r="L55" s="102">
        <v>7709.9532737790005</v>
      </c>
      <c r="M55" s="79">
        <v>2.0268764195748115E-3</v>
      </c>
      <c r="N55" s="79">
        <f t="shared" si="0"/>
        <v>2.5859394845979787E-3</v>
      </c>
      <c r="O55" s="79">
        <f>L55/'סכום נכסי הקרן'!$C$42</f>
        <v>4.7934089880766065E-4</v>
      </c>
    </row>
    <row r="56" spans="2:15">
      <c r="B56" s="100" t="s">
        <v>1047</v>
      </c>
      <c r="C56" s="99" t="s">
        <v>1048</v>
      </c>
      <c r="D56" s="96" t="s">
        <v>119</v>
      </c>
      <c r="E56" s="96" t="s">
        <v>285</v>
      </c>
      <c r="F56" s="99" t="s">
        <v>623</v>
      </c>
      <c r="G56" s="96" t="s">
        <v>486</v>
      </c>
      <c r="H56" s="96" t="s">
        <v>131</v>
      </c>
      <c r="I56" s="102">
        <v>18838.289465000002</v>
      </c>
      <c r="J56" s="103">
        <v>4084</v>
      </c>
      <c r="K56" s="99"/>
      <c r="L56" s="102">
        <v>769.35574175700003</v>
      </c>
      <c r="M56" s="79">
        <v>3.2928891371986931E-4</v>
      </c>
      <c r="N56" s="79">
        <f t="shared" si="0"/>
        <v>2.5804402694342706E-4</v>
      </c>
      <c r="O56" s="79">
        <f>L56/'סכום נכסי הקרן'!$C$42</f>
        <v>4.7832154056087703E-5</v>
      </c>
    </row>
    <row r="57" spans="2:15">
      <c r="B57" s="100" t="s">
        <v>1049</v>
      </c>
      <c r="C57" s="99" t="s">
        <v>1050</v>
      </c>
      <c r="D57" s="96" t="s">
        <v>119</v>
      </c>
      <c r="E57" s="96" t="s">
        <v>285</v>
      </c>
      <c r="F57" s="99" t="s">
        <v>1051</v>
      </c>
      <c r="G57" s="96" t="s">
        <v>475</v>
      </c>
      <c r="H57" s="96" t="s">
        <v>131</v>
      </c>
      <c r="I57" s="102">
        <v>27614.007245000001</v>
      </c>
      <c r="J57" s="103">
        <v>7250</v>
      </c>
      <c r="K57" s="99"/>
      <c r="L57" s="102">
        <v>2002.0155252939999</v>
      </c>
      <c r="M57" s="79">
        <v>1.5255064706118278E-3</v>
      </c>
      <c r="N57" s="79">
        <f t="shared" si="0"/>
        <v>6.7148150083384209E-4</v>
      </c>
      <c r="O57" s="79">
        <f>L57/'סכום נכסי הקרן'!$C$42</f>
        <v>1.2446870781759609E-4</v>
      </c>
    </row>
    <row r="58" spans="2:15">
      <c r="B58" s="100" t="s">
        <v>1052</v>
      </c>
      <c r="C58" s="99" t="s">
        <v>1053</v>
      </c>
      <c r="D58" s="96" t="s">
        <v>119</v>
      </c>
      <c r="E58" s="96" t="s">
        <v>285</v>
      </c>
      <c r="F58" s="99" t="s">
        <v>611</v>
      </c>
      <c r="G58" s="96" t="s">
        <v>320</v>
      </c>
      <c r="H58" s="96" t="s">
        <v>131</v>
      </c>
      <c r="I58" s="102">
        <v>3002916.77538</v>
      </c>
      <c r="J58" s="103">
        <v>123.1</v>
      </c>
      <c r="K58" s="99"/>
      <c r="L58" s="102">
        <v>3696.5905505260002</v>
      </c>
      <c r="M58" s="79">
        <v>9.3650488191788215E-4</v>
      </c>
      <c r="N58" s="79">
        <f t="shared" si="0"/>
        <v>1.2398466143117859E-3</v>
      </c>
      <c r="O58" s="79">
        <f>L58/'סכום נכסי הקרן'!$C$42</f>
        <v>2.2982331722284688E-4</v>
      </c>
    </row>
    <row r="59" spans="2:15">
      <c r="B59" s="100" t="s">
        <v>1054</v>
      </c>
      <c r="C59" s="99" t="s">
        <v>1055</v>
      </c>
      <c r="D59" s="96" t="s">
        <v>119</v>
      </c>
      <c r="E59" s="96" t="s">
        <v>285</v>
      </c>
      <c r="F59" s="99" t="s">
        <v>488</v>
      </c>
      <c r="G59" s="96" t="s">
        <v>475</v>
      </c>
      <c r="H59" s="96" t="s">
        <v>131</v>
      </c>
      <c r="I59" s="102">
        <v>283610.08359200001</v>
      </c>
      <c r="J59" s="103">
        <v>1070</v>
      </c>
      <c r="K59" s="102">
        <v>90.755226748999988</v>
      </c>
      <c r="L59" s="102">
        <v>3125.3831211839997</v>
      </c>
      <c r="M59" s="79">
        <v>1.7026095122575993E-3</v>
      </c>
      <c r="N59" s="79">
        <f t="shared" si="0"/>
        <v>1.0482620750831594E-3</v>
      </c>
      <c r="O59" s="79">
        <f>L59/'סכום נכסי הקרן'!$C$42</f>
        <v>1.9431038052093554E-4</v>
      </c>
    </row>
    <row r="60" spans="2:15">
      <c r="B60" s="100" t="s">
        <v>1056</v>
      </c>
      <c r="C60" s="99" t="s">
        <v>1057</v>
      </c>
      <c r="D60" s="96" t="s">
        <v>119</v>
      </c>
      <c r="E60" s="96" t="s">
        <v>285</v>
      </c>
      <c r="F60" s="99" t="s">
        <v>457</v>
      </c>
      <c r="G60" s="96" t="s">
        <v>458</v>
      </c>
      <c r="H60" s="96" t="s">
        <v>131</v>
      </c>
      <c r="I60" s="102">
        <v>12130632.523996001</v>
      </c>
      <c r="J60" s="103">
        <v>114</v>
      </c>
      <c r="K60" s="99"/>
      <c r="L60" s="102">
        <v>13828.921077354998</v>
      </c>
      <c r="M60" s="79">
        <v>9.589769339017359E-3</v>
      </c>
      <c r="N60" s="79">
        <f t="shared" si="0"/>
        <v>4.6382580767306688E-3</v>
      </c>
      <c r="O60" s="79">
        <f>L60/'סכום נכסי הקרן'!$C$42</f>
        <v>8.5976752690622806E-4</v>
      </c>
    </row>
    <row r="61" spans="2:15">
      <c r="B61" s="100" t="s">
        <v>1058</v>
      </c>
      <c r="C61" s="99" t="s">
        <v>1059</v>
      </c>
      <c r="D61" s="96" t="s">
        <v>119</v>
      </c>
      <c r="E61" s="96" t="s">
        <v>285</v>
      </c>
      <c r="F61" s="99" t="s">
        <v>1060</v>
      </c>
      <c r="G61" s="96" t="s">
        <v>522</v>
      </c>
      <c r="H61" s="96" t="s">
        <v>131</v>
      </c>
      <c r="I61" s="102">
        <v>695058.03434899997</v>
      </c>
      <c r="J61" s="103">
        <v>832.4</v>
      </c>
      <c r="K61" s="99"/>
      <c r="L61" s="102">
        <v>5785.6630776110005</v>
      </c>
      <c r="M61" s="79">
        <v>3.9109094180266625E-3</v>
      </c>
      <c r="N61" s="79">
        <f t="shared" si="0"/>
        <v>1.9405272724359445E-3</v>
      </c>
      <c r="O61" s="79">
        <f>L61/'סכום נכסי הקרן'!$C$42</f>
        <v>3.5970450680319487E-4</v>
      </c>
    </row>
    <row r="62" spans="2:15">
      <c r="B62" s="100" t="s">
        <v>1061</v>
      </c>
      <c r="C62" s="99" t="s">
        <v>1062</v>
      </c>
      <c r="D62" s="96" t="s">
        <v>119</v>
      </c>
      <c r="E62" s="96" t="s">
        <v>285</v>
      </c>
      <c r="F62" s="99" t="s">
        <v>1063</v>
      </c>
      <c r="G62" s="96" t="s">
        <v>126</v>
      </c>
      <c r="H62" s="96" t="s">
        <v>131</v>
      </c>
      <c r="I62" s="102">
        <v>58236.571520999998</v>
      </c>
      <c r="J62" s="103">
        <v>4269</v>
      </c>
      <c r="K62" s="99"/>
      <c r="L62" s="102">
        <v>2486.119238233</v>
      </c>
      <c r="M62" s="79">
        <v>2.127874810493262E-3</v>
      </c>
      <c r="N62" s="79">
        <f t="shared" si="0"/>
        <v>8.3385121456309931E-4</v>
      </c>
      <c r="O62" s="79">
        <f>L62/'סכום נכסי הקרן'!$C$42</f>
        <v>1.5456625842993169E-4</v>
      </c>
    </row>
    <row r="63" spans="2:15">
      <c r="B63" s="100" t="s">
        <v>1064</v>
      </c>
      <c r="C63" s="99" t="s">
        <v>1065</v>
      </c>
      <c r="D63" s="96" t="s">
        <v>119</v>
      </c>
      <c r="E63" s="96" t="s">
        <v>285</v>
      </c>
      <c r="F63" s="99" t="s">
        <v>1066</v>
      </c>
      <c r="G63" s="96" t="s">
        <v>152</v>
      </c>
      <c r="H63" s="96" t="s">
        <v>131</v>
      </c>
      <c r="I63" s="102">
        <v>55208.852692</v>
      </c>
      <c r="J63" s="103">
        <v>14730</v>
      </c>
      <c r="K63" s="99"/>
      <c r="L63" s="102">
        <v>8132.2640014610006</v>
      </c>
      <c r="M63" s="79">
        <v>2.1492973486011233E-3</v>
      </c>
      <c r="N63" s="79">
        <f t="shared" si="0"/>
        <v>2.7275836615083941E-3</v>
      </c>
      <c r="O63" s="79">
        <f>L63/'סכום נכסי הקרן'!$C$42</f>
        <v>5.0559667450368986E-4</v>
      </c>
    </row>
    <row r="64" spans="2:15">
      <c r="B64" s="100" t="s">
        <v>1067</v>
      </c>
      <c r="C64" s="99" t="s">
        <v>1068</v>
      </c>
      <c r="D64" s="96" t="s">
        <v>119</v>
      </c>
      <c r="E64" s="96" t="s">
        <v>285</v>
      </c>
      <c r="F64" s="99" t="s">
        <v>582</v>
      </c>
      <c r="G64" s="96" t="s">
        <v>486</v>
      </c>
      <c r="H64" s="96" t="s">
        <v>131</v>
      </c>
      <c r="I64" s="102">
        <v>75358.180106</v>
      </c>
      <c r="J64" s="103">
        <v>21860</v>
      </c>
      <c r="K64" s="99"/>
      <c r="L64" s="102">
        <v>16473.298171267998</v>
      </c>
      <c r="M64" s="79">
        <v>4.0281537170103431E-3</v>
      </c>
      <c r="N64" s="79">
        <f t="shared" si="0"/>
        <v>5.5251894103578525E-3</v>
      </c>
      <c r="O64" s="79">
        <f>L64/'סכום נכסי הקרן'!$C$42</f>
        <v>1.0241729451976101E-3</v>
      </c>
    </row>
    <row r="65" spans="2:15">
      <c r="B65" s="100" t="s">
        <v>1069</v>
      </c>
      <c r="C65" s="99" t="s">
        <v>1070</v>
      </c>
      <c r="D65" s="96" t="s">
        <v>119</v>
      </c>
      <c r="E65" s="96" t="s">
        <v>285</v>
      </c>
      <c r="F65" s="99" t="s">
        <v>1071</v>
      </c>
      <c r="G65" s="96" t="s">
        <v>127</v>
      </c>
      <c r="H65" s="96" t="s">
        <v>131</v>
      </c>
      <c r="I65" s="102">
        <v>58912.797601999991</v>
      </c>
      <c r="J65" s="103">
        <v>27500</v>
      </c>
      <c r="K65" s="99"/>
      <c r="L65" s="102">
        <v>16201.019340461997</v>
      </c>
      <c r="M65" s="79">
        <v>1.0140273304825101E-2</v>
      </c>
      <c r="N65" s="79">
        <f t="shared" si="0"/>
        <v>5.4338663433561377E-3</v>
      </c>
      <c r="O65" s="79">
        <f>L65/'סכום נכסי הקרן'!$C$42</f>
        <v>1.0072449075234108E-3</v>
      </c>
    </row>
    <row r="66" spans="2:15">
      <c r="B66" s="100" t="s">
        <v>1072</v>
      </c>
      <c r="C66" s="99" t="s">
        <v>1073</v>
      </c>
      <c r="D66" s="96" t="s">
        <v>119</v>
      </c>
      <c r="E66" s="96" t="s">
        <v>285</v>
      </c>
      <c r="F66" s="99" t="s">
        <v>1074</v>
      </c>
      <c r="G66" s="96" t="s">
        <v>1075</v>
      </c>
      <c r="H66" s="96" t="s">
        <v>131</v>
      </c>
      <c r="I66" s="102">
        <v>691309.89367599995</v>
      </c>
      <c r="J66" s="103">
        <v>4892</v>
      </c>
      <c r="K66" s="99"/>
      <c r="L66" s="102">
        <v>33818.879998616001</v>
      </c>
      <c r="M66" s="79">
        <v>9.6663580273249321E-3</v>
      </c>
      <c r="N66" s="79">
        <f t="shared" si="0"/>
        <v>1.1342945152563415E-2</v>
      </c>
      <c r="O66" s="79">
        <f>L66/'סכום נכסי הקרן'!$C$42</f>
        <v>2.1025772478202543E-3</v>
      </c>
    </row>
    <row r="67" spans="2:15">
      <c r="B67" s="100" t="s">
        <v>1076</v>
      </c>
      <c r="C67" s="99" t="s">
        <v>1077</v>
      </c>
      <c r="D67" s="96" t="s">
        <v>119</v>
      </c>
      <c r="E67" s="96" t="s">
        <v>285</v>
      </c>
      <c r="F67" s="99" t="s">
        <v>1078</v>
      </c>
      <c r="G67" s="96" t="s">
        <v>154</v>
      </c>
      <c r="H67" s="96" t="s">
        <v>131</v>
      </c>
      <c r="I67" s="102">
        <v>318291.47239299997</v>
      </c>
      <c r="J67" s="103">
        <v>3055</v>
      </c>
      <c r="K67" s="99"/>
      <c r="L67" s="102">
        <v>9723.8044815909998</v>
      </c>
      <c r="M67" s="79">
        <v>3.0027497395566033E-3</v>
      </c>
      <c r="N67" s="79">
        <f t="shared" si="0"/>
        <v>3.2613907058261777E-3</v>
      </c>
      <c r="O67" s="79">
        <f>L67/'סכום נכסי הקרן'!$C$42</f>
        <v>6.0454545112323507E-4</v>
      </c>
    </row>
    <row r="68" spans="2:15">
      <c r="B68" s="100" t="s">
        <v>1079</v>
      </c>
      <c r="C68" s="99" t="s">
        <v>1080</v>
      </c>
      <c r="D68" s="96" t="s">
        <v>119</v>
      </c>
      <c r="E68" s="96" t="s">
        <v>285</v>
      </c>
      <c r="F68" s="99" t="s">
        <v>1081</v>
      </c>
      <c r="G68" s="96" t="s">
        <v>1075</v>
      </c>
      <c r="H68" s="96" t="s">
        <v>131</v>
      </c>
      <c r="I68" s="102">
        <v>176699.91467599999</v>
      </c>
      <c r="J68" s="103">
        <v>17440</v>
      </c>
      <c r="K68" s="99"/>
      <c r="L68" s="102">
        <v>30816.465119438995</v>
      </c>
      <c r="M68" s="79">
        <v>7.7118843283130985E-3</v>
      </c>
      <c r="N68" s="79">
        <f t="shared" si="0"/>
        <v>1.0335926963281606E-2</v>
      </c>
      <c r="O68" s="79">
        <f>L68/'סכום נכסי הקרן'!$C$42</f>
        <v>1.9159120119007647E-3</v>
      </c>
    </row>
    <row r="69" spans="2:15">
      <c r="B69" s="100" t="s">
        <v>1082</v>
      </c>
      <c r="C69" s="99" t="s">
        <v>1083</v>
      </c>
      <c r="D69" s="96" t="s">
        <v>119</v>
      </c>
      <c r="E69" s="96" t="s">
        <v>285</v>
      </c>
      <c r="F69" s="99" t="s">
        <v>1084</v>
      </c>
      <c r="G69" s="96" t="s">
        <v>396</v>
      </c>
      <c r="H69" s="96" t="s">
        <v>131</v>
      </c>
      <c r="I69" s="102">
        <v>60450.377469999992</v>
      </c>
      <c r="J69" s="103">
        <v>18950</v>
      </c>
      <c r="K69" s="99"/>
      <c r="L69" s="102">
        <v>11455.346530503999</v>
      </c>
      <c r="M69" s="79">
        <v>4.1724849266903457E-3</v>
      </c>
      <c r="N69" s="79">
        <f t="shared" si="0"/>
        <v>3.8421546604864507E-3</v>
      </c>
      <c r="O69" s="79">
        <f>L69/'סכום נכסי הקרן'!$C$42</f>
        <v>7.1219836321960038E-4</v>
      </c>
    </row>
    <row r="70" spans="2:15">
      <c r="B70" s="100" t="s">
        <v>1085</v>
      </c>
      <c r="C70" s="99" t="s">
        <v>1086</v>
      </c>
      <c r="D70" s="96" t="s">
        <v>119</v>
      </c>
      <c r="E70" s="96" t="s">
        <v>285</v>
      </c>
      <c r="F70" s="99" t="s">
        <v>1087</v>
      </c>
      <c r="G70" s="96" t="s">
        <v>128</v>
      </c>
      <c r="H70" s="96" t="s">
        <v>131</v>
      </c>
      <c r="I70" s="102">
        <v>505907.76835500001</v>
      </c>
      <c r="J70" s="103">
        <v>1022</v>
      </c>
      <c r="K70" s="99"/>
      <c r="L70" s="102">
        <v>5170.3773926459999</v>
      </c>
      <c r="M70" s="79">
        <v>2.5264686013365977E-3</v>
      </c>
      <c r="N70" s="79">
        <f t="shared" si="0"/>
        <v>1.7341587653179967E-3</v>
      </c>
      <c r="O70" s="79">
        <f>L70/'סכום נכסי הקרן'!$C$42</f>
        <v>3.2145115003414E-4</v>
      </c>
    </row>
    <row r="71" spans="2:15">
      <c r="B71" s="100" t="s">
        <v>1088</v>
      </c>
      <c r="C71" s="99" t="s">
        <v>1089</v>
      </c>
      <c r="D71" s="96" t="s">
        <v>119</v>
      </c>
      <c r="E71" s="96" t="s">
        <v>285</v>
      </c>
      <c r="F71" s="99" t="s">
        <v>1090</v>
      </c>
      <c r="G71" s="96" t="s">
        <v>486</v>
      </c>
      <c r="H71" s="96" t="s">
        <v>131</v>
      </c>
      <c r="I71" s="102">
        <v>1161904.8332189999</v>
      </c>
      <c r="J71" s="103">
        <v>765</v>
      </c>
      <c r="K71" s="99"/>
      <c r="L71" s="102">
        <v>8888.5719741270004</v>
      </c>
      <c r="M71" s="79">
        <v>3.8399386361223282E-3</v>
      </c>
      <c r="N71" s="79">
        <f t="shared" si="0"/>
        <v>2.9812514308948414E-3</v>
      </c>
      <c r="O71" s="79">
        <f>L71/'סכום נכסי הקרן'!$C$42</f>
        <v>5.5261762657950284E-4</v>
      </c>
    </row>
    <row r="72" spans="2:15">
      <c r="B72" s="100" t="s">
        <v>1091</v>
      </c>
      <c r="C72" s="99" t="s">
        <v>1092</v>
      </c>
      <c r="D72" s="96" t="s">
        <v>119</v>
      </c>
      <c r="E72" s="96" t="s">
        <v>285</v>
      </c>
      <c r="F72" s="99" t="s">
        <v>545</v>
      </c>
      <c r="G72" s="96" t="s">
        <v>125</v>
      </c>
      <c r="H72" s="96" t="s">
        <v>131</v>
      </c>
      <c r="I72" s="102">
        <v>31692723.682179999</v>
      </c>
      <c r="J72" s="103">
        <v>118.6</v>
      </c>
      <c r="K72" s="99"/>
      <c r="L72" s="102">
        <v>37587.570286902002</v>
      </c>
      <c r="M72" s="79">
        <v>1.2234413976909091E-2</v>
      </c>
      <c r="N72" s="79">
        <f t="shared" si="0"/>
        <v>1.2606974216765895E-2</v>
      </c>
      <c r="O72" s="79">
        <f>L72/'סכום נכסי הקרן'!$C$42</f>
        <v>2.3368831282797962E-3</v>
      </c>
    </row>
    <row r="73" spans="2:15">
      <c r="B73" s="100" t="s">
        <v>1093</v>
      </c>
      <c r="C73" s="99" t="s">
        <v>1094</v>
      </c>
      <c r="D73" s="96" t="s">
        <v>119</v>
      </c>
      <c r="E73" s="96" t="s">
        <v>285</v>
      </c>
      <c r="F73" s="99" t="s">
        <v>356</v>
      </c>
      <c r="G73" s="96" t="s">
        <v>309</v>
      </c>
      <c r="H73" s="96" t="s">
        <v>131</v>
      </c>
      <c r="I73" s="102">
        <v>16890.353482999999</v>
      </c>
      <c r="J73" s="103">
        <v>67500</v>
      </c>
      <c r="K73" s="99"/>
      <c r="L73" s="102">
        <v>11400.988600781999</v>
      </c>
      <c r="M73" s="79">
        <v>3.1255881835993882E-3</v>
      </c>
      <c r="N73" s="79">
        <f t="shared" si="0"/>
        <v>3.8239228616962842E-3</v>
      </c>
      <c r="O73" s="79">
        <f>L73/'סכום נכסי הקרן'!$C$42</f>
        <v>7.0881883834246766E-4</v>
      </c>
    </row>
    <row r="74" spans="2:15">
      <c r="B74" s="100" t="s">
        <v>1095</v>
      </c>
      <c r="C74" s="99" t="s">
        <v>1096</v>
      </c>
      <c r="D74" s="96" t="s">
        <v>119</v>
      </c>
      <c r="E74" s="96" t="s">
        <v>285</v>
      </c>
      <c r="F74" s="99" t="s">
        <v>1097</v>
      </c>
      <c r="G74" s="96" t="s">
        <v>424</v>
      </c>
      <c r="H74" s="96" t="s">
        <v>131</v>
      </c>
      <c r="I74" s="102">
        <v>206657.30026600001</v>
      </c>
      <c r="J74" s="103">
        <v>5918</v>
      </c>
      <c r="K74" s="99"/>
      <c r="L74" s="102">
        <v>12229.979030025999</v>
      </c>
      <c r="M74" s="79">
        <v>2.7903813876564557E-3</v>
      </c>
      <c r="N74" s="79">
        <f t="shared" si="0"/>
        <v>4.1019685264639975E-3</v>
      </c>
      <c r="O74" s="79">
        <f>L74/'סכום נכסי הקרן'!$C$42</f>
        <v>7.6035858227427474E-4</v>
      </c>
    </row>
    <row r="75" spans="2:15">
      <c r="B75" s="100" t="s">
        <v>1098</v>
      </c>
      <c r="C75" s="99" t="s">
        <v>1099</v>
      </c>
      <c r="D75" s="96" t="s">
        <v>119</v>
      </c>
      <c r="E75" s="96" t="s">
        <v>285</v>
      </c>
      <c r="F75" s="99" t="s">
        <v>434</v>
      </c>
      <c r="G75" s="96" t="s">
        <v>309</v>
      </c>
      <c r="H75" s="96" t="s">
        <v>131</v>
      </c>
      <c r="I75" s="102">
        <v>140892.538367</v>
      </c>
      <c r="J75" s="103">
        <v>9700</v>
      </c>
      <c r="K75" s="99"/>
      <c r="L75" s="102">
        <v>13666.57622158</v>
      </c>
      <c r="M75" s="79">
        <v>3.8649565436000063E-3</v>
      </c>
      <c r="N75" s="79">
        <f t="shared" si="0"/>
        <v>4.5838071666197489E-3</v>
      </c>
      <c r="O75" s="79">
        <f>L75/'סכום נכסי הקרן'!$C$42</f>
        <v>8.4967427130263793E-4</v>
      </c>
    </row>
    <row r="76" spans="2:15">
      <c r="B76" s="100" t="s">
        <v>1100</v>
      </c>
      <c r="C76" s="99" t="s">
        <v>1101</v>
      </c>
      <c r="D76" s="96" t="s">
        <v>119</v>
      </c>
      <c r="E76" s="96" t="s">
        <v>285</v>
      </c>
      <c r="F76" s="99" t="s">
        <v>1102</v>
      </c>
      <c r="G76" s="96" t="s">
        <v>1075</v>
      </c>
      <c r="H76" s="96" t="s">
        <v>131</v>
      </c>
      <c r="I76" s="102">
        <v>455261.09593200008</v>
      </c>
      <c r="J76" s="103">
        <v>7364</v>
      </c>
      <c r="K76" s="99"/>
      <c r="L76" s="102">
        <v>33525.427104453003</v>
      </c>
      <c r="M76" s="79">
        <v>7.2385127115281566E-3</v>
      </c>
      <c r="N76" s="79">
        <f t="shared" ref="N76:N139" si="1">IFERROR(L76/$L$11,0)</f>
        <v>1.124452024660887E-2</v>
      </c>
      <c r="O76" s="79">
        <f>L76/'סכום נכסי הקרן'!$C$42</f>
        <v>2.0843327826398765E-3</v>
      </c>
    </row>
    <row r="77" spans="2:15">
      <c r="B77" s="100" t="s">
        <v>1103</v>
      </c>
      <c r="C77" s="99" t="s">
        <v>1104</v>
      </c>
      <c r="D77" s="96" t="s">
        <v>119</v>
      </c>
      <c r="E77" s="96" t="s">
        <v>285</v>
      </c>
      <c r="F77" s="99" t="s">
        <v>1105</v>
      </c>
      <c r="G77" s="96" t="s">
        <v>1106</v>
      </c>
      <c r="H77" s="96" t="s">
        <v>131</v>
      </c>
      <c r="I77" s="102">
        <v>664868.59086899995</v>
      </c>
      <c r="J77" s="103">
        <v>3500</v>
      </c>
      <c r="K77" s="99"/>
      <c r="L77" s="102">
        <v>23270.400680417999</v>
      </c>
      <c r="M77" s="79">
        <v>6.0778029801216741E-3</v>
      </c>
      <c r="N77" s="79">
        <f t="shared" si="1"/>
        <v>7.8049562435822178E-3</v>
      </c>
      <c r="O77" s="79">
        <f>L77/'סכום נכסי הקרן'!$C$42</f>
        <v>1.4467603604942023E-3</v>
      </c>
    </row>
    <row r="78" spans="2:15">
      <c r="B78" s="100" t="s">
        <v>1107</v>
      </c>
      <c r="C78" s="99" t="s">
        <v>1108</v>
      </c>
      <c r="D78" s="96" t="s">
        <v>119</v>
      </c>
      <c r="E78" s="96" t="s">
        <v>285</v>
      </c>
      <c r="F78" s="99" t="s">
        <v>1109</v>
      </c>
      <c r="G78" s="96" t="s">
        <v>424</v>
      </c>
      <c r="H78" s="96" t="s">
        <v>131</v>
      </c>
      <c r="I78" s="102">
        <v>189321.82282</v>
      </c>
      <c r="J78" s="103">
        <v>6853</v>
      </c>
      <c r="K78" s="99"/>
      <c r="L78" s="102">
        <v>12974.224517871</v>
      </c>
      <c r="M78" s="79">
        <v>3.0593505845950288E-3</v>
      </c>
      <c r="N78" s="79">
        <f t="shared" si="1"/>
        <v>4.3515905053413025E-3</v>
      </c>
      <c r="O78" s="79">
        <f>L78/'סכום נכסי הקרן'!$C$42</f>
        <v>8.0662958916746059E-4</v>
      </c>
    </row>
    <row r="79" spans="2:15">
      <c r="B79" s="100" t="s">
        <v>1110</v>
      </c>
      <c r="C79" s="99" t="s">
        <v>1111</v>
      </c>
      <c r="D79" s="96" t="s">
        <v>119</v>
      </c>
      <c r="E79" s="96" t="s">
        <v>285</v>
      </c>
      <c r="F79" s="99" t="s">
        <v>515</v>
      </c>
      <c r="G79" s="96" t="s">
        <v>309</v>
      </c>
      <c r="H79" s="96" t="s">
        <v>131</v>
      </c>
      <c r="I79" s="102">
        <v>4231918.9307030002</v>
      </c>
      <c r="J79" s="103">
        <v>166</v>
      </c>
      <c r="K79" s="99"/>
      <c r="L79" s="102">
        <v>7024.9854249670007</v>
      </c>
      <c r="M79" s="79">
        <v>6.1333585621856151E-3</v>
      </c>
      <c r="N79" s="79">
        <f t="shared" si="1"/>
        <v>2.3561993885137258E-3</v>
      </c>
      <c r="O79" s="79">
        <f>L79/'סכום נכסי הקרן'!$C$42</f>
        <v>4.3675528348097235E-4</v>
      </c>
    </row>
    <row r="80" spans="2:15">
      <c r="B80" s="100" t="s">
        <v>1112</v>
      </c>
      <c r="C80" s="99" t="s">
        <v>1113</v>
      </c>
      <c r="D80" s="96" t="s">
        <v>119</v>
      </c>
      <c r="E80" s="96" t="s">
        <v>285</v>
      </c>
      <c r="F80" s="99" t="s">
        <v>1114</v>
      </c>
      <c r="G80" s="96" t="s">
        <v>458</v>
      </c>
      <c r="H80" s="96" t="s">
        <v>131</v>
      </c>
      <c r="I80" s="102">
        <v>100275.70494900001</v>
      </c>
      <c r="J80" s="103">
        <v>8082</v>
      </c>
      <c r="K80" s="99"/>
      <c r="L80" s="102">
        <v>8104.2824739939997</v>
      </c>
      <c r="M80" s="79">
        <v>4.0110281979600006E-3</v>
      </c>
      <c r="N80" s="79">
        <f t="shared" si="1"/>
        <v>2.7181985804129783E-3</v>
      </c>
      <c r="O80" s="79">
        <f>L80/'סכום נכסי הקרן'!$C$42</f>
        <v>5.038570153838792E-4</v>
      </c>
    </row>
    <row r="81" spans="2:15">
      <c r="B81" s="100" t="s">
        <v>1115</v>
      </c>
      <c r="C81" s="99" t="s">
        <v>1116</v>
      </c>
      <c r="D81" s="96" t="s">
        <v>119</v>
      </c>
      <c r="E81" s="96" t="s">
        <v>285</v>
      </c>
      <c r="F81" s="99" t="s">
        <v>1117</v>
      </c>
      <c r="G81" s="96" t="s">
        <v>125</v>
      </c>
      <c r="H81" s="96" t="s">
        <v>131</v>
      </c>
      <c r="I81" s="102">
        <v>93954.629119999998</v>
      </c>
      <c r="J81" s="103">
        <v>1781</v>
      </c>
      <c r="K81" s="99"/>
      <c r="L81" s="102">
        <v>1673.331944627</v>
      </c>
      <c r="M81" s="79">
        <v>1.0030790085177976E-3</v>
      </c>
      <c r="N81" s="79">
        <f t="shared" si="1"/>
        <v>5.6124012595074404E-4</v>
      </c>
      <c r="O81" s="79">
        <f>L81/'סכום נכסי הקרן'!$C$42</f>
        <v>1.040338909794628E-4</v>
      </c>
    </row>
    <row r="82" spans="2:15">
      <c r="B82" s="100" t="s">
        <v>1118</v>
      </c>
      <c r="C82" s="99" t="s">
        <v>1119</v>
      </c>
      <c r="D82" s="96" t="s">
        <v>119</v>
      </c>
      <c r="E82" s="96" t="s">
        <v>285</v>
      </c>
      <c r="F82" s="99" t="s">
        <v>1120</v>
      </c>
      <c r="G82" s="96" t="s">
        <v>156</v>
      </c>
      <c r="H82" s="96" t="s">
        <v>131</v>
      </c>
      <c r="I82" s="102">
        <v>68576.919758000004</v>
      </c>
      <c r="J82" s="103">
        <v>6670</v>
      </c>
      <c r="K82" s="99"/>
      <c r="L82" s="102">
        <v>4574.0805478490001</v>
      </c>
      <c r="M82" s="79">
        <v>2.0816865781433554E-3</v>
      </c>
      <c r="N82" s="79">
        <f t="shared" si="1"/>
        <v>1.5341591672989082E-3</v>
      </c>
      <c r="O82" s="79">
        <f>L82/'סכום נכסי הקרן'!$C$42</f>
        <v>2.8437836173161537E-4</v>
      </c>
    </row>
    <row r="83" spans="2:15">
      <c r="B83" s="100" t="s">
        <v>1121</v>
      </c>
      <c r="C83" s="99" t="s">
        <v>1122</v>
      </c>
      <c r="D83" s="96" t="s">
        <v>119</v>
      </c>
      <c r="E83" s="96" t="s">
        <v>285</v>
      </c>
      <c r="F83" s="99" t="s">
        <v>1123</v>
      </c>
      <c r="G83" s="96" t="s">
        <v>127</v>
      </c>
      <c r="H83" s="96" t="s">
        <v>131</v>
      </c>
      <c r="I83" s="102">
        <v>4914053.5676290002</v>
      </c>
      <c r="J83" s="103">
        <v>277</v>
      </c>
      <c r="K83" s="99"/>
      <c r="L83" s="102">
        <v>13611.928382332</v>
      </c>
      <c r="M83" s="79">
        <v>9.6599612135928204E-3</v>
      </c>
      <c r="N83" s="79">
        <f t="shared" si="1"/>
        <v>4.5654781313790331E-3</v>
      </c>
      <c r="O83" s="79">
        <f>L83/'סכום נכסי הקרן'!$C$42</f>
        <v>8.4627672225754584E-4</v>
      </c>
    </row>
    <row r="84" spans="2:15">
      <c r="B84" s="100" t="s">
        <v>1124</v>
      </c>
      <c r="C84" s="99" t="s">
        <v>1125</v>
      </c>
      <c r="D84" s="96" t="s">
        <v>119</v>
      </c>
      <c r="E84" s="96" t="s">
        <v>285</v>
      </c>
      <c r="F84" s="99" t="s">
        <v>521</v>
      </c>
      <c r="G84" s="96" t="s">
        <v>522</v>
      </c>
      <c r="H84" s="96" t="s">
        <v>131</v>
      </c>
      <c r="I84" s="102">
        <v>161595.85812600001</v>
      </c>
      <c r="J84" s="103">
        <v>9351</v>
      </c>
      <c r="K84" s="99"/>
      <c r="L84" s="102">
        <v>15110.828693373</v>
      </c>
      <c r="M84" s="79">
        <v>4.8025601786764608E-3</v>
      </c>
      <c r="N84" s="79">
        <f t="shared" si="1"/>
        <v>5.0682134087742066E-3</v>
      </c>
      <c r="O84" s="79">
        <f>L84/'סכום נכסי הקרן'!$C$42</f>
        <v>9.3946590211431468E-4</v>
      </c>
    </row>
    <row r="85" spans="2:15">
      <c r="B85" s="100" t="s">
        <v>1126</v>
      </c>
      <c r="C85" s="99" t="s">
        <v>1127</v>
      </c>
      <c r="D85" s="96" t="s">
        <v>119</v>
      </c>
      <c r="E85" s="96" t="s">
        <v>285</v>
      </c>
      <c r="F85" s="99" t="s">
        <v>1128</v>
      </c>
      <c r="G85" s="96" t="s">
        <v>125</v>
      </c>
      <c r="H85" s="96" t="s">
        <v>131</v>
      </c>
      <c r="I85" s="102">
        <v>497765.52729900001</v>
      </c>
      <c r="J85" s="103">
        <v>1623</v>
      </c>
      <c r="K85" s="99"/>
      <c r="L85" s="102">
        <v>8078.7345081820004</v>
      </c>
      <c r="M85" s="79">
        <v>5.2859900316930752E-3</v>
      </c>
      <c r="N85" s="79">
        <f t="shared" si="1"/>
        <v>2.7096297225744888E-3</v>
      </c>
      <c r="O85" s="79">
        <f>L85/'סכום נכסי הקרן'!$C$42</f>
        <v>5.0226865492822249E-4</v>
      </c>
    </row>
    <row r="86" spans="2:15">
      <c r="B86" s="100" t="s">
        <v>1129</v>
      </c>
      <c r="C86" s="99" t="s">
        <v>1130</v>
      </c>
      <c r="D86" s="96" t="s">
        <v>119</v>
      </c>
      <c r="E86" s="96" t="s">
        <v>285</v>
      </c>
      <c r="F86" s="99" t="s">
        <v>1131</v>
      </c>
      <c r="G86" s="96" t="s">
        <v>156</v>
      </c>
      <c r="H86" s="96" t="s">
        <v>131</v>
      </c>
      <c r="I86" s="102">
        <v>5495.7276810000003</v>
      </c>
      <c r="J86" s="103">
        <v>6433</v>
      </c>
      <c r="K86" s="99"/>
      <c r="L86" s="102">
        <v>353.540161716</v>
      </c>
      <c r="M86" s="79">
        <v>9.9668239946855484E-5</v>
      </c>
      <c r="N86" s="79">
        <f t="shared" si="1"/>
        <v>1.1857834037487641E-4</v>
      </c>
      <c r="O86" s="79">
        <f>L86/'סכום נכסי הקרן'!$C$42</f>
        <v>2.1980192728002095E-5</v>
      </c>
    </row>
    <row r="87" spans="2:15">
      <c r="B87" s="100" t="s">
        <v>1132</v>
      </c>
      <c r="C87" s="99" t="s">
        <v>1133</v>
      </c>
      <c r="D87" s="96" t="s">
        <v>119</v>
      </c>
      <c r="E87" s="96" t="s">
        <v>285</v>
      </c>
      <c r="F87" s="99" t="s">
        <v>492</v>
      </c>
      <c r="G87" s="96" t="s">
        <v>155</v>
      </c>
      <c r="H87" s="96" t="s">
        <v>131</v>
      </c>
      <c r="I87" s="102">
        <v>1016906.724809</v>
      </c>
      <c r="J87" s="103">
        <v>1846</v>
      </c>
      <c r="K87" s="99"/>
      <c r="L87" s="102">
        <v>18772.098139973001</v>
      </c>
      <c r="M87" s="79">
        <v>6.1677419464949467E-3</v>
      </c>
      <c r="N87" s="79">
        <f t="shared" si="1"/>
        <v>6.2962132279059928E-3</v>
      </c>
      <c r="O87" s="79">
        <f>L87/'סכום נכסי הקרן'!$C$42</f>
        <v>1.1670932462746078E-3</v>
      </c>
    </row>
    <row r="88" spans="2:15">
      <c r="B88" s="100" t="s">
        <v>1134</v>
      </c>
      <c r="C88" s="99" t="s">
        <v>1135</v>
      </c>
      <c r="D88" s="96" t="s">
        <v>119</v>
      </c>
      <c r="E88" s="96" t="s">
        <v>285</v>
      </c>
      <c r="F88" s="99" t="s">
        <v>1136</v>
      </c>
      <c r="G88" s="96" t="s">
        <v>126</v>
      </c>
      <c r="H88" s="96" t="s">
        <v>131</v>
      </c>
      <c r="I88" s="102">
        <v>68276.195405999999</v>
      </c>
      <c r="J88" s="103">
        <v>13110</v>
      </c>
      <c r="K88" s="99"/>
      <c r="L88" s="102">
        <v>8951.009217711</v>
      </c>
      <c r="M88" s="79">
        <v>5.5727153700267191E-3</v>
      </c>
      <c r="N88" s="79">
        <f t="shared" si="1"/>
        <v>3.0021930537244422E-3</v>
      </c>
      <c r="O88" s="79">
        <f>L88/'סכום נכסי הקרן'!$C$42</f>
        <v>5.5649945613097534E-4</v>
      </c>
    </row>
    <row r="89" spans="2:15">
      <c r="B89" s="100" t="s">
        <v>1137</v>
      </c>
      <c r="C89" s="99" t="s">
        <v>1138</v>
      </c>
      <c r="D89" s="96" t="s">
        <v>119</v>
      </c>
      <c r="E89" s="96" t="s">
        <v>285</v>
      </c>
      <c r="F89" s="99" t="s">
        <v>1139</v>
      </c>
      <c r="G89" s="96" t="s">
        <v>458</v>
      </c>
      <c r="H89" s="96" t="s">
        <v>131</v>
      </c>
      <c r="I89" s="102">
        <v>27987.353272</v>
      </c>
      <c r="J89" s="103">
        <v>43690</v>
      </c>
      <c r="K89" s="102">
        <v>83.962059815000003</v>
      </c>
      <c r="L89" s="102">
        <v>12311.636704212</v>
      </c>
      <c r="M89" s="79">
        <v>4.1149630429905071E-3</v>
      </c>
      <c r="N89" s="79">
        <f t="shared" si="1"/>
        <v>4.1293567344595199E-3</v>
      </c>
      <c r="O89" s="79">
        <f>L89/'סכום נכסי הקרן'!$C$42</f>
        <v>7.6543537866316849E-4</v>
      </c>
    </row>
    <row r="90" spans="2:15">
      <c r="B90" s="100" t="s">
        <v>1140</v>
      </c>
      <c r="C90" s="99" t="s">
        <v>1141</v>
      </c>
      <c r="D90" s="96" t="s">
        <v>119</v>
      </c>
      <c r="E90" s="96" t="s">
        <v>285</v>
      </c>
      <c r="F90" s="99" t="s">
        <v>1142</v>
      </c>
      <c r="G90" s="96" t="s">
        <v>402</v>
      </c>
      <c r="H90" s="96" t="s">
        <v>131</v>
      </c>
      <c r="I90" s="102">
        <v>995980.57186699996</v>
      </c>
      <c r="J90" s="103">
        <v>881.2</v>
      </c>
      <c r="K90" s="99"/>
      <c r="L90" s="102">
        <v>8776.5807991349993</v>
      </c>
      <c r="M90" s="79">
        <v>9.3320531543034588E-3</v>
      </c>
      <c r="N90" s="79">
        <f t="shared" si="1"/>
        <v>2.9436892834920482E-3</v>
      </c>
      <c r="O90" s="79">
        <f>L90/'סכום נכסי הקרן'!$C$42</f>
        <v>5.4565494489091715E-4</v>
      </c>
    </row>
    <row r="91" spans="2:15">
      <c r="B91" s="100" t="s">
        <v>1143</v>
      </c>
      <c r="C91" s="99" t="s">
        <v>1144</v>
      </c>
      <c r="D91" s="96" t="s">
        <v>119</v>
      </c>
      <c r="E91" s="96" t="s">
        <v>285</v>
      </c>
      <c r="F91" s="99" t="s">
        <v>1145</v>
      </c>
      <c r="G91" s="96" t="s">
        <v>396</v>
      </c>
      <c r="H91" s="96" t="s">
        <v>131</v>
      </c>
      <c r="I91" s="102">
        <v>34664.931286999999</v>
      </c>
      <c r="J91" s="103">
        <v>32200</v>
      </c>
      <c r="K91" s="99"/>
      <c r="L91" s="102">
        <v>11162.10787453</v>
      </c>
      <c r="M91" s="79">
        <v>2.5393589541351231E-3</v>
      </c>
      <c r="N91" s="79">
        <f t="shared" si="1"/>
        <v>3.7438016106083765E-3</v>
      </c>
      <c r="O91" s="79">
        <f>L91/'סכום נכסי הקרן'!$C$42</f>
        <v>6.9396721759155022E-4</v>
      </c>
    </row>
    <row r="92" spans="2:15">
      <c r="B92" s="100" t="s">
        <v>1146</v>
      </c>
      <c r="C92" s="99" t="s">
        <v>1147</v>
      </c>
      <c r="D92" s="96" t="s">
        <v>119</v>
      </c>
      <c r="E92" s="96" t="s">
        <v>285</v>
      </c>
      <c r="F92" s="99" t="s">
        <v>471</v>
      </c>
      <c r="G92" s="96" t="s">
        <v>320</v>
      </c>
      <c r="H92" s="96" t="s">
        <v>131</v>
      </c>
      <c r="I92" s="102">
        <v>64082.851959</v>
      </c>
      <c r="J92" s="103">
        <v>43790</v>
      </c>
      <c r="K92" s="99"/>
      <c r="L92" s="102">
        <v>28061.880872776001</v>
      </c>
      <c r="M92" s="79">
        <v>6.0272315620820485E-3</v>
      </c>
      <c r="N92" s="79">
        <f t="shared" si="1"/>
        <v>9.4120318482070614E-3</v>
      </c>
      <c r="O92" s="79">
        <f>L92/'סכום נכסי הקרן'!$C$42</f>
        <v>1.7446548276156928E-3</v>
      </c>
    </row>
    <row r="93" spans="2:15">
      <c r="B93" s="100" t="s">
        <v>1148</v>
      </c>
      <c r="C93" s="99" t="s">
        <v>1149</v>
      </c>
      <c r="D93" s="96" t="s">
        <v>119</v>
      </c>
      <c r="E93" s="96" t="s">
        <v>285</v>
      </c>
      <c r="F93" s="99" t="s">
        <v>1150</v>
      </c>
      <c r="G93" s="96" t="s">
        <v>292</v>
      </c>
      <c r="H93" s="96" t="s">
        <v>131</v>
      </c>
      <c r="I93" s="102">
        <v>2093.8901719999999</v>
      </c>
      <c r="J93" s="103">
        <v>14660</v>
      </c>
      <c r="K93" s="99"/>
      <c r="L93" s="102">
        <v>306.96429921499998</v>
      </c>
      <c r="M93" s="79">
        <v>5.9061614931920443E-5</v>
      </c>
      <c r="N93" s="79">
        <f t="shared" si="1"/>
        <v>1.0295666828509111E-4</v>
      </c>
      <c r="O93" s="79">
        <f>L93/'סכום נכסי הקרן'!$C$42</f>
        <v>1.9084492196340053E-5</v>
      </c>
    </row>
    <row r="94" spans="2:15">
      <c r="B94" s="100" t="s">
        <v>1151</v>
      </c>
      <c r="C94" s="99" t="s">
        <v>1152</v>
      </c>
      <c r="D94" s="96" t="s">
        <v>119</v>
      </c>
      <c r="E94" s="96" t="s">
        <v>285</v>
      </c>
      <c r="F94" s="99" t="s">
        <v>1153</v>
      </c>
      <c r="G94" s="96" t="s">
        <v>402</v>
      </c>
      <c r="H94" s="96" t="s">
        <v>131</v>
      </c>
      <c r="I94" s="102">
        <v>40673.932488999999</v>
      </c>
      <c r="J94" s="103">
        <v>15650</v>
      </c>
      <c r="K94" s="99"/>
      <c r="L94" s="102">
        <v>6365.470434541</v>
      </c>
      <c r="M94" s="79">
        <v>4.2599627343237372E-3</v>
      </c>
      <c r="N94" s="79">
        <f t="shared" si="1"/>
        <v>2.1349962509763011E-3</v>
      </c>
      <c r="O94" s="79">
        <f>L94/'סכום נכסי הקרן'!$C$42</f>
        <v>3.9575211561962241E-4</v>
      </c>
    </row>
    <row r="95" spans="2:15">
      <c r="B95" s="100" t="s">
        <v>1154</v>
      </c>
      <c r="C95" s="99" t="s">
        <v>1155</v>
      </c>
      <c r="D95" s="96" t="s">
        <v>119</v>
      </c>
      <c r="E95" s="96" t="s">
        <v>285</v>
      </c>
      <c r="F95" s="99" t="s">
        <v>591</v>
      </c>
      <c r="G95" s="96" t="s">
        <v>155</v>
      </c>
      <c r="H95" s="96" t="s">
        <v>131</v>
      </c>
      <c r="I95" s="102">
        <v>1069343.838676</v>
      </c>
      <c r="J95" s="103">
        <v>2549</v>
      </c>
      <c r="K95" s="99"/>
      <c r="L95" s="102">
        <v>27257.574447853</v>
      </c>
      <c r="M95" s="79">
        <v>5.7417406432082752E-3</v>
      </c>
      <c r="N95" s="79">
        <f t="shared" si="1"/>
        <v>9.1422652662229934E-3</v>
      </c>
      <c r="O95" s="79">
        <f>L95/'סכום נכסי הקרן'!$C$42</f>
        <v>1.6946497301852648E-3</v>
      </c>
    </row>
    <row r="96" spans="2:15">
      <c r="B96" s="100" t="s">
        <v>1156</v>
      </c>
      <c r="C96" s="99" t="s">
        <v>1157</v>
      </c>
      <c r="D96" s="96" t="s">
        <v>119</v>
      </c>
      <c r="E96" s="96" t="s">
        <v>285</v>
      </c>
      <c r="F96" s="99" t="s">
        <v>1158</v>
      </c>
      <c r="G96" s="96" t="s">
        <v>156</v>
      </c>
      <c r="H96" s="96" t="s">
        <v>131</v>
      </c>
      <c r="I96" s="102">
        <v>1931.6330000000003</v>
      </c>
      <c r="J96" s="103">
        <v>8798</v>
      </c>
      <c r="K96" s="99"/>
      <c r="L96" s="102">
        <v>169.94507134</v>
      </c>
      <c r="M96" s="79">
        <v>4.3249096208742781E-5</v>
      </c>
      <c r="N96" s="79">
        <f t="shared" si="1"/>
        <v>5.7000043266867055E-5</v>
      </c>
      <c r="O96" s="79">
        <f>L96/'סכום נכסי הקרן'!$C$42</f>
        <v>1.0565773922533716E-5</v>
      </c>
    </row>
    <row r="97" spans="2:15">
      <c r="B97" s="100" t="s">
        <v>1159</v>
      </c>
      <c r="C97" s="99" t="s">
        <v>1160</v>
      </c>
      <c r="D97" s="96" t="s">
        <v>119</v>
      </c>
      <c r="E97" s="96" t="s">
        <v>285</v>
      </c>
      <c r="F97" s="99" t="s">
        <v>506</v>
      </c>
      <c r="G97" s="96" t="s">
        <v>507</v>
      </c>
      <c r="H97" s="96" t="s">
        <v>131</v>
      </c>
      <c r="I97" s="102">
        <v>128130.625462</v>
      </c>
      <c r="J97" s="103">
        <v>29690</v>
      </c>
      <c r="K97" s="99"/>
      <c r="L97" s="102">
        <v>38041.982699786997</v>
      </c>
      <c r="M97" s="79">
        <v>7.9295451293998533E-3</v>
      </c>
      <c r="N97" s="79">
        <f t="shared" si="1"/>
        <v>1.2759385386982337E-2</v>
      </c>
      <c r="O97" s="79">
        <f>L97/'סכום נכסי הקרן'!$C$42</f>
        <v>2.3651347203046706E-3</v>
      </c>
    </row>
    <row r="98" spans="2:15">
      <c r="B98" s="100" t="s">
        <v>1161</v>
      </c>
      <c r="C98" s="99" t="s">
        <v>1162</v>
      </c>
      <c r="D98" s="96" t="s">
        <v>119</v>
      </c>
      <c r="E98" s="96" t="s">
        <v>285</v>
      </c>
      <c r="F98" s="99" t="s">
        <v>671</v>
      </c>
      <c r="G98" s="96" t="s">
        <v>672</v>
      </c>
      <c r="H98" s="96" t="s">
        <v>131</v>
      </c>
      <c r="I98" s="102">
        <v>88978.433451000004</v>
      </c>
      <c r="J98" s="103">
        <v>7615</v>
      </c>
      <c r="K98" s="99"/>
      <c r="L98" s="102">
        <v>6775.7077072719985</v>
      </c>
      <c r="M98" s="79">
        <v>2.0101995464523207E-3</v>
      </c>
      <c r="N98" s="79">
        <f t="shared" si="1"/>
        <v>2.2725909579658686E-3</v>
      </c>
      <c r="O98" s="79">
        <f>L98/'סכום נכסי הקרן'!$C$42</f>
        <v>4.2125726410139735E-4</v>
      </c>
    </row>
    <row r="99" spans="2:15">
      <c r="B99" s="100" t="s">
        <v>1163</v>
      </c>
      <c r="C99" s="99" t="s">
        <v>1164</v>
      </c>
      <c r="D99" s="96" t="s">
        <v>119</v>
      </c>
      <c r="E99" s="96" t="s">
        <v>285</v>
      </c>
      <c r="F99" s="99" t="s">
        <v>621</v>
      </c>
      <c r="G99" s="96" t="s">
        <v>486</v>
      </c>
      <c r="H99" s="96" t="s">
        <v>131</v>
      </c>
      <c r="I99" s="102">
        <v>200811.33043500001</v>
      </c>
      <c r="J99" s="103">
        <v>3382</v>
      </c>
      <c r="K99" s="99"/>
      <c r="L99" s="102">
        <v>6791.4391953079994</v>
      </c>
      <c r="M99" s="79">
        <v>3.7078440338911799E-3</v>
      </c>
      <c r="N99" s="79">
        <f t="shared" si="1"/>
        <v>2.2778673422212863E-3</v>
      </c>
      <c r="O99" s="79">
        <f>L99/'סכום נכסי הקרן'!$C$42</f>
        <v>4.2223531744971064E-4</v>
      </c>
    </row>
    <row r="100" spans="2:15">
      <c r="B100" s="100" t="s">
        <v>1165</v>
      </c>
      <c r="C100" s="99" t="s">
        <v>1166</v>
      </c>
      <c r="D100" s="96" t="s">
        <v>119</v>
      </c>
      <c r="E100" s="96" t="s">
        <v>285</v>
      </c>
      <c r="F100" s="99" t="s">
        <v>388</v>
      </c>
      <c r="G100" s="96" t="s">
        <v>309</v>
      </c>
      <c r="H100" s="96" t="s">
        <v>131</v>
      </c>
      <c r="I100" s="102">
        <v>84418.388794999992</v>
      </c>
      <c r="J100" s="103">
        <v>20750</v>
      </c>
      <c r="K100" s="99"/>
      <c r="L100" s="102">
        <v>17516.815674953999</v>
      </c>
      <c r="M100" s="79">
        <v>6.9200148235579765E-3</v>
      </c>
      <c r="N100" s="79">
        <f t="shared" si="1"/>
        <v>5.8751880445685242E-3</v>
      </c>
      <c r="O100" s="79">
        <f>L100/'סכום נכסי הקרן'!$C$42</f>
        <v>1.0890502019560292E-3</v>
      </c>
    </row>
    <row r="101" spans="2:15">
      <c r="B101" s="100" t="s">
        <v>1167</v>
      </c>
      <c r="C101" s="99" t="s">
        <v>1168</v>
      </c>
      <c r="D101" s="96" t="s">
        <v>119</v>
      </c>
      <c r="E101" s="96" t="s">
        <v>285</v>
      </c>
      <c r="F101" s="99" t="s">
        <v>390</v>
      </c>
      <c r="G101" s="96" t="s">
        <v>309</v>
      </c>
      <c r="H101" s="96" t="s">
        <v>131</v>
      </c>
      <c r="I101" s="102">
        <v>987603.92946400004</v>
      </c>
      <c r="J101" s="103">
        <v>1742</v>
      </c>
      <c r="K101" s="99"/>
      <c r="L101" s="102">
        <v>17204.060451267</v>
      </c>
      <c r="M101" s="79">
        <v>5.1018530566575059E-3</v>
      </c>
      <c r="N101" s="79">
        <f t="shared" si="1"/>
        <v>5.7702890843248818E-3</v>
      </c>
      <c r="O101" s="79">
        <f>L101/'סכום נכסי הקרן'!$C$42</f>
        <v>1.0696056781430547E-3</v>
      </c>
    </row>
    <row r="102" spans="2:15">
      <c r="B102" s="100" t="s">
        <v>1169</v>
      </c>
      <c r="C102" s="99" t="s">
        <v>1170</v>
      </c>
      <c r="D102" s="96" t="s">
        <v>119</v>
      </c>
      <c r="E102" s="96" t="s">
        <v>285</v>
      </c>
      <c r="F102" s="99" t="s">
        <v>1171</v>
      </c>
      <c r="G102" s="96" t="s">
        <v>396</v>
      </c>
      <c r="H102" s="96" t="s">
        <v>131</v>
      </c>
      <c r="I102" s="102">
        <v>65869.380688000005</v>
      </c>
      <c r="J102" s="103">
        <v>6630</v>
      </c>
      <c r="K102" s="99"/>
      <c r="L102" s="102">
        <v>4367.1399396059996</v>
      </c>
      <c r="M102" s="79">
        <v>1.3597317826534081E-3</v>
      </c>
      <c r="N102" s="79">
        <f t="shared" si="1"/>
        <v>1.4647507194368108E-3</v>
      </c>
      <c r="O102" s="79">
        <f>L102/'סכום נכסי הקרן'!$C$42</f>
        <v>2.7151251240249436E-4</v>
      </c>
    </row>
    <row r="103" spans="2:15">
      <c r="B103" s="100" t="s">
        <v>1172</v>
      </c>
      <c r="C103" s="99" t="s">
        <v>1173</v>
      </c>
      <c r="D103" s="96" t="s">
        <v>119</v>
      </c>
      <c r="E103" s="96" t="s">
        <v>285</v>
      </c>
      <c r="F103" s="99" t="s">
        <v>1174</v>
      </c>
      <c r="G103" s="96" t="s">
        <v>396</v>
      </c>
      <c r="H103" s="96" t="s">
        <v>131</v>
      </c>
      <c r="I103" s="102">
        <v>31015.844754000005</v>
      </c>
      <c r="J103" s="103">
        <v>24600</v>
      </c>
      <c r="K103" s="99"/>
      <c r="L103" s="102">
        <v>7629.8978095819994</v>
      </c>
      <c r="M103" s="79">
        <v>2.2515086841696651E-3</v>
      </c>
      <c r="N103" s="79">
        <f t="shared" si="1"/>
        <v>2.5590886622293267E-3</v>
      </c>
      <c r="O103" s="79">
        <f>L103/'סכום נכסי הקרן'!$C$42</f>
        <v>4.7436371453688669E-4</v>
      </c>
    </row>
    <row r="104" spans="2:15">
      <c r="B104" s="100" t="s">
        <v>1175</v>
      </c>
      <c r="C104" s="99" t="s">
        <v>1176</v>
      </c>
      <c r="D104" s="96" t="s">
        <v>119</v>
      </c>
      <c r="E104" s="96" t="s">
        <v>285</v>
      </c>
      <c r="F104" s="99" t="s">
        <v>1177</v>
      </c>
      <c r="G104" s="96" t="s">
        <v>125</v>
      </c>
      <c r="H104" s="96" t="s">
        <v>131</v>
      </c>
      <c r="I104" s="102">
        <v>3059639.6095660003</v>
      </c>
      <c r="J104" s="103">
        <v>232.4</v>
      </c>
      <c r="K104" s="99"/>
      <c r="L104" s="102">
        <v>7110.6024523059996</v>
      </c>
      <c r="M104" s="79">
        <v>2.722411390714715E-3</v>
      </c>
      <c r="N104" s="79">
        <f t="shared" si="1"/>
        <v>2.3849155744214649E-3</v>
      </c>
      <c r="O104" s="79">
        <f>L104/'סכום נכסי הקרן'!$C$42</f>
        <v>4.4207823958467392E-4</v>
      </c>
    </row>
    <row r="105" spans="2:15">
      <c r="B105" s="100" t="s">
        <v>1178</v>
      </c>
      <c r="C105" s="99" t="s">
        <v>1179</v>
      </c>
      <c r="D105" s="96" t="s">
        <v>119</v>
      </c>
      <c r="E105" s="96" t="s">
        <v>285</v>
      </c>
      <c r="F105" s="99" t="s">
        <v>1180</v>
      </c>
      <c r="G105" s="96" t="s">
        <v>522</v>
      </c>
      <c r="H105" s="96" t="s">
        <v>131</v>
      </c>
      <c r="I105" s="102">
        <v>2310310.3333200002</v>
      </c>
      <c r="J105" s="103">
        <v>306</v>
      </c>
      <c r="K105" s="99"/>
      <c r="L105" s="102">
        <v>7069.5496199589998</v>
      </c>
      <c r="M105" s="79">
        <v>2.5200367641646641E-3</v>
      </c>
      <c r="N105" s="79">
        <f t="shared" si="1"/>
        <v>2.371146341800856E-3</v>
      </c>
      <c r="O105" s="79">
        <f>L105/'סכום נכסי הקרן'!$C$42</f>
        <v>4.3952591522458526E-4</v>
      </c>
    </row>
    <row r="106" spans="2:15">
      <c r="B106" s="100" t="s">
        <v>1181</v>
      </c>
      <c r="C106" s="99" t="s">
        <v>1182</v>
      </c>
      <c r="D106" s="96" t="s">
        <v>119</v>
      </c>
      <c r="E106" s="96" t="s">
        <v>285</v>
      </c>
      <c r="F106" s="99" t="s">
        <v>395</v>
      </c>
      <c r="G106" s="96" t="s">
        <v>396</v>
      </c>
      <c r="H106" s="96" t="s">
        <v>131</v>
      </c>
      <c r="I106" s="102">
        <v>2214610.8647469999</v>
      </c>
      <c r="J106" s="103">
        <v>2029</v>
      </c>
      <c r="K106" s="99"/>
      <c r="L106" s="102">
        <v>44934.454445531992</v>
      </c>
      <c r="M106" s="79">
        <v>8.3363193695624848E-3</v>
      </c>
      <c r="N106" s="79">
        <f t="shared" si="1"/>
        <v>1.5071139323859548E-2</v>
      </c>
      <c r="O106" s="79">
        <f>L106/'סכום נכסי הקרן'!$C$42</f>
        <v>2.7936514031291887E-3</v>
      </c>
    </row>
    <row r="107" spans="2:15">
      <c r="B107" s="100" t="s">
        <v>1183</v>
      </c>
      <c r="C107" s="99" t="s">
        <v>1184</v>
      </c>
      <c r="D107" s="96" t="s">
        <v>119</v>
      </c>
      <c r="E107" s="96" t="s">
        <v>285</v>
      </c>
      <c r="F107" s="99" t="s">
        <v>1185</v>
      </c>
      <c r="G107" s="96" t="s">
        <v>126</v>
      </c>
      <c r="H107" s="96" t="s">
        <v>131</v>
      </c>
      <c r="I107" s="102">
        <v>27223.508317999997</v>
      </c>
      <c r="J107" s="103">
        <v>35260</v>
      </c>
      <c r="K107" s="99"/>
      <c r="L107" s="102">
        <v>9599.009032983</v>
      </c>
      <c r="M107" s="79">
        <v>3.1706854352800558E-3</v>
      </c>
      <c r="N107" s="79">
        <f t="shared" si="1"/>
        <v>3.2195339699168865E-3</v>
      </c>
      <c r="O107" s="79">
        <f>L107/'סכום נכסי הקרן'!$C$42</f>
        <v>5.9678670598189857E-4</v>
      </c>
    </row>
    <row r="108" spans="2:15">
      <c r="B108" s="100" t="s">
        <v>1186</v>
      </c>
      <c r="C108" s="99" t="s">
        <v>1187</v>
      </c>
      <c r="D108" s="96" t="s">
        <v>119</v>
      </c>
      <c r="E108" s="96" t="s">
        <v>285</v>
      </c>
      <c r="F108" s="99" t="s">
        <v>1188</v>
      </c>
      <c r="G108" s="96" t="s">
        <v>532</v>
      </c>
      <c r="H108" s="96" t="s">
        <v>131</v>
      </c>
      <c r="I108" s="102">
        <v>305518.04695500003</v>
      </c>
      <c r="J108" s="103">
        <v>1780</v>
      </c>
      <c r="K108" s="99"/>
      <c r="L108" s="102">
        <v>5438.2212358069992</v>
      </c>
      <c r="M108" s="79">
        <v>3.0525926036443348E-3</v>
      </c>
      <c r="N108" s="79">
        <f t="shared" si="1"/>
        <v>1.8239943252937067E-3</v>
      </c>
      <c r="O108" s="79">
        <f>L108/'סכום נכסי הקרן'!$C$42</f>
        <v>3.3810345698877898E-4</v>
      </c>
    </row>
    <row r="109" spans="2:15">
      <c r="B109" s="71"/>
      <c r="C109" s="99"/>
      <c r="D109" s="99"/>
      <c r="E109" s="99"/>
      <c r="F109" s="99"/>
      <c r="G109" s="99"/>
      <c r="H109" s="99"/>
      <c r="I109" s="102"/>
      <c r="J109" s="103"/>
      <c r="K109" s="99"/>
      <c r="L109" s="99"/>
      <c r="M109" s="99"/>
      <c r="N109" s="79"/>
      <c r="O109" s="99"/>
    </row>
    <row r="110" spans="2:15">
      <c r="B110" s="82" t="s">
        <v>28</v>
      </c>
      <c r="C110" s="70"/>
      <c r="D110" s="70"/>
      <c r="E110" s="70"/>
      <c r="F110" s="70"/>
      <c r="G110" s="70"/>
      <c r="H110" s="70"/>
      <c r="I110" s="101"/>
      <c r="J110" s="78"/>
      <c r="K110" s="70"/>
      <c r="L110" s="101">
        <f>SUM(L111:L178)</f>
        <v>149414.81356129699</v>
      </c>
      <c r="M110" s="70"/>
      <c r="N110" s="77">
        <f t="shared" si="1"/>
        <v>5.0114138471635906E-2</v>
      </c>
      <c r="O110" s="77">
        <f>L110/'סכום נכסי הקרן'!$C$42</f>
        <v>9.289372903364769E-3</v>
      </c>
    </row>
    <row r="111" spans="2:15">
      <c r="B111" s="100" t="s">
        <v>1189</v>
      </c>
      <c r="C111" s="99" t="s">
        <v>1190</v>
      </c>
      <c r="D111" s="96" t="s">
        <v>119</v>
      </c>
      <c r="E111" s="96" t="s">
        <v>285</v>
      </c>
      <c r="F111" s="99" t="s">
        <v>1191</v>
      </c>
      <c r="G111" s="96" t="s">
        <v>1192</v>
      </c>
      <c r="H111" s="96" t="s">
        <v>131</v>
      </c>
      <c r="I111" s="102">
        <v>1868985.5831559999</v>
      </c>
      <c r="J111" s="103">
        <v>176.1</v>
      </c>
      <c r="K111" s="99"/>
      <c r="L111" s="102">
        <v>3291.2836118609998</v>
      </c>
      <c r="M111" s="79">
        <v>6.2959948945925936E-3</v>
      </c>
      <c r="N111" s="79">
        <f t="shared" si="1"/>
        <v>1.1039055548970854E-3</v>
      </c>
      <c r="O111" s="79">
        <f>L111/'סכום נכסי הקרן'!$C$42</f>
        <v>2.0462469598951259E-4</v>
      </c>
    </row>
    <row r="112" spans="2:15">
      <c r="B112" s="100" t="s">
        <v>1193</v>
      </c>
      <c r="C112" s="99" t="s">
        <v>1194</v>
      </c>
      <c r="D112" s="96" t="s">
        <v>119</v>
      </c>
      <c r="E112" s="96" t="s">
        <v>285</v>
      </c>
      <c r="F112" s="99" t="s">
        <v>474</v>
      </c>
      <c r="G112" s="96" t="s">
        <v>475</v>
      </c>
      <c r="H112" s="96" t="s">
        <v>131</v>
      </c>
      <c r="I112" s="102">
        <v>757126.19308899995</v>
      </c>
      <c r="J112" s="103">
        <v>521.79999999999995</v>
      </c>
      <c r="K112" s="99"/>
      <c r="L112" s="102">
        <v>3950.6844752279994</v>
      </c>
      <c r="M112" s="79">
        <v>4.59266440257742E-3</v>
      </c>
      <c r="N112" s="79">
        <f t="shared" si="1"/>
        <v>1.3250704139057495E-3</v>
      </c>
      <c r="O112" s="79">
        <f>L112/'סכום נכסי הקרן'!$C$42</f>
        <v>2.4562076837763501E-4</v>
      </c>
    </row>
    <row r="113" spans="2:15">
      <c r="B113" s="100" t="s">
        <v>1195</v>
      </c>
      <c r="C113" s="99" t="s">
        <v>1196</v>
      </c>
      <c r="D113" s="96" t="s">
        <v>119</v>
      </c>
      <c r="E113" s="96" t="s">
        <v>285</v>
      </c>
      <c r="F113" s="99" t="s">
        <v>1197</v>
      </c>
      <c r="G113" s="96" t="s">
        <v>1198</v>
      </c>
      <c r="H113" s="96" t="s">
        <v>131</v>
      </c>
      <c r="I113" s="102">
        <v>25802.753614000001</v>
      </c>
      <c r="J113" s="103">
        <v>2109</v>
      </c>
      <c r="K113" s="99"/>
      <c r="L113" s="102">
        <v>544.18007371900001</v>
      </c>
      <c r="M113" s="79">
        <v>5.7737249292682293E-3</v>
      </c>
      <c r="N113" s="79">
        <f t="shared" si="1"/>
        <v>1.825194899879931E-4</v>
      </c>
      <c r="O113" s="79">
        <f>L113/'סכום נכסי הקרן'!$C$42</f>
        <v>3.3832600067345298E-5</v>
      </c>
    </row>
    <row r="114" spans="2:15">
      <c r="B114" s="100" t="s">
        <v>1199</v>
      </c>
      <c r="C114" s="99" t="s">
        <v>1200</v>
      </c>
      <c r="D114" s="96" t="s">
        <v>119</v>
      </c>
      <c r="E114" s="96" t="s">
        <v>285</v>
      </c>
      <c r="F114" s="99" t="s">
        <v>1201</v>
      </c>
      <c r="G114" s="96" t="s">
        <v>127</v>
      </c>
      <c r="H114" s="96" t="s">
        <v>131</v>
      </c>
      <c r="I114" s="102">
        <v>337269.61208699999</v>
      </c>
      <c r="J114" s="103">
        <v>491.3</v>
      </c>
      <c r="K114" s="99"/>
      <c r="L114" s="102">
        <v>1657.0056040280001</v>
      </c>
      <c r="M114" s="79">
        <v>6.1308907337570516E-3</v>
      </c>
      <c r="N114" s="79">
        <f t="shared" si="1"/>
        <v>5.5576422651338524E-4</v>
      </c>
      <c r="O114" s="79">
        <f>L114/'סכום נכסי הקרן'!$C$42</f>
        <v>1.0301885463630104E-4</v>
      </c>
    </row>
    <row r="115" spans="2:15">
      <c r="B115" s="100" t="s">
        <v>1202</v>
      </c>
      <c r="C115" s="99" t="s">
        <v>1203</v>
      </c>
      <c r="D115" s="96" t="s">
        <v>119</v>
      </c>
      <c r="E115" s="96" t="s">
        <v>285</v>
      </c>
      <c r="F115" s="99" t="s">
        <v>1204</v>
      </c>
      <c r="G115" s="96" t="s">
        <v>127</v>
      </c>
      <c r="H115" s="96" t="s">
        <v>131</v>
      </c>
      <c r="I115" s="102">
        <v>148307.84565800001</v>
      </c>
      <c r="J115" s="103">
        <v>2967</v>
      </c>
      <c r="K115" s="99"/>
      <c r="L115" s="102">
        <v>4400.2937806680002</v>
      </c>
      <c r="M115" s="79">
        <v>8.7769889618779847E-3</v>
      </c>
      <c r="N115" s="79">
        <f t="shared" si="1"/>
        <v>1.4758706087051269E-3</v>
      </c>
      <c r="O115" s="79">
        <f>L115/'סכום נכסי הקרן'!$C$42</f>
        <v>2.7357374304933017E-4</v>
      </c>
    </row>
    <row r="116" spans="2:15">
      <c r="B116" s="100" t="s">
        <v>1205</v>
      </c>
      <c r="C116" s="99" t="s">
        <v>1206</v>
      </c>
      <c r="D116" s="96" t="s">
        <v>119</v>
      </c>
      <c r="E116" s="96" t="s">
        <v>285</v>
      </c>
      <c r="F116" s="99" t="s">
        <v>1207</v>
      </c>
      <c r="G116" s="96" t="s">
        <v>458</v>
      </c>
      <c r="H116" s="96" t="s">
        <v>131</v>
      </c>
      <c r="I116" s="102">
        <v>48677.151600000005</v>
      </c>
      <c r="J116" s="103">
        <v>9900</v>
      </c>
      <c r="K116" s="99"/>
      <c r="L116" s="102">
        <v>4819.0380083999999</v>
      </c>
      <c r="M116" s="79">
        <v>1.2169287900000001E-2</v>
      </c>
      <c r="N116" s="79">
        <f t="shared" si="1"/>
        <v>1.6163185717456231E-3</v>
      </c>
      <c r="O116" s="79">
        <f>L116/'סכום נכסי הקרן'!$C$42</f>
        <v>2.9960778338187214E-4</v>
      </c>
    </row>
    <row r="117" spans="2:15">
      <c r="B117" s="100" t="s">
        <v>1208</v>
      </c>
      <c r="C117" s="99" t="s">
        <v>1209</v>
      </c>
      <c r="D117" s="96" t="s">
        <v>119</v>
      </c>
      <c r="E117" s="96" t="s">
        <v>285</v>
      </c>
      <c r="F117" s="99" t="s">
        <v>1210</v>
      </c>
      <c r="G117" s="96" t="s">
        <v>126</v>
      </c>
      <c r="H117" s="96" t="s">
        <v>131</v>
      </c>
      <c r="I117" s="102">
        <v>185436.76800000001</v>
      </c>
      <c r="J117" s="103">
        <v>628.1</v>
      </c>
      <c r="K117" s="99"/>
      <c r="L117" s="102">
        <v>1164.7283398080001</v>
      </c>
      <c r="M117" s="79">
        <v>3.2813485105189191E-3</v>
      </c>
      <c r="N117" s="79">
        <f t="shared" si="1"/>
        <v>3.9065308125576755E-4</v>
      </c>
      <c r="O117" s="79">
        <f>L117/'סכום נכסי הקרן'!$C$42</f>
        <v>7.2413140449121286E-5</v>
      </c>
    </row>
    <row r="118" spans="2:15">
      <c r="B118" s="100" t="s">
        <v>1211</v>
      </c>
      <c r="C118" s="99" t="s">
        <v>1212</v>
      </c>
      <c r="D118" s="96" t="s">
        <v>119</v>
      </c>
      <c r="E118" s="96" t="s">
        <v>285</v>
      </c>
      <c r="F118" s="99" t="s">
        <v>1213</v>
      </c>
      <c r="G118" s="96" t="s">
        <v>522</v>
      </c>
      <c r="H118" s="96" t="s">
        <v>131</v>
      </c>
      <c r="I118" s="102">
        <v>14971.623791</v>
      </c>
      <c r="J118" s="103">
        <v>5349</v>
      </c>
      <c r="K118" s="99"/>
      <c r="L118" s="102">
        <v>800.83215658500001</v>
      </c>
      <c r="M118" s="79">
        <v>1.165170835520548E-3</v>
      </c>
      <c r="N118" s="79">
        <f t="shared" si="1"/>
        <v>2.6860130284990145E-4</v>
      </c>
      <c r="O118" s="79">
        <f>L118/'סכום נכסי הקרן'!$C$42</f>
        <v>4.9789096263015111E-5</v>
      </c>
    </row>
    <row r="119" spans="2:15">
      <c r="B119" s="100" t="s">
        <v>1214</v>
      </c>
      <c r="C119" s="99" t="s">
        <v>1215</v>
      </c>
      <c r="D119" s="96" t="s">
        <v>119</v>
      </c>
      <c r="E119" s="96" t="s">
        <v>285</v>
      </c>
      <c r="F119" s="99" t="s">
        <v>1216</v>
      </c>
      <c r="G119" s="96" t="s">
        <v>1217</v>
      </c>
      <c r="H119" s="96" t="s">
        <v>131</v>
      </c>
      <c r="I119" s="102">
        <v>168982.88631</v>
      </c>
      <c r="J119" s="103">
        <v>284.8</v>
      </c>
      <c r="K119" s="99"/>
      <c r="L119" s="102">
        <v>481.26326052000002</v>
      </c>
      <c r="M119" s="79">
        <v>8.6999929522920266E-3</v>
      </c>
      <c r="N119" s="79">
        <f t="shared" si="1"/>
        <v>1.614170181935534E-4</v>
      </c>
      <c r="O119" s="79">
        <f>L119/'סכום נכסי הקרן'!$C$42</f>
        <v>2.9920954857835454E-5</v>
      </c>
    </row>
    <row r="120" spans="2:15">
      <c r="B120" s="100" t="s">
        <v>1218</v>
      </c>
      <c r="C120" s="99" t="s">
        <v>1219</v>
      </c>
      <c r="D120" s="96" t="s">
        <v>119</v>
      </c>
      <c r="E120" s="96" t="s">
        <v>285</v>
      </c>
      <c r="F120" s="99" t="s">
        <v>1220</v>
      </c>
      <c r="G120" s="96" t="s">
        <v>154</v>
      </c>
      <c r="H120" s="96" t="s">
        <v>131</v>
      </c>
      <c r="I120" s="102">
        <v>13500.569364000001</v>
      </c>
      <c r="J120" s="103">
        <v>2845</v>
      </c>
      <c r="K120" s="99"/>
      <c r="L120" s="102">
        <v>384.091198394</v>
      </c>
      <c r="M120" s="79">
        <v>1.3328966912383214E-3</v>
      </c>
      <c r="N120" s="79">
        <f t="shared" si="1"/>
        <v>1.2882524191054788E-4</v>
      </c>
      <c r="O120" s="79">
        <f>L120/'סכום נכסי הקרן'!$C$42</f>
        <v>2.3879602602578476E-5</v>
      </c>
    </row>
    <row r="121" spans="2:15">
      <c r="B121" s="100" t="s">
        <v>1221</v>
      </c>
      <c r="C121" s="99" t="s">
        <v>1222</v>
      </c>
      <c r="D121" s="96" t="s">
        <v>119</v>
      </c>
      <c r="E121" s="96" t="s">
        <v>285</v>
      </c>
      <c r="F121" s="99" t="s">
        <v>1223</v>
      </c>
      <c r="G121" s="96" t="s">
        <v>1198</v>
      </c>
      <c r="H121" s="96" t="s">
        <v>131</v>
      </c>
      <c r="I121" s="102">
        <v>101423.07022599998</v>
      </c>
      <c r="J121" s="103">
        <v>492.5</v>
      </c>
      <c r="K121" s="99"/>
      <c r="L121" s="102">
        <v>499.50862055500005</v>
      </c>
      <c r="M121" s="79">
        <v>1.9534163446461705E-3</v>
      </c>
      <c r="N121" s="79">
        <f t="shared" si="1"/>
        <v>1.6753656201565063E-4</v>
      </c>
      <c r="O121" s="79">
        <f>L121/'סכום נכסי הקרן'!$C$42</f>
        <v>3.1055299900883891E-5</v>
      </c>
    </row>
    <row r="122" spans="2:15">
      <c r="B122" s="100" t="s">
        <v>1224</v>
      </c>
      <c r="C122" s="99" t="s">
        <v>1225</v>
      </c>
      <c r="D122" s="96" t="s">
        <v>119</v>
      </c>
      <c r="E122" s="96" t="s">
        <v>285</v>
      </c>
      <c r="F122" s="99" t="s">
        <v>1226</v>
      </c>
      <c r="G122" s="96" t="s">
        <v>458</v>
      </c>
      <c r="H122" s="96" t="s">
        <v>131</v>
      </c>
      <c r="I122" s="102">
        <v>106321.63897399999</v>
      </c>
      <c r="J122" s="103">
        <v>2258</v>
      </c>
      <c r="K122" s="99"/>
      <c r="L122" s="102">
        <v>2400.7426080299997</v>
      </c>
      <c r="M122" s="79">
        <v>3.7980459145665743E-3</v>
      </c>
      <c r="N122" s="79">
        <f t="shared" si="1"/>
        <v>8.0521565851443793E-4</v>
      </c>
      <c r="O122" s="79">
        <f>L122/'סכום נכסי הקרן'!$C$42</f>
        <v>1.4925824822475226E-4</v>
      </c>
    </row>
    <row r="123" spans="2:15">
      <c r="B123" s="100" t="s">
        <v>1227</v>
      </c>
      <c r="C123" s="99" t="s">
        <v>1228</v>
      </c>
      <c r="D123" s="96" t="s">
        <v>119</v>
      </c>
      <c r="E123" s="96" t="s">
        <v>285</v>
      </c>
      <c r="F123" s="99" t="s">
        <v>1229</v>
      </c>
      <c r="G123" s="96" t="s">
        <v>127</v>
      </c>
      <c r="H123" s="96" t="s">
        <v>131</v>
      </c>
      <c r="I123" s="102">
        <v>56758.795011000002</v>
      </c>
      <c r="J123" s="103">
        <v>1997</v>
      </c>
      <c r="K123" s="99"/>
      <c r="L123" s="102">
        <v>1133.4731363639999</v>
      </c>
      <c r="M123" s="79">
        <v>8.5927804594873435E-3</v>
      </c>
      <c r="N123" s="79">
        <f t="shared" si="1"/>
        <v>3.8017000025450392E-4</v>
      </c>
      <c r="O123" s="79">
        <f>L123/'סכום נכסי הקרן'!$C$42</f>
        <v>7.0469951329906282E-5</v>
      </c>
    </row>
    <row r="124" spans="2:15">
      <c r="B124" s="100" t="s">
        <v>1230</v>
      </c>
      <c r="C124" s="99" t="s">
        <v>1231</v>
      </c>
      <c r="D124" s="96" t="s">
        <v>119</v>
      </c>
      <c r="E124" s="96" t="s">
        <v>285</v>
      </c>
      <c r="F124" s="99" t="s">
        <v>1232</v>
      </c>
      <c r="G124" s="96" t="s">
        <v>458</v>
      </c>
      <c r="H124" s="96" t="s">
        <v>131</v>
      </c>
      <c r="I124" s="102">
        <v>24744.841487999995</v>
      </c>
      <c r="J124" s="103">
        <v>14640</v>
      </c>
      <c r="K124" s="99"/>
      <c r="L124" s="102">
        <v>3622.6447936039999</v>
      </c>
      <c r="M124" s="79">
        <v>4.8893050855026276E-3</v>
      </c>
      <c r="N124" s="79">
        <f t="shared" si="1"/>
        <v>1.2150450045285712E-3</v>
      </c>
      <c r="O124" s="79">
        <f>L124/'סכום נכסי הקרן'!$C$42</f>
        <v>2.2522598383737085E-4</v>
      </c>
    </row>
    <row r="125" spans="2:15">
      <c r="B125" s="100" t="s">
        <v>1233</v>
      </c>
      <c r="C125" s="99" t="s">
        <v>1234</v>
      </c>
      <c r="D125" s="96" t="s">
        <v>119</v>
      </c>
      <c r="E125" s="96" t="s">
        <v>285</v>
      </c>
      <c r="F125" s="99" t="s">
        <v>1235</v>
      </c>
      <c r="G125" s="96" t="s">
        <v>1236</v>
      </c>
      <c r="H125" s="96" t="s">
        <v>131</v>
      </c>
      <c r="I125" s="102">
        <v>76209.721197999999</v>
      </c>
      <c r="J125" s="103">
        <v>503</v>
      </c>
      <c r="K125" s="99"/>
      <c r="L125" s="102">
        <v>383.33489762699998</v>
      </c>
      <c r="M125" s="79">
        <v>2.5906669157061005E-3</v>
      </c>
      <c r="N125" s="79">
        <f t="shared" si="1"/>
        <v>1.2857157655796157E-4</v>
      </c>
      <c r="O125" s="79">
        <f>L125/'סכום נכסי הקרן'!$C$42</f>
        <v>2.3832582098491165E-5</v>
      </c>
    </row>
    <row r="126" spans="2:15">
      <c r="B126" s="100" t="s">
        <v>1237</v>
      </c>
      <c r="C126" s="99" t="s">
        <v>1238</v>
      </c>
      <c r="D126" s="96" t="s">
        <v>119</v>
      </c>
      <c r="E126" s="96" t="s">
        <v>285</v>
      </c>
      <c r="F126" s="99" t="s">
        <v>1239</v>
      </c>
      <c r="G126" s="96" t="s">
        <v>522</v>
      </c>
      <c r="H126" s="96" t="s">
        <v>131</v>
      </c>
      <c r="I126" s="102">
        <v>154530.64000000001</v>
      </c>
      <c r="J126" s="103">
        <v>1292</v>
      </c>
      <c r="K126" s="99"/>
      <c r="L126" s="102">
        <v>1996.5358688000001</v>
      </c>
      <c r="M126" s="79">
        <v>3.391757297888823E-3</v>
      </c>
      <c r="N126" s="79">
        <f t="shared" si="1"/>
        <v>6.6964360900924975E-4</v>
      </c>
      <c r="O126" s="79">
        <f>L126/'סכום נכסי הקרן'!$C$42</f>
        <v>1.241280282601824E-4</v>
      </c>
    </row>
    <row r="127" spans="2:15">
      <c r="B127" s="100" t="s">
        <v>1240</v>
      </c>
      <c r="C127" s="99" t="s">
        <v>1241</v>
      </c>
      <c r="D127" s="96" t="s">
        <v>119</v>
      </c>
      <c r="E127" s="96" t="s">
        <v>285</v>
      </c>
      <c r="F127" s="99" t="s">
        <v>1242</v>
      </c>
      <c r="G127" s="96" t="s">
        <v>1106</v>
      </c>
      <c r="H127" s="96" t="s">
        <v>131</v>
      </c>
      <c r="I127" s="102">
        <v>156579.48449</v>
      </c>
      <c r="J127" s="103">
        <v>111.5</v>
      </c>
      <c r="K127" s="99"/>
      <c r="L127" s="102">
        <v>174.58612559299999</v>
      </c>
      <c r="M127" s="79">
        <v>1.5969230755501613E-3</v>
      </c>
      <c r="N127" s="79">
        <f t="shared" si="1"/>
        <v>5.855666559865345E-5</v>
      </c>
      <c r="O127" s="79">
        <f>L127/'סכום נכסי הקרן'!$C$42</f>
        <v>1.0854316153342558E-5</v>
      </c>
    </row>
    <row r="128" spans="2:15">
      <c r="B128" s="100" t="s">
        <v>1243</v>
      </c>
      <c r="C128" s="99" t="s">
        <v>1244</v>
      </c>
      <c r="D128" s="96" t="s">
        <v>119</v>
      </c>
      <c r="E128" s="96" t="s">
        <v>285</v>
      </c>
      <c r="F128" s="99" t="s">
        <v>1245</v>
      </c>
      <c r="G128" s="96" t="s">
        <v>1236</v>
      </c>
      <c r="H128" s="96" t="s">
        <v>131</v>
      </c>
      <c r="I128" s="102">
        <v>170026.81804899999</v>
      </c>
      <c r="J128" s="103">
        <v>4395</v>
      </c>
      <c r="K128" s="99"/>
      <c r="L128" s="102">
        <v>7472.6786532340002</v>
      </c>
      <c r="M128" s="79">
        <v>6.8751238559980922E-3</v>
      </c>
      <c r="N128" s="79">
        <f t="shared" si="1"/>
        <v>2.5063569257714482E-3</v>
      </c>
      <c r="O128" s="79">
        <f>L128/'סכום נכסי הקרן'!$C$42</f>
        <v>4.6458913237827214E-4</v>
      </c>
    </row>
    <row r="129" spans="2:15">
      <c r="B129" s="100" t="s">
        <v>1246</v>
      </c>
      <c r="C129" s="99" t="s">
        <v>1247</v>
      </c>
      <c r="D129" s="96" t="s">
        <v>119</v>
      </c>
      <c r="E129" s="96" t="s">
        <v>285</v>
      </c>
      <c r="F129" s="99" t="s">
        <v>1248</v>
      </c>
      <c r="G129" s="96" t="s">
        <v>595</v>
      </c>
      <c r="H129" s="96" t="s">
        <v>131</v>
      </c>
      <c r="I129" s="102">
        <v>46987.359052</v>
      </c>
      <c r="J129" s="103">
        <v>7824</v>
      </c>
      <c r="K129" s="99"/>
      <c r="L129" s="102">
        <v>3676.290972197</v>
      </c>
      <c r="M129" s="79">
        <v>5.3096534849003119E-3</v>
      </c>
      <c r="N129" s="79">
        <f t="shared" si="1"/>
        <v>1.2330380800369832E-3</v>
      </c>
      <c r="O129" s="79">
        <f>L129/'סכום נכסי הקרן'!$C$42</f>
        <v>2.2856125793712696E-4</v>
      </c>
    </row>
    <row r="130" spans="2:15">
      <c r="B130" s="100" t="s">
        <v>1249</v>
      </c>
      <c r="C130" s="99" t="s">
        <v>1250</v>
      </c>
      <c r="D130" s="96" t="s">
        <v>119</v>
      </c>
      <c r="E130" s="96" t="s">
        <v>285</v>
      </c>
      <c r="F130" s="99" t="s">
        <v>1251</v>
      </c>
      <c r="G130" s="96" t="s">
        <v>126</v>
      </c>
      <c r="H130" s="96" t="s">
        <v>131</v>
      </c>
      <c r="I130" s="102">
        <v>639756.84959999996</v>
      </c>
      <c r="J130" s="103">
        <v>232.9</v>
      </c>
      <c r="K130" s="99"/>
      <c r="L130" s="102">
        <v>1489.9937027179999</v>
      </c>
      <c r="M130" s="79">
        <v>4.2723590882873296E-3</v>
      </c>
      <c r="N130" s="79">
        <f t="shared" si="1"/>
        <v>4.9974797652337403E-4</v>
      </c>
      <c r="O130" s="79">
        <f>L130/'סכום נכסי הקרן'!$C$42</f>
        <v>9.2635440879725465E-5</v>
      </c>
    </row>
    <row r="131" spans="2:15">
      <c r="B131" s="100" t="s">
        <v>1252</v>
      </c>
      <c r="C131" s="99" t="s">
        <v>1253</v>
      </c>
      <c r="D131" s="96" t="s">
        <v>119</v>
      </c>
      <c r="E131" s="96" t="s">
        <v>285</v>
      </c>
      <c r="F131" s="99" t="s">
        <v>1254</v>
      </c>
      <c r="G131" s="96" t="s">
        <v>154</v>
      </c>
      <c r="H131" s="96" t="s">
        <v>131</v>
      </c>
      <c r="I131" s="102">
        <v>74694.328838999994</v>
      </c>
      <c r="J131" s="103">
        <v>479.4</v>
      </c>
      <c r="K131" s="99"/>
      <c r="L131" s="102">
        <v>358.08461268500002</v>
      </c>
      <c r="M131" s="79">
        <v>4.9063591859633575E-3</v>
      </c>
      <c r="N131" s="79">
        <f t="shared" si="1"/>
        <v>1.2010256170012405E-4</v>
      </c>
      <c r="O131" s="79">
        <f>L131/'סכום נכסי הקרן'!$C$42</f>
        <v>2.2262728968458467E-5</v>
      </c>
    </row>
    <row r="132" spans="2:15">
      <c r="B132" s="100" t="s">
        <v>1255</v>
      </c>
      <c r="C132" s="99" t="s">
        <v>1256</v>
      </c>
      <c r="D132" s="96" t="s">
        <v>119</v>
      </c>
      <c r="E132" s="96" t="s">
        <v>285</v>
      </c>
      <c r="F132" s="99" t="s">
        <v>1257</v>
      </c>
      <c r="G132" s="96" t="s">
        <v>127</v>
      </c>
      <c r="H132" s="96" t="s">
        <v>131</v>
      </c>
      <c r="I132" s="102">
        <v>602669.49600000004</v>
      </c>
      <c r="J132" s="103">
        <v>429.8</v>
      </c>
      <c r="K132" s="99"/>
      <c r="L132" s="102">
        <v>2590.2734938079998</v>
      </c>
      <c r="M132" s="79">
        <v>7.5585410035860058E-3</v>
      </c>
      <c r="N132" s="79">
        <f t="shared" si="1"/>
        <v>8.6878483768845543E-4</v>
      </c>
      <c r="O132" s="79">
        <f>L132/'סכום נכסי הקרן'!$C$42</f>
        <v>1.6104170551879484E-4</v>
      </c>
    </row>
    <row r="133" spans="2:15">
      <c r="B133" s="100" t="s">
        <v>1258</v>
      </c>
      <c r="C133" s="99" t="s">
        <v>1259</v>
      </c>
      <c r="D133" s="96" t="s">
        <v>119</v>
      </c>
      <c r="E133" s="96" t="s">
        <v>285</v>
      </c>
      <c r="F133" s="99" t="s">
        <v>1260</v>
      </c>
      <c r="G133" s="96" t="s">
        <v>154</v>
      </c>
      <c r="H133" s="96" t="s">
        <v>131</v>
      </c>
      <c r="I133" s="102">
        <v>623578.95963299996</v>
      </c>
      <c r="J133" s="103">
        <v>174.8</v>
      </c>
      <c r="K133" s="99"/>
      <c r="L133" s="102">
        <v>1090.0160212840001</v>
      </c>
      <c r="M133" s="79">
        <v>5.7653634936829694E-3</v>
      </c>
      <c r="N133" s="79">
        <f t="shared" si="1"/>
        <v>3.6559436460775139E-4</v>
      </c>
      <c r="O133" s="79">
        <f>L133/'סכום נכסי הקרן'!$C$42</f>
        <v>6.7768148626006771E-5</v>
      </c>
    </row>
    <row r="134" spans="2:15">
      <c r="B134" s="100" t="s">
        <v>1261</v>
      </c>
      <c r="C134" s="99" t="s">
        <v>1262</v>
      </c>
      <c r="D134" s="96" t="s">
        <v>119</v>
      </c>
      <c r="E134" s="96" t="s">
        <v>285</v>
      </c>
      <c r="F134" s="99" t="s">
        <v>1263</v>
      </c>
      <c r="G134" s="96" t="s">
        <v>402</v>
      </c>
      <c r="H134" s="96" t="s">
        <v>131</v>
      </c>
      <c r="I134" s="102">
        <v>209132.86257500001</v>
      </c>
      <c r="J134" s="103">
        <v>934</v>
      </c>
      <c r="K134" s="99"/>
      <c r="L134" s="102">
        <v>1953.3009378740001</v>
      </c>
      <c r="M134" s="79">
        <v>6.1093086084071796E-3</v>
      </c>
      <c r="N134" s="79">
        <f t="shared" si="1"/>
        <v>6.5514249453743525E-4</v>
      </c>
      <c r="O134" s="79">
        <f>L134/'סכום נכסי הקרן'!$C$42</f>
        <v>1.2144003912275953E-4</v>
      </c>
    </row>
    <row r="135" spans="2:15">
      <c r="B135" s="100" t="s">
        <v>1264</v>
      </c>
      <c r="C135" s="99" t="s">
        <v>1265</v>
      </c>
      <c r="D135" s="96" t="s">
        <v>119</v>
      </c>
      <c r="E135" s="96" t="s">
        <v>285</v>
      </c>
      <c r="F135" s="99" t="s">
        <v>1266</v>
      </c>
      <c r="G135" s="96" t="s">
        <v>156</v>
      </c>
      <c r="H135" s="96" t="s">
        <v>131</v>
      </c>
      <c r="I135" s="102">
        <v>51882.889727000002</v>
      </c>
      <c r="J135" s="103">
        <v>2186</v>
      </c>
      <c r="K135" s="99"/>
      <c r="L135" s="102">
        <v>1134.1599694280001</v>
      </c>
      <c r="M135" s="79">
        <v>4.4178450671904209E-3</v>
      </c>
      <c r="N135" s="79">
        <f t="shared" si="1"/>
        <v>3.804003659488806E-4</v>
      </c>
      <c r="O135" s="79">
        <f>L135/'סכום נכסי הקרן'!$C$42</f>
        <v>7.0512652908831335E-5</v>
      </c>
    </row>
    <row r="136" spans="2:15">
      <c r="B136" s="100" t="s">
        <v>1267</v>
      </c>
      <c r="C136" s="99" t="s">
        <v>1268</v>
      </c>
      <c r="D136" s="96" t="s">
        <v>119</v>
      </c>
      <c r="E136" s="96" t="s">
        <v>285</v>
      </c>
      <c r="F136" s="99" t="s">
        <v>554</v>
      </c>
      <c r="G136" s="96" t="s">
        <v>128</v>
      </c>
      <c r="H136" s="96" t="s">
        <v>131</v>
      </c>
      <c r="I136" s="102">
        <v>246338.76126499998</v>
      </c>
      <c r="J136" s="103">
        <v>1011</v>
      </c>
      <c r="K136" s="99"/>
      <c r="L136" s="102">
        <v>2490.48487639</v>
      </c>
      <c r="M136" s="79">
        <v>3.6175399210475355E-3</v>
      </c>
      <c r="N136" s="79">
        <f t="shared" si="1"/>
        <v>8.3531546158052911E-4</v>
      </c>
      <c r="O136" s="79">
        <f>L136/'סכום נכסי הקרן'!$C$42</f>
        <v>1.5483767757395716E-4</v>
      </c>
    </row>
    <row r="137" spans="2:15">
      <c r="B137" s="100" t="s">
        <v>1269</v>
      </c>
      <c r="C137" s="99" t="s">
        <v>1270</v>
      </c>
      <c r="D137" s="96" t="s">
        <v>119</v>
      </c>
      <c r="E137" s="96" t="s">
        <v>285</v>
      </c>
      <c r="F137" s="99" t="s">
        <v>1271</v>
      </c>
      <c r="G137" s="96" t="s">
        <v>402</v>
      </c>
      <c r="H137" s="96" t="s">
        <v>131</v>
      </c>
      <c r="I137" s="102">
        <v>130566.72373699998</v>
      </c>
      <c r="J137" s="103">
        <v>785.9</v>
      </c>
      <c r="K137" s="99"/>
      <c r="L137" s="102">
        <v>1026.123881769</v>
      </c>
      <c r="M137" s="79">
        <v>8.6013654713540718E-3</v>
      </c>
      <c r="N137" s="79">
        <f t="shared" si="1"/>
        <v>3.441647656905716E-4</v>
      </c>
      <c r="O137" s="79">
        <f>L137/'סכום נכסי הקרן'!$C$42</f>
        <v>6.3795865721774157E-5</v>
      </c>
    </row>
    <row r="138" spans="2:15">
      <c r="B138" s="100" t="s">
        <v>1272</v>
      </c>
      <c r="C138" s="99" t="s">
        <v>1273</v>
      </c>
      <c r="D138" s="96" t="s">
        <v>119</v>
      </c>
      <c r="E138" s="96" t="s">
        <v>285</v>
      </c>
      <c r="F138" s="99" t="s">
        <v>1274</v>
      </c>
      <c r="G138" s="96" t="s">
        <v>154</v>
      </c>
      <c r="H138" s="96" t="s">
        <v>131</v>
      </c>
      <c r="I138" s="102">
        <v>157049.489432</v>
      </c>
      <c r="J138" s="103">
        <v>617.79999999999995</v>
      </c>
      <c r="K138" s="99"/>
      <c r="L138" s="102">
        <v>970.25174571100013</v>
      </c>
      <c r="M138" s="79">
        <v>7.9984053777164364E-3</v>
      </c>
      <c r="N138" s="79">
        <f t="shared" si="1"/>
        <v>3.2542509794023839E-4</v>
      </c>
      <c r="O138" s="79">
        <f>L138/'סכום נכסי הקרן'!$C$42</f>
        <v>6.0322200063198954E-5</v>
      </c>
    </row>
    <row r="139" spans="2:15">
      <c r="B139" s="100" t="s">
        <v>1275</v>
      </c>
      <c r="C139" s="99" t="s">
        <v>1276</v>
      </c>
      <c r="D139" s="96" t="s">
        <v>119</v>
      </c>
      <c r="E139" s="96" t="s">
        <v>285</v>
      </c>
      <c r="F139" s="99" t="s">
        <v>1277</v>
      </c>
      <c r="G139" s="96" t="s">
        <v>1106</v>
      </c>
      <c r="H139" s="96" t="s">
        <v>131</v>
      </c>
      <c r="I139" s="102">
        <v>650133.11848399998</v>
      </c>
      <c r="J139" s="103">
        <v>41.8</v>
      </c>
      <c r="K139" s="99"/>
      <c r="L139" s="102">
        <v>271.75564337200001</v>
      </c>
      <c r="M139" s="79">
        <v>7.1478119644011141E-3</v>
      </c>
      <c r="N139" s="79">
        <f t="shared" si="1"/>
        <v>9.114758850069334E-5</v>
      </c>
      <c r="O139" s="79">
        <f>L139/'סכום נכסי הקרן'!$C$42</f>
        <v>1.6895510222222196E-5</v>
      </c>
    </row>
    <row r="140" spans="2:15">
      <c r="B140" s="100" t="s">
        <v>1278</v>
      </c>
      <c r="C140" s="99" t="s">
        <v>1279</v>
      </c>
      <c r="D140" s="96" t="s">
        <v>119</v>
      </c>
      <c r="E140" s="96" t="s">
        <v>285</v>
      </c>
      <c r="F140" s="99" t="s">
        <v>1280</v>
      </c>
      <c r="G140" s="96" t="s">
        <v>396</v>
      </c>
      <c r="H140" s="96" t="s">
        <v>131</v>
      </c>
      <c r="I140" s="102">
        <v>390591.10480700003</v>
      </c>
      <c r="J140" s="103">
        <v>87.1</v>
      </c>
      <c r="K140" s="99"/>
      <c r="L140" s="102">
        <v>340.20485205499995</v>
      </c>
      <c r="M140" s="79">
        <v>2.2338634892164993E-3</v>
      </c>
      <c r="N140" s="79">
        <f t="shared" ref="N140:N198" si="2">IFERROR(L140/$L$11,0)</f>
        <v>1.1410564092169041E-4</v>
      </c>
      <c r="O140" s="79">
        <f>L140/'סכום נכסי הקרן'!$C$42</f>
        <v>2.1151113861788794E-5</v>
      </c>
    </row>
    <row r="141" spans="2:15">
      <c r="B141" s="100" t="s">
        <v>1281</v>
      </c>
      <c r="C141" s="99" t="s">
        <v>1282</v>
      </c>
      <c r="D141" s="96" t="s">
        <v>119</v>
      </c>
      <c r="E141" s="96" t="s">
        <v>285</v>
      </c>
      <c r="F141" s="99" t="s">
        <v>1283</v>
      </c>
      <c r="G141" s="96" t="s">
        <v>532</v>
      </c>
      <c r="H141" s="96" t="s">
        <v>131</v>
      </c>
      <c r="I141" s="102">
        <v>90573.885043000002</v>
      </c>
      <c r="J141" s="103">
        <v>1998</v>
      </c>
      <c r="K141" s="99"/>
      <c r="L141" s="102">
        <v>1809.666223167</v>
      </c>
      <c r="M141" s="79">
        <v>6.3630699693402685E-3</v>
      </c>
      <c r="N141" s="79">
        <f t="shared" si="2"/>
        <v>6.069670170824672E-4</v>
      </c>
      <c r="O141" s="79">
        <f>L141/'סכום נכסי הקרן'!$C$42</f>
        <v>1.1251002478897761E-4</v>
      </c>
    </row>
    <row r="142" spans="2:15">
      <c r="B142" s="100" t="s">
        <v>1284</v>
      </c>
      <c r="C142" s="99" t="s">
        <v>1285</v>
      </c>
      <c r="D142" s="96" t="s">
        <v>119</v>
      </c>
      <c r="E142" s="96" t="s">
        <v>285</v>
      </c>
      <c r="F142" s="99" t="s">
        <v>1286</v>
      </c>
      <c r="G142" s="96" t="s">
        <v>1287</v>
      </c>
      <c r="H142" s="96" t="s">
        <v>131</v>
      </c>
      <c r="I142" s="102">
        <v>554788.25446099997</v>
      </c>
      <c r="J142" s="103">
        <v>567.5</v>
      </c>
      <c r="K142" s="99"/>
      <c r="L142" s="102">
        <v>3148.4233444539996</v>
      </c>
      <c r="M142" s="79">
        <v>5.8957726315479611E-3</v>
      </c>
      <c r="N142" s="79">
        <f t="shared" si="2"/>
        <v>1.055989829191667E-3</v>
      </c>
      <c r="O142" s="79">
        <f>L142/'סכום נכסי הקרן'!$C$42</f>
        <v>1.9574283036061628E-4</v>
      </c>
    </row>
    <row r="143" spans="2:15">
      <c r="B143" s="100" t="s">
        <v>1288</v>
      </c>
      <c r="C143" s="99" t="s">
        <v>1289</v>
      </c>
      <c r="D143" s="96" t="s">
        <v>119</v>
      </c>
      <c r="E143" s="96" t="s">
        <v>285</v>
      </c>
      <c r="F143" s="99" t="s">
        <v>1290</v>
      </c>
      <c r="G143" s="96" t="s">
        <v>595</v>
      </c>
      <c r="H143" s="96" t="s">
        <v>131</v>
      </c>
      <c r="I143" s="102">
        <v>78296.371610000002</v>
      </c>
      <c r="J143" s="103">
        <v>194.8</v>
      </c>
      <c r="K143" s="99"/>
      <c r="L143" s="102">
        <v>152.52133217400001</v>
      </c>
      <c r="M143" s="79">
        <v>1.0644865462718738E-3</v>
      </c>
      <c r="N143" s="79">
        <f t="shared" si="2"/>
        <v>5.1156073338809204E-5</v>
      </c>
      <c r="O143" s="79">
        <f>L143/'סכום נכסי הקרן'!$C$42</f>
        <v>9.4825104453314702E-6</v>
      </c>
    </row>
    <row r="144" spans="2:15">
      <c r="B144" s="100" t="s">
        <v>1291</v>
      </c>
      <c r="C144" s="99" t="s">
        <v>1292</v>
      </c>
      <c r="D144" s="96" t="s">
        <v>119</v>
      </c>
      <c r="E144" s="96" t="s">
        <v>285</v>
      </c>
      <c r="F144" s="99" t="s">
        <v>1293</v>
      </c>
      <c r="G144" s="96" t="s">
        <v>522</v>
      </c>
      <c r="H144" s="96" t="s">
        <v>131</v>
      </c>
      <c r="I144" s="102">
        <v>176877.77944200003</v>
      </c>
      <c r="J144" s="103">
        <v>477.5</v>
      </c>
      <c r="K144" s="99"/>
      <c r="L144" s="102">
        <v>844.59139683700016</v>
      </c>
      <c r="M144" s="79">
        <v>2.4320303997991655E-3</v>
      </c>
      <c r="N144" s="79">
        <f t="shared" si="2"/>
        <v>2.8327827210839249E-4</v>
      </c>
      <c r="O144" s="79">
        <f>L144/'סכום נכסי הקרן'!$C$42</f>
        <v>5.2509682602347491E-5</v>
      </c>
    </row>
    <row r="145" spans="2:15">
      <c r="B145" s="100" t="s">
        <v>1294</v>
      </c>
      <c r="C145" s="99" t="s">
        <v>1295</v>
      </c>
      <c r="D145" s="96" t="s">
        <v>119</v>
      </c>
      <c r="E145" s="96" t="s">
        <v>285</v>
      </c>
      <c r="F145" s="99" t="s">
        <v>1296</v>
      </c>
      <c r="G145" s="96" t="s">
        <v>396</v>
      </c>
      <c r="H145" s="96" t="s">
        <v>131</v>
      </c>
      <c r="I145" s="102">
        <v>259737.41767200001</v>
      </c>
      <c r="J145" s="103">
        <v>517.5</v>
      </c>
      <c r="K145" s="99"/>
      <c r="L145" s="102">
        <v>1344.141136451</v>
      </c>
      <c r="M145" s="79">
        <v>2.0954010698510757E-3</v>
      </c>
      <c r="N145" s="79">
        <f t="shared" si="2"/>
        <v>4.5082862556926475E-4</v>
      </c>
      <c r="O145" s="79">
        <f>L145/'סכום נכסי הקרן'!$C$42</f>
        <v>8.3567538945015035E-5</v>
      </c>
    </row>
    <row r="146" spans="2:15">
      <c r="B146" s="100" t="s">
        <v>1297</v>
      </c>
      <c r="C146" s="99" t="s">
        <v>1298</v>
      </c>
      <c r="D146" s="96" t="s">
        <v>119</v>
      </c>
      <c r="E146" s="96" t="s">
        <v>285</v>
      </c>
      <c r="F146" s="99" t="s">
        <v>1299</v>
      </c>
      <c r="G146" s="96" t="s">
        <v>507</v>
      </c>
      <c r="H146" s="96" t="s">
        <v>131</v>
      </c>
      <c r="I146" s="102">
        <v>62310.771845000003</v>
      </c>
      <c r="J146" s="103">
        <v>9226</v>
      </c>
      <c r="K146" s="99"/>
      <c r="L146" s="102">
        <v>5748.7918103859993</v>
      </c>
      <c r="M146" s="79">
        <v>1.050811739821494E-3</v>
      </c>
      <c r="N146" s="79">
        <f t="shared" si="2"/>
        <v>1.9281605482317186E-3</v>
      </c>
      <c r="O146" s="79">
        <f>L146/'סכום נכסי הקרן'!$C$42</f>
        <v>3.5741215745369661E-4</v>
      </c>
    </row>
    <row r="147" spans="2:15">
      <c r="B147" s="100" t="s">
        <v>1300</v>
      </c>
      <c r="C147" s="99" t="s">
        <v>1301</v>
      </c>
      <c r="D147" s="96" t="s">
        <v>119</v>
      </c>
      <c r="E147" s="96" t="s">
        <v>285</v>
      </c>
      <c r="F147" s="99" t="s">
        <v>1302</v>
      </c>
      <c r="G147" s="96" t="s">
        <v>127</v>
      </c>
      <c r="H147" s="96" t="s">
        <v>131</v>
      </c>
      <c r="I147" s="102">
        <v>90648.986933999986</v>
      </c>
      <c r="J147" s="103">
        <v>1431</v>
      </c>
      <c r="K147" s="99"/>
      <c r="L147" s="102">
        <v>1297.1870030320001</v>
      </c>
      <c r="M147" s="79">
        <v>7.8656429850175388E-3</v>
      </c>
      <c r="N147" s="79">
        <f t="shared" si="2"/>
        <v>4.350800803755843E-4</v>
      </c>
      <c r="O147" s="79">
        <f>L147/'סכום נכסי הקרן'!$C$42</f>
        <v>8.064832066747462E-5</v>
      </c>
    </row>
    <row r="148" spans="2:15">
      <c r="B148" s="100" t="s">
        <v>1303</v>
      </c>
      <c r="C148" s="99" t="s">
        <v>1304</v>
      </c>
      <c r="D148" s="96" t="s">
        <v>119</v>
      </c>
      <c r="E148" s="96" t="s">
        <v>285</v>
      </c>
      <c r="F148" s="99" t="s">
        <v>1305</v>
      </c>
      <c r="G148" s="96" t="s">
        <v>486</v>
      </c>
      <c r="H148" s="96" t="s">
        <v>131</v>
      </c>
      <c r="I148" s="102">
        <v>38024.581932000001</v>
      </c>
      <c r="J148" s="103">
        <v>27470</v>
      </c>
      <c r="K148" s="99"/>
      <c r="L148" s="102">
        <v>10445.352656610999</v>
      </c>
      <c r="M148" s="79">
        <v>1.041714570959555E-2</v>
      </c>
      <c r="N148" s="79">
        <f t="shared" si="2"/>
        <v>3.5033999436991951E-3</v>
      </c>
      <c r="O148" s="79">
        <f>L148/'סכום נכסי הקרן'!$C$42</f>
        <v>6.4940532750191354E-4</v>
      </c>
    </row>
    <row r="149" spans="2:15">
      <c r="B149" s="100" t="s">
        <v>1306</v>
      </c>
      <c r="C149" s="99" t="s">
        <v>1307</v>
      </c>
      <c r="D149" s="96" t="s">
        <v>119</v>
      </c>
      <c r="E149" s="96" t="s">
        <v>285</v>
      </c>
      <c r="F149" s="99" t="s">
        <v>1308</v>
      </c>
      <c r="G149" s="96" t="s">
        <v>1106</v>
      </c>
      <c r="H149" s="96" t="s">
        <v>131</v>
      </c>
      <c r="I149" s="102">
        <v>110566.67292</v>
      </c>
      <c r="J149" s="103">
        <v>764.2</v>
      </c>
      <c r="K149" s="99"/>
      <c r="L149" s="102">
        <v>844.95051445500008</v>
      </c>
      <c r="M149" s="79">
        <v>5.0550442589140186E-3</v>
      </c>
      <c r="N149" s="79">
        <f t="shared" si="2"/>
        <v>2.8339872114290985E-4</v>
      </c>
      <c r="O149" s="79">
        <f>L149/'סכום נכסי הקרן'!$C$42</f>
        <v>5.2532009555012066E-5</v>
      </c>
    </row>
    <row r="150" spans="2:15">
      <c r="B150" s="100" t="s">
        <v>1309</v>
      </c>
      <c r="C150" s="99" t="s">
        <v>1310</v>
      </c>
      <c r="D150" s="96" t="s">
        <v>119</v>
      </c>
      <c r="E150" s="96" t="s">
        <v>285</v>
      </c>
      <c r="F150" s="99" t="s">
        <v>1311</v>
      </c>
      <c r="G150" s="96" t="s">
        <v>532</v>
      </c>
      <c r="H150" s="96" t="s">
        <v>131</v>
      </c>
      <c r="I150" s="102">
        <v>3819.7014949999998</v>
      </c>
      <c r="J150" s="103">
        <v>11570</v>
      </c>
      <c r="K150" s="99"/>
      <c r="L150" s="102">
        <v>441.93946300500005</v>
      </c>
      <c r="M150" s="79">
        <v>1.1488432154604274E-3</v>
      </c>
      <c r="N150" s="79">
        <f t="shared" si="2"/>
        <v>1.4822770860017218E-4</v>
      </c>
      <c r="O150" s="79">
        <f>L150/'סכום נכסי הקרן'!$C$42</f>
        <v>2.7476127531906469E-5</v>
      </c>
    </row>
    <row r="151" spans="2:15">
      <c r="B151" s="100" t="s">
        <v>1312</v>
      </c>
      <c r="C151" s="99" t="s">
        <v>1313</v>
      </c>
      <c r="D151" s="96" t="s">
        <v>119</v>
      </c>
      <c r="E151" s="96" t="s">
        <v>285</v>
      </c>
      <c r="F151" s="99" t="s">
        <v>1314</v>
      </c>
      <c r="G151" s="96" t="s">
        <v>126</v>
      </c>
      <c r="H151" s="96" t="s">
        <v>131</v>
      </c>
      <c r="I151" s="102">
        <v>245646.773059</v>
      </c>
      <c r="J151" s="103">
        <v>1324</v>
      </c>
      <c r="K151" s="99"/>
      <c r="L151" s="102">
        <v>3252.3632753030001</v>
      </c>
      <c r="M151" s="79">
        <v>6.2000532471807816E-3</v>
      </c>
      <c r="N151" s="79">
        <f t="shared" si="2"/>
        <v>1.0908515672158031E-3</v>
      </c>
      <c r="O151" s="79">
        <f>L151/'סכום נכסי הקרן'!$C$42</f>
        <v>2.0220495251699943E-4</v>
      </c>
    </row>
    <row r="152" spans="2:15">
      <c r="B152" s="100" t="s">
        <v>1317</v>
      </c>
      <c r="C152" s="99" t="s">
        <v>1318</v>
      </c>
      <c r="D152" s="96" t="s">
        <v>119</v>
      </c>
      <c r="E152" s="96" t="s">
        <v>285</v>
      </c>
      <c r="F152" s="99" t="s">
        <v>1319</v>
      </c>
      <c r="G152" s="96" t="s">
        <v>396</v>
      </c>
      <c r="H152" s="96" t="s">
        <v>131</v>
      </c>
      <c r="I152" s="102">
        <v>345497.82780999993</v>
      </c>
      <c r="J152" s="103">
        <v>587.6</v>
      </c>
      <c r="K152" s="99"/>
      <c r="L152" s="102">
        <v>2030.1452360550002</v>
      </c>
      <c r="M152" s="79">
        <v>2.4893095393664763E-3</v>
      </c>
      <c r="N152" s="79">
        <f t="shared" si="2"/>
        <v>6.8091628301268886E-4</v>
      </c>
      <c r="O152" s="79">
        <f>L152/'סכום נכסי הקרן'!$C$42</f>
        <v>1.2621757974464582E-4</v>
      </c>
    </row>
    <row r="153" spans="2:15">
      <c r="B153" s="100" t="s">
        <v>1320</v>
      </c>
      <c r="C153" s="99" t="s">
        <v>1321</v>
      </c>
      <c r="D153" s="96" t="s">
        <v>119</v>
      </c>
      <c r="E153" s="96" t="s">
        <v>285</v>
      </c>
      <c r="F153" s="99" t="s">
        <v>519</v>
      </c>
      <c r="G153" s="96" t="s">
        <v>320</v>
      </c>
      <c r="H153" s="96" t="s">
        <v>131</v>
      </c>
      <c r="I153" s="102">
        <v>923142.86376399989</v>
      </c>
      <c r="J153" s="103">
        <v>370</v>
      </c>
      <c r="K153" s="99"/>
      <c r="L153" s="102">
        <v>3415.6285959269999</v>
      </c>
      <c r="M153" s="79">
        <v>1.7697840069501448E-3</v>
      </c>
      <c r="N153" s="79">
        <f t="shared" si="2"/>
        <v>1.1456112037628884E-3</v>
      </c>
      <c r="O153" s="79">
        <f>L153/'סכום נכסי הקרן'!$C$42</f>
        <v>2.1235543498466687E-4</v>
      </c>
    </row>
    <row r="154" spans="2:15">
      <c r="B154" s="100" t="s">
        <v>1322</v>
      </c>
      <c r="C154" s="99" t="s">
        <v>1323</v>
      </c>
      <c r="D154" s="96" t="s">
        <v>119</v>
      </c>
      <c r="E154" s="96" t="s">
        <v>285</v>
      </c>
      <c r="F154" s="99" t="s">
        <v>1324</v>
      </c>
      <c r="G154" s="96" t="s">
        <v>154</v>
      </c>
      <c r="H154" s="96" t="s">
        <v>131</v>
      </c>
      <c r="I154" s="102">
        <v>50995.111199999999</v>
      </c>
      <c r="J154" s="103">
        <v>514.5</v>
      </c>
      <c r="K154" s="99"/>
      <c r="L154" s="102">
        <v>262.36984712400005</v>
      </c>
      <c r="M154" s="79">
        <v>6.7271914079989484E-3</v>
      </c>
      <c r="N154" s="79">
        <f t="shared" si="2"/>
        <v>8.7999566683928389E-5</v>
      </c>
      <c r="O154" s="79">
        <f>L154/'סכום נכסי הקרן'!$C$42</f>
        <v>1.6311979317457488E-5</v>
      </c>
    </row>
    <row r="155" spans="2:15">
      <c r="B155" s="100" t="s">
        <v>1325</v>
      </c>
      <c r="C155" s="99" t="s">
        <v>1326</v>
      </c>
      <c r="D155" s="96" t="s">
        <v>119</v>
      </c>
      <c r="E155" s="96" t="s">
        <v>285</v>
      </c>
      <c r="F155" s="99" t="s">
        <v>1327</v>
      </c>
      <c r="G155" s="96" t="s">
        <v>522</v>
      </c>
      <c r="H155" s="96" t="s">
        <v>131</v>
      </c>
      <c r="I155" s="102">
        <v>167033.945878</v>
      </c>
      <c r="J155" s="103">
        <v>911.3</v>
      </c>
      <c r="K155" s="99"/>
      <c r="L155" s="102">
        <v>1522.180348867</v>
      </c>
      <c r="M155" s="79">
        <v>5.9734094211776768E-3</v>
      </c>
      <c r="N155" s="79">
        <f t="shared" si="2"/>
        <v>5.1054346596382907E-4</v>
      </c>
      <c r="O155" s="79">
        <f>L155/'סכום נכסי הקרן'!$C$42</f>
        <v>9.4636539374983106E-5</v>
      </c>
    </row>
    <row r="156" spans="2:15">
      <c r="B156" s="100" t="s">
        <v>1328</v>
      </c>
      <c r="C156" s="99" t="s">
        <v>1329</v>
      </c>
      <c r="D156" s="96" t="s">
        <v>119</v>
      </c>
      <c r="E156" s="96" t="s">
        <v>285</v>
      </c>
      <c r="F156" s="99" t="s">
        <v>1330</v>
      </c>
      <c r="G156" s="96" t="s">
        <v>320</v>
      </c>
      <c r="H156" s="96" t="s">
        <v>131</v>
      </c>
      <c r="I156" s="102">
        <v>96557.465954999992</v>
      </c>
      <c r="J156" s="103">
        <v>6090</v>
      </c>
      <c r="K156" s="99"/>
      <c r="L156" s="102">
        <v>5880.3496766500002</v>
      </c>
      <c r="M156" s="79">
        <v>6.0235594952528912E-3</v>
      </c>
      <c r="N156" s="79">
        <f t="shared" si="2"/>
        <v>1.9722854175793108E-3</v>
      </c>
      <c r="O156" s="79">
        <f>L156/'סכום נכסי הקרן'!$C$42</f>
        <v>3.6559133359405924E-4</v>
      </c>
    </row>
    <row r="157" spans="2:15">
      <c r="B157" s="100" t="s">
        <v>1331</v>
      </c>
      <c r="C157" s="99" t="s">
        <v>1332</v>
      </c>
      <c r="D157" s="96" t="s">
        <v>119</v>
      </c>
      <c r="E157" s="96" t="s">
        <v>285</v>
      </c>
      <c r="F157" s="99" t="s">
        <v>1333</v>
      </c>
      <c r="G157" s="96" t="s">
        <v>156</v>
      </c>
      <c r="H157" s="96" t="s">
        <v>131</v>
      </c>
      <c r="I157" s="102">
        <v>1019361.907617</v>
      </c>
      <c r="J157" s="103">
        <v>60.1</v>
      </c>
      <c r="K157" s="99"/>
      <c r="L157" s="102">
        <v>612.63650670999994</v>
      </c>
      <c r="M157" s="79">
        <v>7.4263102411865605E-3</v>
      </c>
      <c r="N157" s="79">
        <f t="shared" si="2"/>
        <v>2.054799654617173E-4</v>
      </c>
      <c r="O157" s="79">
        <f>L157/'סכום נכסי הקרן'!$C$42</f>
        <v>3.8088652854418629E-5</v>
      </c>
    </row>
    <row r="158" spans="2:15">
      <c r="B158" s="100" t="s">
        <v>1334</v>
      </c>
      <c r="C158" s="99" t="s">
        <v>1335</v>
      </c>
      <c r="D158" s="96" t="s">
        <v>119</v>
      </c>
      <c r="E158" s="96" t="s">
        <v>285</v>
      </c>
      <c r="F158" s="99" t="s">
        <v>1336</v>
      </c>
      <c r="G158" s="96" t="s">
        <v>1192</v>
      </c>
      <c r="H158" s="96" t="s">
        <v>131</v>
      </c>
      <c r="I158" s="102">
        <v>30522.788476999998</v>
      </c>
      <c r="J158" s="103">
        <v>722.4</v>
      </c>
      <c r="K158" s="99"/>
      <c r="L158" s="102">
        <v>220.49662397200001</v>
      </c>
      <c r="M158" s="79">
        <v>1.6368291786410089E-3</v>
      </c>
      <c r="N158" s="79">
        <f t="shared" si="2"/>
        <v>7.3955172736121054E-5</v>
      </c>
      <c r="O158" s="79">
        <f>L158/'סכום נכסי הקרן'!$C$42</f>
        <v>1.3708649866692157E-5</v>
      </c>
    </row>
    <row r="159" spans="2:15">
      <c r="B159" s="100" t="s">
        <v>1337</v>
      </c>
      <c r="C159" s="99" t="s">
        <v>1338</v>
      </c>
      <c r="D159" s="96" t="s">
        <v>119</v>
      </c>
      <c r="E159" s="96" t="s">
        <v>285</v>
      </c>
      <c r="F159" s="99" t="s">
        <v>1339</v>
      </c>
      <c r="G159" s="96" t="s">
        <v>154</v>
      </c>
      <c r="H159" s="96" t="s">
        <v>131</v>
      </c>
      <c r="I159" s="102">
        <v>415695.22539699991</v>
      </c>
      <c r="J159" s="103">
        <v>239</v>
      </c>
      <c r="K159" s="99"/>
      <c r="L159" s="102">
        <v>993.51158869999983</v>
      </c>
      <c r="M159" s="79">
        <v>5.4347354627752613E-3</v>
      </c>
      <c r="N159" s="79">
        <f t="shared" si="2"/>
        <v>3.3322651310514794E-4</v>
      </c>
      <c r="O159" s="79">
        <f>L159/'סכום נכסי הקרן'!$C$42</f>
        <v>6.1768304034073913E-5</v>
      </c>
    </row>
    <row r="160" spans="2:15">
      <c r="B160" s="100" t="s">
        <v>1340</v>
      </c>
      <c r="C160" s="99" t="s">
        <v>1341</v>
      </c>
      <c r="D160" s="96" t="s">
        <v>119</v>
      </c>
      <c r="E160" s="96" t="s">
        <v>285</v>
      </c>
      <c r="F160" s="99" t="s">
        <v>1342</v>
      </c>
      <c r="G160" s="96" t="s">
        <v>486</v>
      </c>
      <c r="H160" s="96" t="s">
        <v>131</v>
      </c>
      <c r="I160" s="102">
        <v>1181.6208569999999</v>
      </c>
      <c r="J160" s="103">
        <v>93.5</v>
      </c>
      <c r="K160" s="99"/>
      <c r="L160" s="102">
        <v>1.1048160379999998</v>
      </c>
      <c r="M160" s="79">
        <v>1.7235841354874251E-4</v>
      </c>
      <c r="N160" s="79">
        <f t="shared" si="2"/>
        <v>3.7055833082642801E-7</v>
      </c>
      <c r="O160" s="79">
        <f>L160/'סכום נכסי הקרן'!$C$42</f>
        <v>6.8688290819234166E-8</v>
      </c>
    </row>
    <row r="161" spans="2:15">
      <c r="B161" s="100" t="s">
        <v>1343</v>
      </c>
      <c r="C161" s="99" t="s">
        <v>1344</v>
      </c>
      <c r="D161" s="96" t="s">
        <v>119</v>
      </c>
      <c r="E161" s="96" t="s">
        <v>285</v>
      </c>
      <c r="F161" s="99" t="s">
        <v>1345</v>
      </c>
      <c r="G161" s="96" t="s">
        <v>1346</v>
      </c>
      <c r="H161" s="96" t="s">
        <v>131</v>
      </c>
      <c r="I161" s="102">
        <v>125556.145</v>
      </c>
      <c r="J161" s="103">
        <v>801.2</v>
      </c>
      <c r="K161" s="99"/>
      <c r="L161" s="102">
        <v>1005.95583374</v>
      </c>
      <c r="M161" s="79">
        <v>2.5152633252649853E-3</v>
      </c>
      <c r="N161" s="79">
        <f t="shared" si="2"/>
        <v>3.3740034703931603E-4</v>
      </c>
      <c r="O161" s="79">
        <f>L161/'סכום נכסי הקרן'!$C$42</f>
        <v>6.2541983898353127E-5</v>
      </c>
    </row>
    <row r="162" spans="2:15">
      <c r="B162" s="100" t="s">
        <v>1347</v>
      </c>
      <c r="C162" s="99" t="s">
        <v>1348</v>
      </c>
      <c r="D162" s="96" t="s">
        <v>119</v>
      </c>
      <c r="E162" s="96" t="s">
        <v>285</v>
      </c>
      <c r="F162" s="99" t="s">
        <v>1349</v>
      </c>
      <c r="G162" s="96" t="s">
        <v>402</v>
      </c>
      <c r="H162" s="96" t="s">
        <v>131</v>
      </c>
      <c r="I162" s="102">
        <v>57045.526612999995</v>
      </c>
      <c r="J162" s="103">
        <v>511.5</v>
      </c>
      <c r="K162" s="99"/>
      <c r="L162" s="102">
        <v>291.78786901299998</v>
      </c>
      <c r="M162" s="79">
        <v>3.8007868154391069E-3</v>
      </c>
      <c r="N162" s="79">
        <f t="shared" si="2"/>
        <v>9.7866451950308938E-5</v>
      </c>
      <c r="O162" s="79">
        <f>L162/'סכום נכסי הקרן'!$C$42</f>
        <v>1.8140947736938583E-5</v>
      </c>
    </row>
    <row r="163" spans="2:15">
      <c r="B163" s="100" t="s">
        <v>1350</v>
      </c>
      <c r="C163" s="99" t="s">
        <v>1351</v>
      </c>
      <c r="D163" s="96" t="s">
        <v>119</v>
      </c>
      <c r="E163" s="96" t="s">
        <v>285</v>
      </c>
      <c r="F163" s="99" t="s">
        <v>1352</v>
      </c>
      <c r="G163" s="96" t="s">
        <v>402</v>
      </c>
      <c r="H163" s="96" t="s">
        <v>131</v>
      </c>
      <c r="I163" s="102">
        <v>125155.67884599998</v>
      </c>
      <c r="J163" s="103">
        <v>2399</v>
      </c>
      <c r="K163" s="99"/>
      <c r="L163" s="102">
        <v>3002.4847355260003</v>
      </c>
      <c r="M163" s="79">
        <v>4.8650460473692869E-3</v>
      </c>
      <c r="N163" s="79">
        <f t="shared" si="2"/>
        <v>1.0070416192929524E-3</v>
      </c>
      <c r="O163" s="79">
        <f>L163/'סכום נכסי הקרן'!$C$42</f>
        <v>1.866695790074341E-4</v>
      </c>
    </row>
    <row r="164" spans="2:15">
      <c r="B164" s="100" t="s">
        <v>1353</v>
      </c>
      <c r="C164" s="99" t="s">
        <v>1354</v>
      </c>
      <c r="D164" s="96" t="s">
        <v>119</v>
      </c>
      <c r="E164" s="96" t="s">
        <v>285</v>
      </c>
      <c r="F164" s="99" t="s">
        <v>1355</v>
      </c>
      <c r="G164" s="96" t="s">
        <v>466</v>
      </c>
      <c r="H164" s="96" t="s">
        <v>131</v>
      </c>
      <c r="I164" s="102">
        <v>1747192.5683009999</v>
      </c>
      <c r="J164" s="103">
        <v>188</v>
      </c>
      <c r="K164" s="99"/>
      <c r="L164" s="102">
        <v>3284.7220284070004</v>
      </c>
      <c r="M164" s="79">
        <v>7.5721780280063686E-3</v>
      </c>
      <c r="N164" s="79">
        <f t="shared" si="2"/>
        <v>1.1017047818012368E-3</v>
      </c>
      <c r="O164" s="79">
        <f>L164/'סכום נכסי הקרן'!$C$42</f>
        <v>2.0421675119416109E-4</v>
      </c>
    </row>
    <row r="165" spans="2:15">
      <c r="B165" s="100" t="s">
        <v>1356</v>
      </c>
      <c r="C165" s="99" t="s">
        <v>1357</v>
      </c>
      <c r="D165" s="96" t="s">
        <v>119</v>
      </c>
      <c r="E165" s="96" t="s">
        <v>285</v>
      </c>
      <c r="F165" s="99" t="s">
        <v>1358</v>
      </c>
      <c r="G165" s="96" t="s">
        <v>595</v>
      </c>
      <c r="H165" s="96" t="s">
        <v>131</v>
      </c>
      <c r="I165" s="102">
        <v>695387.88</v>
      </c>
      <c r="J165" s="103">
        <v>417.8</v>
      </c>
      <c r="K165" s="99"/>
      <c r="L165" s="102">
        <v>2905.3305626400002</v>
      </c>
      <c r="M165" s="79">
        <v>2.4186563249973913E-3</v>
      </c>
      <c r="N165" s="79">
        <f t="shared" si="2"/>
        <v>9.7445584311013189E-4</v>
      </c>
      <c r="O165" s="79">
        <f>L165/'סכום נכסי הקרן'!$C$42</f>
        <v>1.8062933895663231E-4</v>
      </c>
    </row>
    <row r="166" spans="2:15">
      <c r="B166" s="100" t="s">
        <v>1359</v>
      </c>
      <c r="C166" s="99" t="s">
        <v>1360</v>
      </c>
      <c r="D166" s="96" t="s">
        <v>119</v>
      </c>
      <c r="E166" s="96" t="s">
        <v>285</v>
      </c>
      <c r="F166" s="99" t="s">
        <v>1361</v>
      </c>
      <c r="G166" s="96" t="s">
        <v>458</v>
      </c>
      <c r="H166" s="96" t="s">
        <v>131</v>
      </c>
      <c r="I166" s="102">
        <v>584280.34984000004</v>
      </c>
      <c r="J166" s="103">
        <v>486.3</v>
      </c>
      <c r="K166" s="99"/>
      <c r="L166" s="102">
        <v>2841.3553412720003</v>
      </c>
      <c r="M166" s="79">
        <v>3.8314047685563853E-3</v>
      </c>
      <c r="N166" s="79">
        <f t="shared" si="2"/>
        <v>9.5299837831147431E-4</v>
      </c>
      <c r="O166" s="79">
        <f>L166/'סכום נכסי הקרן'!$C$42</f>
        <v>1.7665189071239344E-4</v>
      </c>
    </row>
    <row r="167" spans="2:15">
      <c r="B167" s="100" t="s">
        <v>1362</v>
      </c>
      <c r="C167" s="99" t="s">
        <v>1363</v>
      </c>
      <c r="D167" s="96" t="s">
        <v>119</v>
      </c>
      <c r="E167" s="96" t="s">
        <v>285</v>
      </c>
      <c r="F167" s="99" t="s">
        <v>1364</v>
      </c>
      <c r="G167" s="96" t="s">
        <v>595</v>
      </c>
      <c r="H167" s="96" t="s">
        <v>131</v>
      </c>
      <c r="I167" s="102">
        <v>10847.819132000001</v>
      </c>
      <c r="J167" s="103">
        <v>21880</v>
      </c>
      <c r="K167" s="99"/>
      <c r="L167" s="102">
        <v>2373.5028260900003</v>
      </c>
      <c r="M167" s="79">
        <v>4.7984995291216895E-3</v>
      </c>
      <c r="N167" s="79">
        <f t="shared" si="2"/>
        <v>7.9607936090417275E-4</v>
      </c>
      <c r="O167" s="79">
        <f>L167/'סכום נכסי הקרן'!$C$42</f>
        <v>1.4756470468502028E-4</v>
      </c>
    </row>
    <row r="168" spans="2:15">
      <c r="B168" s="100" t="s">
        <v>1365</v>
      </c>
      <c r="C168" s="99" t="s">
        <v>1366</v>
      </c>
      <c r="D168" s="96" t="s">
        <v>119</v>
      </c>
      <c r="E168" s="96" t="s">
        <v>285</v>
      </c>
      <c r="F168" s="99" t="s">
        <v>1367</v>
      </c>
      <c r="G168" s="96" t="s">
        <v>1368</v>
      </c>
      <c r="H168" s="96" t="s">
        <v>131</v>
      </c>
      <c r="I168" s="102">
        <v>51279.061250999999</v>
      </c>
      <c r="J168" s="103">
        <v>1372</v>
      </c>
      <c r="K168" s="99"/>
      <c r="L168" s="102">
        <v>703.54872036399991</v>
      </c>
      <c r="M168" s="79">
        <v>1.1441122111493277E-3</v>
      </c>
      <c r="N168" s="79">
        <f t="shared" si="2"/>
        <v>2.3597217138981573E-4</v>
      </c>
      <c r="O168" s="79">
        <f>L168/'סכום נכסי הקרן'!$C$42</f>
        <v>4.374081969098143E-5</v>
      </c>
    </row>
    <row r="169" spans="2:15">
      <c r="B169" s="100" t="s">
        <v>1369</v>
      </c>
      <c r="C169" s="99" t="s">
        <v>1370</v>
      </c>
      <c r="D169" s="96" t="s">
        <v>119</v>
      </c>
      <c r="E169" s="96" t="s">
        <v>285</v>
      </c>
      <c r="F169" s="99" t="s">
        <v>524</v>
      </c>
      <c r="G169" s="96" t="s">
        <v>458</v>
      </c>
      <c r="H169" s="96" t="s">
        <v>131</v>
      </c>
      <c r="I169" s="102">
        <v>82819.935444999996</v>
      </c>
      <c r="J169" s="103">
        <v>8</v>
      </c>
      <c r="K169" s="99"/>
      <c r="L169" s="102">
        <v>6.6255946809999999</v>
      </c>
      <c r="M169" s="79">
        <v>3.3694210781252676E-3</v>
      </c>
      <c r="N169" s="79">
        <f t="shared" si="2"/>
        <v>2.2222426370351261E-6</v>
      </c>
      <c r="O169" s="79">
        <f>L169/'סכום נכסי הקרן'!$C$42</f>
        <v>4.1192448212713134E-7</v>
      </c>
    </row>
    <row r="170" spans="2:15">
      <c r="B170" s="100" t="s">
        <v>1371</v>
      </c>
      <c r="C170" s="99" t="s">
        <v>1372</v>
      </c>
      <c r="D170" s="96" t="s">
        <v>119</v>
      </c>
      <c r="E170" s="96" t="s">
        <v>285</v>
      </c>
      <c r="F170" s="99" t="s">
        <v>1373</v>
      </c>
      <c r="G170" s="96" t="s">
        <v>532</v>
      </c>
      <c r="H170" s="96" t="s">
        <v>131</v>
      </c>
      <c r="I170" s="102">
        <v>65941.160170000003</v>
      </c>
      <c r="J170" s="103">
        <v>7804</v>
      </c>
      <c r="K170" s="99"/>
      <c r="L170" s="102">
        <v>5146.0481396790001</v>
      </c>
      <c r="M170" s="79">
        <v>5.242773358434173E-3</v>
      </c>
      <c r="N170" s="79">
        <f t="shared" si="2"/>
        <v>1.7259986671119408E-3</v>
      </c>
      <c r="O170" s="79">
        <f>L170/'סכום נכסי הקרן'!$C$42</f>
        <v>3.1993855902737189E-4</v>
      </c>
    </row>
    <row r="171" spans="2:15">
      <c r="B171" s="100" t="s">
        <v>1374</v>
      </c>
      <c r="C171" s="99" t="s">
        <v>1375</v>
      </c>
      <c r="D171" s="96" t="s">
        <v>119</v>
      </c>
      <c r="E171" s="96" t="s">
        <v>285</v>
      </c>
      <c r="F171" s="99" t="s">
        <v>1376</v>
      </c>
      <c r="G171" s="96" t="s">
        <v>402</v>
      </c>
      <c r="H171" s="96" t="s">
        <v>131</v>
      </c>
      <c r="I171" s="102">
        <v>639736.91514699999</v>
      </c>
      <c r="J171" s="103">
        <v>409.9</v>
      </c>
      <c r="K171" s="99"/>
      <c r="L171" s="102">
        <v>2622.2816153439999</v>
      </c>
      <c r="M171" s="79">
        <v>7.4913237062907301E-3</v>
      </c>
      <c r="N171" s="79">
        <f t="shared" si="2"/>
        <v>8.7952044948382804E-4</v>
      </c>
      <c r="O171" s="79">
        <f>L171/'סכום נכסי הקרן'!$C$42</f>
        <v>1.6303170483544322E-4</v>
      </c>
    </row>
    <row r="172" spans="2:15">
      <c r="B172" s="100" t="s">
        <v>1377</v>
      </c>
      <c r="C172" s="99" t="s">
        <v>1378</v>
      </c>
      <c r="D172" s="96" t="s">
        <v>119</v>
      </c>
      <c r="E172" s="96" t="s">
        <v>285</v>
      </c>
      <c r="F172" s="99" t="s">
        <v>635</v>
      </c>
      <c r="G172" s="96" t="s">
        <v>309</v>
      </c>
      <c r="H172" s="96" t="s">
        <v>131</v>
      </c>
      <c r="I172" s="102">
        <v>857645.05200000003</v>
      </c>
      <c r="J172" s="103">
        <v>1023</v>
      </c>
      <c r="K172" s="99"/>
      <c r="L172" s="102">
        <v>8773.7088819600012</v>
      </c>
      <c r="M172" s="79">
        <v>1.2062480988103835E-2</v>
      </c>
      <c r="N172" s="79">
        <f t="shared" si="2"/>
        <v>2.9427260345908412E-3</v>
      </c>
      <c r="O172" s="79">
        <f>L172/'סכום נכסי הקרן'!$C$42</f>
        <v>5.4547639291905941E-4</v>
      </c>
    </row>
    <row r="173" spans="2:15">
      <c r="B173" s="100" t="s">
        <v>1379</v>
      </c>
      <c r="C173" s="99" t="s">
        <v>1380</v>
      </c>
      <c r="D173" s="96" t="s">
        <v>119</v>
      </c>
      <c r="E173" s="96" t="s">
        <v>285</v>
      </c>
      <c r="F173" s="99" t="s">
        <v>1381</v>
      </c>
      <c r="G173" s="96" t="s">
        <v>156</v>
      </c>
      <c r="H173" s="96" t="s">
        <v>131</v>
      </c>
      <c r="I173" s="102">
        <v>145336.06692000001</v>
      </c>
      <c r="J173" s="103">
        <v>55.3</v>
      </c>
      <c r="K173" s="99"/>
      <c r="L173" s="102">
        <v>80.370845007</v>
      </c>
      <c r="M173" s="79">
        <v>3.7016189945311647E-3</v>
      </c>
      <c r="N173" s="79">
        <f t="shared" si="2"/>
        <v>2.6956601957749167E-5</v>
      </c>
      <c r="O173" s="79">
        <f>L173/'סכום נכסי הקרן'!$C$42</f>
        <v>4.9967920317503667E-6</v>
      </c>
    </row>
    <row r="174" spans="2:15">
      <c r="B174" s="100" t="s">
        <v>1382</v>
      </c>
      <c r="C174" s="99" t="s">
        <v>1383</v>
      </c>
      <c r="D174" s="96" t="s">
        <v>119</v>
      </c>
      <c r="E174" s="96" t="s">
        <v>285</v>
      </c>
      <c r="F174" s="99" t="s">
        <v>1384</v>
      </c>
      <c r="G174" s="96" t="s">
        <v>486</v>
      </c>
      <c r="H174" s="96" t="s">
        <v>131</v>
      </c>
      <c r="I174" s="102">
        <v>177262.019879</v>
      </c>
      <c r="J174" s="103">
        <v>3057</v>
      </c>
      <c r="K174" s="99"/>
      <c r="L174" s="102">
        <v>5418.8999476909994</v>
      </c>
      <c r="M174" s="79">
        <v>4.966713922079014E-3</v>
      </c>
      <c r="N174" s="79">
        <f t="shared" si="2"/>
        <v>1.8175139122408313E-3</v>
      </c>
      <c r="O174" s="79">
        <f>L174/'סכום נכסי הקרן'!$C$42</f>
        <v>3.369022196682958E-4</v>
      </c>
    </row>
    <row r="175" spans="2:15">
      <c r="B175" s="100" t="s">
        <v>1385</v>
      </c>
      <c r="C175" s="99" t="s">
        <v>1386</v>
      </c>
      <c r="D175" s="96" t="s">
        <v>119</v>
      </c>
      <c r="E175" s="96" t="s">
        <v>285</v>
      </c>
      <c r="F175" s="99" t="s">
        <v>1387</v>
      </c>
      <c r="G175" s="96" t="s">
        <v>402</v>
      </c>
      <c r="H175" s="96" t="s">
        <v>131</v>
      </c>
      <c r="I175" s="102">
        <v>38632.660000000003</v>
      </c>
      <c r="J175" s="103">
        <v>6693</v>
      </c>
      <c r="K175" s="99"/>
      <c r="L175" s="102">
        <v>2585.6839338000004</v>
      </c>
      <c r="M175" s="79">
        <v>4.5970465741688284E-3</v>
      </c>
      <c r="N175" s="79">
        <f t="shared" si="2"/>
        <v>8.6724548666774549E-4</v>
      </c>
      <c r="O175" s="79">
        <f>L175/'סכום נכסי הקרן'!$C$42</f>
        <v>1.6075636477271691E-4</v>
      </c>
    </row>
    <row r="176" spans="2:15">
      <c r="B176" s="100" t="s">
        <v>1388</v>
      </c>
      <c r="C176" s="99" t="s">
        <v>1389</v>
      </c>
      <c r="D176" s="96" t="s">
        <v>119</v>
      </c>
      <c r="E176" s="96" t="s">
        <v>285</v>
      </c>
      <c r="F176" s="99" t="s">
        <v>1390</v>
      </c>
      <c r="G176" s="96" t="s">
        <v>402</v>
      </c>
      <c r="H176" s="96" t="s">
        <v>131</v>
      </c>
      <c r="I176" s="102">
        <v>151485.76826899999</v>
      </c>
      <c r="J176" s="103">
        <v>1193</v>
      </c>
      <c r="K176" s="99"/>
      <c r="L176" s="102">
        <v>1807.2252154540001</v>
      </c>
      <c r="M176" s="79">
        <v>9.0851268360277408E-3</v>
      </c>
      <c r="N176" s="79">
        <f t="shared" si="2"/>
        <v>6.0614829639725606E-4</v>
      </c>
      <c r="O176" s="79">
        <f>L176/'סכום נכסי הקרן'!$C$42</f>
        <v>1.1235826319074262E-4</v>
      </c>
    </row>
    <row r="177" spans="2:15">
      <c r="B177" s="100" t="s">
        <v>1391</v>
      </c>
      <c r="C177" s="99" t="s">
        <v>1392</v>
      </c>
      <c r="D177" s="96" t="s">
        <v>119</v>
      </c>
      <c r="E177" s="96" t="s">
        <v>285</v>
      </c>
      <c r="F177" s="99" t="s">
        <v>1393</v>
      </c>
      <c r="G177" s="96" t="s">
        <v>125</v>
      </c>
      <c r="H177" s="96" t="s">
        <v>131</v>
      </c>
      <c r="I177" s="102">
        <v>122890.49145999999</v>
      </c>
      <c r="J177" s="103">
        <v>825</v>
      </c>
      <c r="K177" s="99"/>
      <c r="L177" s="102">
        <v>1013.8465545449999</v>
      </c>
      <c r="M177" s="79">
        <v>6.1442173621318926E-3</v>
      </c>
      <c r="N177" s="79">
        <f t="shared" si="2"/>
        <v>3.400469164499224E-4</v>
      </c>
      <c r="O177" s="79">
        <f>L177/'סכום נכסי הקרן'!$C$42</f>
        <v>6.3032563421807882E-5</v>
      </c>
    </row>
    <row r="178" spans="2:15">
      <c r="B178" s="100" t="s">
        <v>1394</v>
      </c>
      <c r="C178" s="99" t="s">
        <v>1395</v>
      </c>
      <c r="D178" s="96" t="s">
        <v>119</v>
      </c>
      <c r="E178" s="96" t="s">
        <v>285</v>
      </c>
      <c r="F178" s="99" t="s">
        <v>642</v>
      </c>
      <c r="G178" s="96" t="s">
        <v>125</v>
      </c>
      <c r="H178" s="96" t="s">
        <v>131</v>
      </c>
      <c r="I178" s="102">
        <v>513083.52533799998</v>
      </c>
      <c r="J178" s="103">
        <v>919</v>
      </c>
      <c r="K178" s="99"/>
      <c r="L178" s="102">
        <v>4715.2375978569999</v>
      </c>
      <c r="M178" s="79">
        <v>5.7978437852983745E-3</v>
      </c>
      <c r="N178" s="79">
        <f t="shared" si="2"/>
        <v>1.5815036292149715E-3</v>
      </c>
      <c r="O178" s="79">
        <f>L178/'סכום נכסי הקרן'!$C$42</f>
        <v>2.9315433544004071E-4</v>
      </c>
    </row>
    <row r="179" spans="2:15">
      <c r="B179" s="71"/>
      <c r="C179" s="99"/>
      <c r="D179" s="99"/>
      <c r="E179" s="99"/>
      <c r="F179" s="99"/>
      <c r="G179" s="99"/>
      <c r="H179" s="99"/>
      <c r="I179" s="102"/>
      <c r="J179" s="103"/>
      <c r="K179" s="99"/>
      <c r="L179" s="99"/>
      <c r="M179" s="99"/>
      <c r="N179" s="79"/>
      <c r="O179" s="99"/>
    </row>
    <row r="180" spans="2:15">
      <c r="B180" s="98" t="s">
        <v>196</v>
      </c>
      <c r="C180" s="70"/>
      <c r="D180" s="70"/>
      <c r="E180" s="70"/>
      <c r="F180" s="70"/>
      <c r="G180" s="70"/>
      <c r="H180" s="70"/>
      <c r="I180" s="101"/>
      <c r="J180" s="78"/>
      <c r="K180" s="101">
        <v>56.627373655</v>
      </c>
      <c r="L180" s="101">
        <f>L181+L207</f>
        <v>591989.70439262001</v>
      </c>
      <c r="M180" s="70"/>
      <c r="N180" s="77">
        <f t="shared" si="2"/>
        <v>0.19855497130840874</v>
      </c>
      <c r="O180" s="77">
        <f>L180/'סכום נכסי הקרן'!$C$42</f>
        <v>3.6805006063201945E-2</v>
      </c>
    </row>
    <row r="181" spans="2:15">
      <c r="B181" s="82" t="s">
        <v>64</v>
      </c>
      <c r="C181" s="70"/>
      <c r="D181" s="70"/>
      <c r="E181" s="70"/>
      <c r="F181" s="70"/>
      <c r="G181" s="70"/>
      <c r="H181" s="70"/>
      <c r="I181" s="101"/>
      <c r="J181" s="78"/>
      <c r="K181" s="101">
        <v>0.9516383140000001</v>
      </c>
      <c r="L181" s="101">
        <f>SUM(L182:L205)</f>
        <v>246662.33247381603</v>
      </c>
      <c r="M181" s="70"/>
      <c r="N181" s="77">
        <f t="shared" si="2"/>
        <v>8.2731223167897841E-2</v>
      </c>
      <c r="O181" s="77">
        <f>L181/'סכום נכסי הקרן'!$C$42</f>
        <v>1.5335416435285406E-2</v>
      </c>
    </row>
    <row r="182" spans="2:15">
      <c r="B182" s="100" t="s">
        <v>1396</v>
      </c>
      <c r="C182" s="99" t="s">
        <v>1397</v>
      </c>
      <c r="D182" s="96" t="s">
        <v>1398</v>
      </c>
      <c r="E182" s="96" t="s">
        <v>648</v>
      </c>
      <c r="F182" s="99" t="s">
        <v>1399</v>
      </c>
      <c r="G182" s="96" t="s">
        <v>751</v>
      </c>
      <c r="H182" s="96" t="s">
        <v>130</v>
      </c>
      <c r="I182" s="102">
        <v>108171.448</v>
      </c>
      <c r="J182" s="103">
        <v>341</v>
      </c>
      <c r="K182" s="99"/>
      <c r="L182" s="102">
        <v>1298.0346599959998</v>
      </c>
      <c r="M182" s="79">
        <v>1.7131725414853978E-3</v>
      </c>
      <c r="N182" s="79">
        <f t="shared" si="2"/>
        <v>4.3536438684733117E-4</v>
      </c>
      <c r="O182" s="79">
        <f>L182/'סכום נכסי הקרן'!$C$42</f>
        <v>8.0701020941597684E-5</v>
      </c>
    </row>
    <row r="183" spans="2:15">
      <c r="B183" s="100" t="s">
        <v>1400</v>
      </c>
      <c r="C183" s="99" t="s">
        <v>1401</v>
      </c>
      <c r="D183" s="96" t="s">
        <v>1398</v>
      </c>
      <c r="E183" s="96" t="s">
        <v>648</v>
      </c>
      <c r="F183" s="99" t="s">
        <v>671</v>
      </c>
      <c r="G183" s="96" t="s">
        <v>672</v>
      </c>
      <c r="H183" s="96" t="s">
        <v>130</v>
      </c>
      <c r="I183" s="102">
        <v>118368.384076</v>
      </c>
      <c r="J183" s="103">
        <v>2196</v>
      </c>
      <c r="K183" s="99"/>
      <c r="L183" s="102">
        <v>9147.1820243319999</v>
      </c>
      <c r="M183" s="79">
        <v>2.6668837410042702E-3</v>
      </c>
      <c r="N183" s="79">
        <f t="shared" si="2"/>
        <v>3.0679899513750297E-3</v>
      </c>
      <c r="O183" s="79">
        <f>L183/'סכום נכסי הקרן'!$C$42</f>
        <v>5.6869585293238436E-4</v>
      </c>
    </row>
    <row r="184" spans="2:15">
      <c r="B184" s="100" t="s">
        <v>1402</v>
      </c>
      <c r="C184" s="99" t="s">
        <v>1403</v>
      </c>
      <c r="D184" s="96" t="s">
        <v>1398</v>
      </c>
      <c r="E184" s="96" t="s">
        <v>648</v>
      </c>
      <c r="F184" s="99" t="s">
        <v>1404</v>
      </c>
      <c r="G184" s="96" t="s">
        <v>676</v>
      </c>
      <c r="H184" s="96" t="s">
        <v>130</v>
      </c>
      <c r="I184" s="102">
        <v>16768.815134</v>
      </c>
      <c r="J184" s="103">
        <v>12616</v>
      </c>
      <c r="K184" s="99"/>
      <c r="L184" s="102">
        <v>7444.633531000999</v>
      </c>
      <c r="M184" s="79">
        <v>1.3371053532383197E-4</v>
      </c>
      <c r="N184" s="79">
        <f t="shared" si="2"/>
        <v>2.4969505148170084E-3</v>
      </c>
      <c r="O184" s="79">
        <f>L184/'סכום נכסי הקרן'!$C$42</f>
        <v>4.6284551946377411E-4</v>
      </c>
    </row>
    <row r="185" spans="2:15">
      <c r="B185" s="100" t="s">
        <v>1405</v>
      </c>
      <c r="C185" s="99" t="s">
        <v>1406</v>
      </c>
      <c r="D185" s="96" t="s">
        <v>1398</v>
      </c>
      <c r="E185" s="96" t="s">
        <v>648</v>
      </c>
      <c r="F185" s="99" t="s">
        <v>675</v>
      </c>
      <c r="G185" s="96" t="s">
        <v>676</v>
      </c>
      <c r="H185" s="96" t="s">
        <v>130</v>
      </c>
      <c r="I185" s="102">
        <v>12918.761504</v>
      </c>
      <c r="J185" s="103">
        <v>12965</v>
      </c>
      <c r="K185" s="99"/>
      <c r="L185" s="102">
        <v>5894.0344326280001</v>
      </c>
      <c r="M185" s="79">
        <v>3.1728699077954696E-4</v>
      </c>
      <c r="N185" s="79">
        <f t="shared" si="2"/>
        <v>1.9768753222861204E-3</v>
      </c>
      <c r="O185" s="79">
        <f>L185/'סכום נכסי הקרן'!$C$42</f>
        <v>3.664421381317167E-4</v>
      </c>
    </row>
    <row r="186" spans="2:15">
      <c r="B186" s="100" t="s">
        <v>1407</v>
      </c>
      <c r="C186" s="99" t="s">
        <v>1408</v>
      </c>
      <c r="D186" s="96" t="s">
        <v>1398</v>
      </c>
      <c r="E186" s="96" t="s">
        <v>648</v>
      </c>
      <c r="F186" s="99" t="s">
        <v>637</v>
      </c>
      <c r="G186" s="96" t="s">
        <v>535</v>
      </c>
      <c r="H186" s="96" t="s">
        <v>130</v>
      </c>
      <c r="I186" s="102">
        <v>540.85724000000005</v>
      </c>
      <c r="J186" s="103">
        <v>16404</v>
      </c>
      <c r="K186" s="102">
        <v>0.9516383140000001</v>
      </c>
      <c r="L186" s="102">
        <v>313.16513629899998</v>
      </c>
      <c r="M186" s="79">
        <v>1.2196796127097191E-5</v>
      </c>
      <c r="N186" s="79">
        <f t="shared" si="2"/>
        <v>1.0503644605853221E-4</v>
      </c>
      <c r="O186" s="79">
        <f>L186/'סכום נכסי הקרן'!$C$42</f>
        <v>1.9470008776746973E-5</v>
      </c>
    </row>
    <row r="187" spans="2:15">
      <c r="B187" s="100" t="s">
        <v>1411</v>
      </c>
      <c r="C187" s="99" t="s">
        <v>1412</v>
      </c>
      <c r="D187" s="96" t="s">
        <v>1413</v>
      </c>
      <c r="E187" s="96" t="s">
        <v>648</v>
      </c>
      <c r="F187" s="99" t="s">
        <v>1414</v>
      </c>
      <c r="G187" s="96" t="s">
        <v>1415</v>
      </c>
      <c r="H187" s="96" t="s">
        <v>130</v>
      </c>
      <c r="I187" s="102">
        <v>14274.999666</v>
      </c>
      <c r="J187" s="103">
        <v>2914</v>
      </c>
      <c r="K187" s="99"/>
      <c r="L187" s="102">
        <v>1463.8107125570002</v>
      </c>
      <c r="M187" s="79">
        <v>3.8453647907077664E-4</v>
      </c>
      <c r="N187" s="79">
        <f t="shared" si="2"/>
        <v>4.9096612977568511E-4</v>
      </c>
      <c r="O187" s="79">
        <f>L187/'סכום נכסי הקרן'!$C$42</f>
        <v>9.1007599881008994E-5</v>
      </c>
    </row>
    <row r="188" spans="2:15">
      <c r="B188" s="100" t="s">
        <v>1416</v>
      </c>
      <c r="C188" s="99" t="s">
        <v>1417</v>
      </c>
      <c r="D188" s="96" t="s">
        <v>1413</v>
      </c>
      <c r="E188" s="96" t="s">
        <v>648</v>
      </c>
      <c r="F188" s="99" t="s">
        <v>1418</v>
      </c>
      <c r="G188" s="96" t="s">
        <v>1415</v>
      </c>
      <c r="H188" s="96" t="s">
        <v>130</v>
      </c>
      <c r="I188" s="102">
        <v>34383.0674</v>
      </c>
      <c r="J188" s="103">
        <v>2064</v>
      </c>
      <c r="K188" s="99"/>
      <c r="L188" s="102">
        <v>2497.316452688</v>
      </c>
      <c r="M188" s="79">
        <v>2.1974290839519415E-4</v>
      </c>
      <c r="N188" s="79">
        <f t="shared" si="2"/>
        <v>8.3760679101713186E-4</v>
      </c>
      <c r="O188" s="79">
        <f>L188/'סכום נכסי הקרן'!$C$42</f>
        <v>1.5526240828329794E-4</v>
      </c>
    </row>
    <row r="189" spans="2:15">
      <c r="B189" s="100" t="s">
        <v>1419</v>
      </c>
      <c r="C189" s="99" t="s">
        <v>1420</v>
      </c>
      <c r="D189" s="96" t="s">
        <v>1398</v>
      </c>
      <c r="E189" s="96" t="s">
        <v>648</v>
      </c>
      <c r="F189" s="99" t="s">
        <v>1421</v>
      </c>
      <c r="G189" s="96" t="s">
        <v>869</v>
      </c>
      <c r="H189" s="96" t="s">
        <v>130</v>
      </c>
      <c r="I189" s="102">
        <v>68557.518435999998</v>
      </c>
      <c r="J189" s="103">
        <v>3570</v>
      </c>
      <c r="K189" s="99"/>
      <c r="L189" s="102">
        <v>8612.7644933330012</v>
      </c>
      <c r="M189" s="79">
        <v>8.2518809861402854E-4</v>
      </c>
      <c r="N189" s="79">
        <f t="shared" si="2"/>
        <v>2.8887448450043256E-3</v>
      </c>
      <c r="O189" s="79">
        <f>L189/'סכום נכסי הקרן'!$C$42</f>
        <v>5.3547020673828342E-4</v>
      </c>
    </row>
    <row r="190" spans="2:15">
      <c r="B190" s="100" t="s">
        <v>1422</v>
      </c>
      <c r="C190" s="99" t="s">
        <v>1423</v>
      </c>
      <c r="D190" s="96" t="s">
        <v>1413</v>
      </c>
      <c r="E190" s="96" t="s">
        <v>648</v>
      </c>
      <c r="F190" s="99" t="s">
        <v>1424</v>
      </c>
      <c r="G190" s="96" t="s">
        <v>842</v>
      </c>
      <c r="H190" s="96" t="s">
        <v>130</v>
      </c>
      <c r="I190" s="102">
        <v>97996.223478999993</v>
      </c>
      <c r="J190" s="103">
        <v>171</v>
      </c>
      <c r="K190" s="99"/>
      <c r="L190" s="102">
        <v>589.69129505800004</v>
      </c>
      <c r="M190" s="79">
        <v>7.3322707774427221E-4</v>
      </c>
      <c r="N190" s="79">
        <f t="shared" si="2"/>
        <v>1.9778407851060465E-4</v>
      </c>
      <c r="O190" s="79">
        <f>L190/'סכום נכסי הקרן'!$C$42</f>
        <v>3.6662110048509933E-5</v>
      </c>
    </row>
    <row r="191" spans="2:15">
      <c r="B191" s="100" t="s">
        <v>1425</v>
      </c>
      <c r="C191" s="99" t="s">
        <v>1426</v>
      </c>
      <c r="D191" s="96" t="s">
        <v>1413</v>
      </c>
      <c r="E191" s="96" t="s">
        <v>648</v>
      </c>
      <c r="F191" s="99" t="s">
        <v>1427</v>
      </c>
      <c r="G191" s="96" t="s">
        <v>751</v>
      </c>
      <c r="H191" s="96" t="s">
        <v>130</v>
      </c>
      <c r="I191" s="102">
        <v>159552.88579999999</v>
      </c>
      <c r="J191" s="103">
        <v>393</v>
      </c>
      <c r="K191" s="99"/>
      <c r="L191" s="102">
        <v>2206.5637581620003</v>
      </c>
      <c r="M191" s="79">
        <v>1.1748280454325878E-3</v>
      </c>
      <c r="N191" s="79">
        <f t="shared" si="2"/>
        <v>7.4008753943034344E-4</v>
      </c>
      <c r="O191" s="79">
        <f>L191/'סכום נכסי הקרן'!$C$42</f>
        <v>1.3718581910359068E-4</v>
      </c>
    </row>
    <row r="192" spans="2:15">
      <c r="B192" s="100" t="s">
        <v>1428</v>
      </c>
      <c r="C192" s="99" t="s">
        <v>1429</v>
      </c>
      <c r="D192" s="96" t="s">
        <v>1398</v>
      </c>
      <c r="E192" s="96" t="s">
        <v>648</v>
      </c>
      <c r="F192" s="99" t="s">
        <v>1430</v>
      </c>
      <c r="G192" s="96" t="s">
        <v>741</v>
      </c>
      <c r="H192" s="96" t="s">
        <v>130</v>
      </c>
      <c r="I192" s="102">
        <v>36599.191308000001</v>
      </c>
      <c r="J192" s="103">
        <v>2297</v>
      </c>
      <c r="K192" s="99"/>
      <c r="L192" s="102">
        <v>2958.364970655</v>
      </c>
      <c r="M192" s="79">
        <v>7.3514991098463575E-4</v>
      </c>
      <c r="N192" s="79">
        <f t="shared" si="2"/>
        <v>9.9224372908794764E-4</v>
      </c>
      <c r="O192" s="79">
        <f>L192/'סכום נכסי הקרן'!$C$42</f>
        <v>1.8392657823979361E-4</v>
      </c>
    </row>
    <row r="193" spans="2:15">
      <c r="B193" s="100" t="s">
        <v>1433</v>
      </c>
      <c r="C193" s="99" t="s">
        <v>1434</v>
      </c>
      <c r="D193" s="96" t="s">
        <v>1398</v>
      </c>
      <c r="E193" s="96" t="s">
        <v>648</v>
      </c>
      <c r="F193" s="99" t="s">
        <v>1435</v>
      </c>
      <c r="G193" s="96" t="s">
        <v>676</v>
      </c>
      <c r="H193" s="96" t="s">
        <v>130</v>
      </c>
      <c r="I193" s="102">
        <v>5408.5724</v>
      </c>
      <c r="J193" s="103">
        <v>12200</v>
      </c>
      <c r="K193" s="99"/>
      <c r="L193" s="102">
        <v>2321.9974856230001</v>
      </c>
      <c r="M193" s="79">
        <v>1.20393727741037E-4</v>
      </c>
      <c r="N193" s="79">
        <f t="shared" si="2"/>
        <v>7.7880432837780891E-4</v>
      </c>
      <c r="O193" s="79">
        <f>L193/'סכום נכסי הקרן'!$C$42</f>
        <v>1.4436253013010945E-4</v>
      </c>
    </row>
    <row r="194" spans="2:15">
      <c r="B194" s="100" t="s">
        <v>1436</v>
      </c>
      <c r="C194" s="99" t="s">
        <v>1437</v>
      </c>
      <c r="D194" s="96" t="s">
        <v>1398</v>
      </c>
      <c r="E194" s="96" t="s">
        <v>648</v>
      </c>
      <c r="F194" s="99" t="s">
        <v>679</v>
      </c>
      <c r="G194" s="96" t="s">
        <v>156</v>
      </c>
      <c r="H194" s="96" t="s">
        <v>130</v>
      </c>
      <c r="I194" s="102">
        <v>92777.878295999995</v>
      </c>
      <c r="J194" s="103">
        <v>19230</v>
      </c>
      <c r="K194" s="99"/>
      <c r="L194" s="102">
        <v>62783.133521401003</v>
      </c>
      <c r="M194" s="79">
        <v>1.4603414005582981E-3</v>
      </c>
      <c r="N194" s="79">
        <f t="shared" si="2"/>
        <v>2.105763526374797E-2</v>
      </c>
      <c r="O194" s="79">
        <f>L194/'סכום נכסי הקרן'!$C$42</f>
        <v>3.9033341167525682E-3</v>
      </c>
    </row>
    <row r="195" spans="2:15">
      <c r="B195" s="100" t="s">
        <v>1438</v>
      </c>
      <c r="C195" s="99" t="s">
        <v>1439</v>
      </c>
      <c r="D195" s="96" t="s">
        <v>1398</v>
      </c>
      <c r="E195" s="96" t="s">
        <v>648</v>
      </c>
      <c r="F195" s="99" t="s">
        <v>682</v>
      </c>
      <c r="G195" s="96" t="s">
        <v>672</v>
      </c>
      <c r="H195" s="96" t="s">
        <v>130</v>
      </c>
      <c r="I195" s="102">
        <v>81258.778063999998</v>
      </c>
      <c r="J195" s="103">
        <v>8168</v>
      </c>
      <c r="K195" s="99"/>
      <c r="L195" s="102">
        <v>23356.366596218002</v>
      </c>
      <c r="M195" s="79">
        <v>2.8230356665313143E-3</v>
      </c>
      <c r="N195" s="79">
        <f t="shared" si="2"/>
        <v>7.8337894476371486E-3</v>
      </c>
      <c r="O195" s="79">
        <f>L195/'סכום נכסי הקרן'!$C$42</f>
        <v>1.4521050075864926E-3</v>
      </c>
    </row>
    <row r="196" spans="2:15">
      <c r="B196" s="100" t="s">
        <v>1442</v>
      </c>
      <c r="C196" s="99" t="s">
        <v>1443</v>
      </c>
      <c r="D196" s="96" t="s">
        <v>1398</v>
      </c>
      <c r="E196" s="96" t="s">
        <v>648</v>
      </c>
      <c r="F196" s="99" t="s">
        <v>1158</v>
      </c>
      <c r="G196" s="96" t="s">
        <v>156</v>
      </c>
      <c r="H196" s="96" t="s">
        <v>130</v>
      </c>
      <c r="I196" s="102">
        <v>148275.162427</v>
      </c>
      <c r="J196" s="103">
        <v>2530</v>
      </c>
      <c r="K196" s="99"/>
      <c r="L196" s="102">
        <v>13201.041503741</v>
      </c>
      <c r="M196" s="79">
        <v>3.319868093562434E-3</v>
      </c>
      <c r="N196" s="79">
        <f t="shared" si="2"/>
        <v>4.4276655448014634E-3</v>
      </c>
      <c r="O196" s="79">
        <f>L196/'סכום נכסי הקרן'!$C$42</f>
        <v>8.2073118667538956E-4</v>
      </c>
    </row>
    <row r="197" spans="2:15">
      <c r="B197" s="100" t="s">
        <v>1444</v>
      </c>
      <c r="C197" s="99" t="s">
        <v>1445</v>
      </c>
      <c r="D197" s="96" t="s">
        <v>1413</v>
      </c>
      <c r="E197" s="96" t="s">
        <v>648</v>
      </c>
      <c r="F197" s="99" t="s">
        <v>1446</v>
      </c>
      <c r="G197" s="96" t="s">
        <v>676</v>
      </c>
      <c r="H197" s="96" t="s">
        <v>130</v>
      </c>
      <c r="I197" s="102">
        <v>57064.224821000003</v>
      </c>
      <c r="J197" s="103">
        <v>462</v>
      </c>
      <c r="K197" s="99"/>
      <c r="L197" s="102">
        <v>927.73761291100016</v>
      </c>
      <c r="M197" s="79">
        <v>6.0079238945048776E-4</v>
      </c>
      <c r="N197" s="79">
        <f t="shared" si="2"/>
        <v>3.1116574113779747E-4</v>
      </c>
      <c r="O197" s="79">
        <f>L197/'סכום נכסי הקרן'!$C$42</f>
        <v>5.7679024170332397E-5</v>
      </c>
    </row>
    <row r="198" spans="2:15">
      <c r="B198" s="100" t="s">
        <v>1449</v>
      </c>
      <c r="C198" s="99" t="s">
        <v>1450</v>
      </c>
      <c r="D198" s="96" t="s">
        <v>1413</v>
      </c>
      <c r="E198" s="96" t="s">
        <v>648</v>
      </c>
      <c r="F198" s="99" t="s">
        <v>1451</v>
      </c>
      <c r="G198" s="96" t="s">
        <v>676</v>
      </c>
      <c r="H198" s="96" t="s">
        <v>130</v>
      </c>
      <c r="I198" s="102">
        <v>122616.199574</v>
      </c>
      <c r="J198" s="103">
        <v>643</v>
      </c>
      <c r="K198" s="99"/>
      <c r="L198" s="102">
        <v>2774.4575923989996</v>
      </c>
      <c r="M198" s="79">
        <v>1.6129103064637721E-3</v>
      </c>
      <c r="N198" s="79">
        <f t="shared" si="2"/>
        <v>9.3056068976804941E-4</v>
      </c>
      <c r="O198" s="79">
        <f>L198/'סכום נכסי הקרן'!$C$42</f>
        <v>1.7249274396606356E-4</v>
      </c>
    </row>
    <row r="199" spans="2:15">
      <c r="B199" s="100" t="s">
        <v>1452</v>
      </c>
      <c r="C199" s="99" t="s">
        <v>1453</v>
      </c>
      <c r="D199" s="96" t="s">
        <v>1398</v>
      </c>
      <c r="E199" s="96" t="s">
        <v>648</v>
      </c>
      <c r="F199" s="99" t="s">
        <v>1454</v>
      </c>
      <c r="G199" s="96" t="s">
        <v>851</v>
      </c>
      <c r="H199" s="96" t="s">
        <v>130</v>
      </c>
      <c r="I199" s="102">
        <v>95085.484343999997</v>
      </c>
      <c r="J199" s="103">
        <v>455.99</v>
      </c>
      <c r="K199" s="99"/>
      <c r="L199" s="102">
        <v>1525.7690765040002</v>
      </c>
      <c r="M199" s="79">
        <v>4.1110102589903812E-3</v>
      </c>
      <c r="N199" s="79">
        <f t="shared" ref="N199:N207" si="3">IFERROR(L199/$L$11,0)</f>
        <v>5.1174713506096199E-4</v>
      </c>
      <c r="O199" s="79">
        <f>L199/'סכום נכסי הקרן'!$C$42</f>
        <v>9.4859656671549082E-5</v>
      </c>
    </row>
    <row r="200" spans="2:15">
      <c r="B200" s="100" t="s">
        <v>1455</v>
      </c>
      <c r="C200" s="99" t="s">
        <v>1456</v>
      </c>
      <c r="D200" s="96" t="s">
        <v>1398</v>
      </c>
      <c r="E200" s="96" t="s">
        <v>648</v>
      </c>
      <c r="F200" s="99" t="s">
        <v>685</v>
      </c>
      <c r="G200" s="96" t="s">
        <v>686</v>
      </c>
      <c r="H200" s="96" t="s">
        <v>130</v>
      </c>
      <c r="I200" s="102">
        <v>27804.543525000001</v>
      </c>
      <c r="J200" s="103">
        <v>28327</v>
      </c>
      <c r="K200" s="99"/>
      <c r="L200" s="102">
        <v>27716.323322737</v>
      </c>
      <c r="M200" s="79">
        <v>4.9744352277377845E-4</v>
      </c>
      <c r="N200" s="79">
        <f t="shared" si="3"/>
        <v>9.2961308976934141E-3</v>
      </c>
      <c r="O200" s="79">
        <f>L200/'סכום נכסי הקרן'!$C$42</f>
        <v>1.7231709274228347E-3</v>
      </c>
    </row>
    <row r="201" spans="2:15">
      <c r="B201" s="100" t="s">
        <v>1457</v>
      </c>
      <c r="C201" s="99" t="s">
        <v>1458</v>
      </c>
      <c r="D201" s="96" t="s">
        <v>1398</v>
      </c>
      <c r="E201" s="96" t="s">
        <v>648</v>
      </c>
      <c r="F201" s="99" t="s">
        <v>1459</v>
      </c>
      <c r="G201" s="96" t="s">
        <v>676</v>
      </c>
      <c r="H201" s="96" t="s">
        <v>134</v>
      </c>
      <c r="I201" s="102">
        <v>1027628.7560000001</v>
      </c>
      <c r="J201" s="103">
        <v>16</v>
      </c>
      <c r="K201" s="99"/>
      <c r="L201" s="102">
        <v>393.17898307600001</v>
      </c>
      <c r="M201" s="79">
        <v>1.9289231421714935E-3</v>
      </c>
      <c r="N201" s="79">
        <f t="shared" si="3"/>
        <v>1.318733098303149E-4</v>
      </c>
      <c r="O201" s="79">
        <f>L201/'סכום נכסי הקרן'!$C$42</f>
        <v>2.4444605621786819E-5</v>
      </c>
    </row>
    <row r="202" spans="2:15">
      <c r="B202" s="100" t="s">
        <v>1460</v>
      </c>
      <c r="C202" s="99" t="s">
        <v>1461</v>
      </c>
      <c r="D202" s="96" t="s">
        <v>1398</v>
      </c>
      <c r="E202" s="96" t="s">
        <v>648</v>
      </c>
      <c r="F202" s="99" t="s">
        <v>664</v>
      </c>
      <c r="G202" s="96" t="s">
        <v>665</v>
      </c>
      <c r="H202" s="96" t="s">
        <v>130</v>
      </c>
      <c r="I202" s="102">
        <v>1667601.9484959999</v>
      </c>
      <c r="J202" s="103">
        <v>912</v>
      </c>
      <c r="K202" s="99"/>
      <c r="L202" s="102">
        <v>53518.816261319</v>
      </c>
      <c r="M202" s="79">
        <v>1.5014718792027415E-3</v>
      </c>
      <c r="N202" s="79">
        <f t="shared" si="3"/>
        <v>1.7950357832876303E-2</v>
      </c>
      <c r="O202" s="79">
        <f>L202/'סכום נכסי הקרן'!$C$42</f>
        <v>3.3273557671314674E-3</v>
      </c>
    </row>
    <row r="203" spans="2:15">
      <c r="B203" s="100" t="s">
        <v>1462</v>
      </c>
      <c r="C203" s="99" t="s">
        <v>1463</v>
      </c>
      <c r="D203" s="96" t="s">
        <v>1398</v>
      </c>
      <c r="E203" s="96" t="s">
        <v>648</v>
      </c>
      <c r="F203" s="99" t="s">
        <v>993</v>
      </c>
      <c r="G203" s="96" t="s">
        <v>672</v>
      </c>
      <c r="H203" s="96" t="s">
        <v>130</v>
      </c>
      <c r="I203" s="102">
        <v>64965.144648000001</v>
      </c>
      <c r="J203" s="103">
        <v>4320</v>
      </c>
      <c r="K203" s="99"/>
      <c r="L203" s="102">
        <v>9876.0532611219987</v>
      </c>
      <c r="M203" s="79">
        <v>5.9280603666005106E-4</v>
      </c>
      <c r="N203" s="79">
        <f t="shared" si="3"/>
        <v>3.3124553642606236E-3</v>
      </c>
      <c r="O203" s="79">
        <f>L203/'סכום נכסי הקרן'!$C$42</f>
        <v>6.1401101650752281E-4</v>
      </c>
    </row>
    <row r="204" spans="2:15">
      <c r="B204" s="100" t="s">
        <v>1464</v>
      </c>
      <c r="C204" s="99" t="s">
        <v>1465</v>
      </c>
      <c r="D204" s="96" t="s">
        <v>1398</v>
      </c>
      <c r="E204" s="96" t="s">
        <v>648</v>
      </c>
      <c r="F204" s="99" t="s">
        <v>1466</v>
      </c>
      <c r="G204" s="96" t="s">
        <v>851</v>
      </c>
      <c r="H204" s="96" t="s">
        <v>130</v>
      </c>
      <c r="I204" s="102">
        <v>53954.527487000007</v>
      </c>
      <c r="J204" s="103">
        <v>887</v>
      </c>
      <c r="K204" s="99"/>
      <c r="L204" s="102">
        <v>1684.1112626439997</v>
      </c>
      <c r="M204" s="79">
        <v>2.3367014445926232E-3</v>
      </c>
      <c r="N204" s="79">
        <f t="shared" si="3"/>
        <v>5.6485553879273846E-4</v>
      </c>
      <c r="O204" s="79">
        <f>L204/'סכום נכסי הקרן'!$C$42</f>
        <v>1.0470405950102502E-4</v>
      </c>
    </row>
    <row r="205" spans="2:15">
      <c r="B205" s="100" t="s">
        <v>1467</v>
      </c>
      <c r="C205" s="99" t="s">
        <v>1468</v>
      </c>
      <c r="D205" s="96" t="s">
        <v>1398</v>
      </c>
      <c r="E205" s="96" t="s">
        <v>648</v>
      </c>
      <c r="F205" s="99" t="s">
        <v>692</v>
      </c>
      <c r="G205" s="96" t="s">
        <v>676</v>
      </c>
      <c r="H205" s="96" t="s">
        <v>130</v>
      </c>
      <c r="I205" s="102">
        <v>15378.425701000002</v>
      </c>
      <c r="J205" s="103">
        <v>7683</v>
      </c>
      <c r="K205" s="99"/>
      <c r="L205" s="102">
        <v>4157.784527412</v>
      </c>
      <c r="M205" s="79">
        <v>2.6159719191064126E-4</v>
      </c>
      <c r="N205" s="79">
        <f t="shared" si="3"/>
        <v>1.394532339703182E-3</v>
      </c>
      <c r="O205" s="79">
        <f>L205/'סכום נכסי הקרן'!$C$42</f>
        <v>2.5849653060755766E-4</v>
      </c>
    </row>
    <row r="206" spans="2:15">
      <c r="B206" s="71"/>
      <c r="C206" s="99"/>
      <c r="D206" s="99"/>
      <c r="E206" s="99"/>
      <c r="F206" s="99"/>
      <c r="G206" s="99"/>
      <c r="H206" s="99"/>
      <c r="I206" s="102"/>
      <c r="J206" s="103"/>
      <c r="K206" s="99"/>
      <c r="L206" s="99"/>
      <c r="M206" s="99"/>
      <c r="N206" s="79"/>
      <c r="O206" s="99"/>
    </row>
    <row r="207" spans="2:15">
      <c r="B207" s="82" t="s">
        <v>63</v>
      </c>
      <c r="C207" s="70"/>
      <c r="D207" s="70"/>
      <c r="E207" s="70"/>
      <c r="F207" s="70"/>
      <c r="G207" s="70"/>
      <c r="H207" s="70"/>
      <c r="I207" s="101"/>
      <c r="J207" s="78"/>
      <c r="K207" s="101">
        <v>55.675735340999999</v>
      </c>
      <c r="L207" s="101">
        <f>SUM(L208:L242)</f>
        <v>345327.37191880401</v>
      </c>
      <c r="M207" s="70"/>
      <c r="N207" s="77">
        <f t="shared" si="3"/>
        <v>0.11582374814051091</v>
      </c>
      <c r="O207" s="77">
        <f>L207/'סכום נכסי הקרן'!$C$42</f>
        <v>2.1469589627916542E-2</v>
      </c>
    </row>
    <row r="208" spans="2:15">
      <c r="B208" s="100" t="s">
        <v>1469</v>
      </c>
      <c r="C208" s="99" t="s">
        <v>1470</v>
      </c>
      <c r="D208" s="96" t="s">
        <v>1398</v>
      </c>
      <c r="E208" s="96" t="s">
        <v>648</v>
      </c>
      <c r="F208" s="99"/>
      <c r="G208" s="96" t="s">
        <v>676</v>
      </c>
      <c r="H208" s="96" t="s">
        <v>130</v>
      </c>
      <c r="I208" s="102">
        <v>6218.0316000000003</v>
      </c>
      <c r="J208" s="103">
        <v>33653</v>
      </c>
      <c r="K208" s="99"/>
      <c r="L208" s="102">
        <v>7363.6981395309995</v>
      </c>
      <c r="M208" s="79">
        <v>1.3374987309098732E-5</v>
      </c>
      <c r="N208" s="79">
        <f t="shared" ref="N208:N242" si="4">IFERROR(L208/$L$11,0)</f>
        <v>2.4698045624264196E-3</v>
      </c>
      <c r="O208" s="79">
        <f>L208/'סכום נכסי הקרן'!$C$42</f>
        <v>4.5781362861892027E-4</v>
      </c>
    </row>
    <row r="209" spans="2:15">
      <c r="B209" s="100" t="s">
        <v>1471</v>
      </c>
      <c r="C209" s="99" t="s">
        <v>1472</v>
      </c>
      <c r="D209" s="96" t="s">
        <v>27</v>
      </c>
      <c r="E209" s="96" t="s">
        <v>648</v>
      </c>
      <c r="F209" s="99"/>
      <c r="G209" s="96" t="s">
        <v>741</v>
      </c>
      <c r="H209" s="96" t="s">
        <v>132</v>
      </c>
      <c r="I209" s="102">
        <v>29768.826285000003</v>
      </c>
      <c r="J209" s="103">
        <v>11102</v>
      </c>
      <c r="K209" s="99"/>
      <c r="L209" s="102">
        <v>12403.421408385002</v>
      </c>
      <c r="M209" s="79">
        <v>3.7767872549472561E-5</v>
      </c>
      <c r="N209" s="79">
        <f t="shared" si="4"/>
        <v>4.1601415761018572E-3</v>
      </c>
      <c r="O209" s="79">
        <f>L209/'סכום נכסי הקרן'!$C$42</f>
        <v>7.7114178971817576E-4</v>
      </c>
    </row>
    <row r="210" spans="2:15">
      <c r="B210" s="100" t="s">
        <v>1473</v>
      </c>
      <c r="C210" s="99" t="s">
        <v>1474</v>
      </c>
      <c r="D210" s="96" t="s">
        <v>1398</v>
      </c>
      <c r="E210" s="96" t="s">
        <v>648</v>
      </c>
      <c r="F210" s="99"/>
      <c r="G210" s="96" t="s">
        <v>842</v>
      </c>
      <c r="H210" s="96" t="s">
        <v>130</v>
      </c>
      <c r="I210" s="102">
        <v>67766.688859999995</v>
      </c>
      <c r="J210" s="103">
        <v>8873</v>
      </c>
      <c r="K210" s="99"/>
      <c r="L210" s="102">
        <v>21159.529887596</v>
      </c>
      <c r="M210" s="79">
        <v>1.1134848646072954E-5</v>
      </c>
      <c r="N210" s="79">
        <f t="shared" si="4"/>
        <v>7.096964387314126E-3</v>
      </c>
      <c r="O210" s="79">
        <f>L210/'סכום נכסי הקרן'!$C$42</f>
        <v>1.3155239356848216E-3</v>
      </c>
    </row>
    <row r="211" spans="2:15">
      <c r="B211" s="100" t="s">
        <v>1475</v>
      </c>
      <c r="C211" s="99" t="s">
        <v>1476</v>
      </c>
      <c r="D211" s="96" t="s">
        <v>1398</v>
      </c>
      <c r="E211" s="96" t="s">
        <v>648</v>
      </c>
      <c r="F211" s="99"/>
      <c r="G211" s="96" t="s">
        <v>751</v>
      </c>
      <c r="H211" s="96" t="s">
        <v>130</v>
      </c>
      <c r="I211" s="102">
        <v>31524.565233000001</v>
      </c>
      <c r="J211" s="103">
        <v>12993</v>
      </c>
      <c r="K211" s="99"/>
      <c r="L211" s="102">
        <v>14413.777410702</v>
      </c>
      <c r="M211" s="79">
        <v>1.9816652876851933E-6</v>
      </c>
      <c r="N211" s="79">
        <f t="shared" si="4"/>
        <v>4.8344204958159801E-3</v>
      </c>
      <c r="O211" s="79">
        <f>L211/'סכום נכסי הקרן'!$C$42</f>
        <v>8.961290391677017E-4</v>
      </c>
    </row>
    <row r="212" spans="2:15">
      <c r="B212" s="100" t="s">
        <v>1477</v>
      </c>
      <c r="C212" s="99" t="s">
        <v>1478</v>
      </c>
      <c r="D212" s="96" t="s">
        <v>27</v>
      </c>
      <c r="E212" s="96" t="s">
        <v>648</v>
      </c>
      <c r="F212" s="99"/>
      <c r="G212" s="96" t="s">
        <v>731</v>
      </c>
      <c r="H212" s="96" t="s">
        <v>132</v>
      </c>
      <c r="I212" s="102">
        <v>625849.09199999995</v>
      </c>
      <c r="J212" s="103">
        <v>218.3</v>
      </c>
      <c r="K212" s="99"/>
      <c r="L212" s="102">
        <v>5127.4558150890007</v>
      </c>
      <c r="M212" s="79">
        <v>4.071819547672871E-4</v>
      </c>
      <c r="N212" s="79">
        <f t="shared" si="4"/>
        <v>1.7197627504260055E-3</v>
      </c>
      <c r="O212" s="79">
        <f>L212/'סכום נכסי הקרן'!$C$42</f>
        <v>3.1878264260824086E-4</v>
      </c>
    </row>
    <row r="213" spans="2:15">
      <c r="B213" s="100" t="s">
        <v>1479</v>
      </c>
      <c r="C213" s="99" t="s">
        <v>1480</v>
      </c>
      <c r="D213" s="96" t="s">
        <v>27</v>
      </c>
      <c r="E213" s="96" t="s">
        <v>648</v>
      </c>
      <c r="F213" s="99"/>
      <c r="G213" s="96" t="s">
        <v>686</v>
      </c>
      <c r="H213" s="96" t="s">
        <v>132</v>
      </c>
      <c r="I213" s="102">
        <v>8744.1069380000008</v>
      </c>
      <c r="J213" s="103">
        <v>50380</v>
      </c>
      <c r="K213" s="99"/>
      <c r="L213" s="102">
        <v>16533.019874896996</v>
      </c>
      <c r="M213" s="79">
        <v>2.1690180648369619E-5</v>
      </c>
      <c r="N213" s="79">
        <f t="shared" si="4"/>
        <v>5.5452202336349421E-3</v>
      </c>
      <c r="O213" s="79">
        <f>L213/'סכום נכסי הקרן'!$C$42</f>
        <v>1.0278859450147694E-3</v>
      </c>
    </row>
    <row r="214" spans="2:15">
      <c r="B214" s="100" t="s">
        <v>1481</v>
      </c>
      <c r="C214" s="99" t="s">
        <v>1482</v>
      </c>
      <c r="D214" s="96" t="s">
        <v>1413</v>
      </c>
      <c r="E214" s="96" t="s">
        <v>648</v>
      </c>
      <c r="F214" s="99"/>
      <c r="G214" s="96" t="s">
        <v>741</v>
      </c>
      <c r="H214" s="96" t="s">
        <v>130</v>
      </c>
      <c r="I214" s="102">
        <v>25649.380350000003</v>
      </c>
      <c r="J214" s="103">
        <v>19049</v>
      </c>
      <c r="K214" s="99"/>
      <c r="L214" s="102">
        <v>17193.659678845001</v>
      </c>
      <c r="M214" s="79">
        <v>4.3037086774084732E-5</v>
      </c>
      <c r="N214" s="79">
        <f t="shared" si="4"/>
        <v>5.7668006367142021E-3</v>
      </c>
      <c r="O214" s="79">
        <f>L214/'סכום נכסי הקרן'!$C$42</f>
        <v>1.0689590444445066E-3</v>
      </c>
    </row>
    <row r="215" spans="2:15">
      <c r="B215" s="100" t="s">
        <v>1483</v>
      </c>
      <c r="C215" s="99" t="s">
        <v>1484</v>
      </c>
      <c r="D215" s="96" t="s">
        <v>1398</v>
      </c>
      <c r="E215" s="96" t="s">
        <v>648</v>
      </c>
      <c r="F215" s="99"/>
      <c r="G215" s="96" t="s">
        <v>686</v>
      </c>
      <c r="H215" s="96" t="s">
        <v>130</v>
      </c>
      <c r="I215" s="102">
        <v>9637.9489799999992</v>
      </c>
      <c r="J215" s="103">
        <v>55913</v>
      </c>
      <c r="K215" s="99"/>
      <c r="L215" s="102">
        <v>18963.420908006003</v>
      </c>
      <c r="M215" s="79">
        <v>2.3063576552215871E-5</v>
      </c>
      <c r="N215" s="79">
        <f t="shared" si="4"/>
        <v>6.3603834093053698E-3</v>
      </c>
      <c r="O215" s="79">
        <f>L215/'סכום נכסי הקרן'!$C$42</f>
        <v>1.1789881079339128E-3</v>
      </c>
    </row>
    <row r="216" spans="2:15">
      <c r="B216" s="100" t="s">
        <v>1485</v>
      </c>
      <c r="C216" s="99" t="s">
        <v>1486</v>
      </c>
      <c r="D216" s="96" t="s">
        <v>1398</v>
      </c>
      <c r="E216" s="96" t="s">
        <v>648</v>
      </c>
      <c r="F216" s="99"/>
      <c r="G216" s="96" t="s">
        <v>746</v>
      </c>
      <c r="H216" s="96" t="s">
        <v>130</v>
      </c>
      <c r="I216" s="102">
        <v>92718.384000000005</v>
      </c>
      <c r="J216" s="103">
        <v>1008</v>
      </c>
      <c r="K216" s="99"/>
      <c r="L216" s="102">
        <v>3288.8620124240001</v>
      </c>
      <c r="M216" s="79">
        <v>2.7760617745589567E-3</v>
      </c>
      <c r="N216" s="79">
        <f t="shared" si="4"/>
        <v>1.1030933438009021E-3</v>
      </c>
      <c r="O216" s="79">
        <f>L216/'סכום נכסי הקרן'!$C$42</f>
        <v>2.0447414103678268E-4</v>
      </c>
    </row>
    <row r="217" spans="2:15">
      <c r="B217" s="100" t="s">
        <v>1487</v>
      </c>
      <c r="C217" s="99" t="s">
        <v>1488</v>
      </c>
      <c r="D217" s="96" t="s">
        <v>1398</v>
      </c>
      <c r="E217" s="96" t="s">
        <v>648</v>
      </c>
      <c r="F217" s="99"/>
      <c r="G217" s="96" t="s">
        <v>676</v>
      </c>
      <c r="H217" s="96" t="s">
        <v>130</v>
      </c>
      <c r="I217" s="102">
        <v>3476.9394000000002</v>
      </c>
      <c r="J217" s="103">
        <v>10529</v>
      </c>
      <c r="K217" s="99"/>
      <c r="L217" s="102">
        <v>1288.2599750300001</v>
      </c>
      <c r="M217" s="79">
        <v>1.5928673592384077E-5</v>
      </c>
      <c r="N217" s="79">
        <f t="shared" si="4"/>
        <v>4.3208593068741523E-4</v>
      </c>
      <c r="O217" s="79">
        <f>L217/'סכום נכסי הקרן'!$C$42</f>
        <v>8.0093312164282684E-5</v>
      </c>
    </row>
    <row r="218" spans="2:15">
      <c r="B218" s="100" t="s">
        <v>1489</v>
      </c>
      <c r="C218" s="99" t="s">
        <v>1490</v>
      </c>
      <c r="D218" s="96" t="s">
        <v>27</v>
      </c>
      <c r="E218" s="96" t="s">
        <v>648</v>
      </c>
      <c r="F218" s="99"/>
      <c r="G218" s="96" t="s">
        <v>741</v>
      </c>
      <c r="H218" s="96" t="s">
        <v>132</v>
      </c>
      <c r="I218" s="102">
        <v>17099.586899999998</v>
      </c>
      <c r="J218" s="103">
        <v>9192</v>
      </c>
      <c r="K218" s="99"/>
      <c r="L218" s="102">
        <v>5898.9429865139991</v>
      </c>
      <c r="M218" s="79">
        <v>1.7448558061224488E-4</v>
      </c>
      <c r="N218" s="79">
        <f t="shared" si="4"/>
        <v>1.9785216647288497E-3</v>
      </c>
      <c r="O218" s="79">
        <f>L218/'סכום נכסי הקרן'!$C$42</f>
        <v>3.6674731126934938E-4</v>
      </c>
    </row>
    <row r="219" spans="2:15">
      <c r="B219" s="100" t="s">
        <v>1491</v>
      </c>
      <c r="C219" s="99" t="s">
        <v>1492</v>
      </c>
      <c r="D219" s="96" t="s">
        <v>1413</v>
      </c>
      <c r="E219" s="96" t="s">
        <v>648</v>
      </c>
      <c r="F219" s="99"/>
      <c r="G219" s="96" t="s">
        <v>741</v>
      </c>
      <c r="H219" s="96" t="s">
        <v>130</v>
      </c>
      <c r="I219" s="102">
        <v>21763.1106</v>
      </c>
      <c r="J219" s="103">
        <v>9606</v>
      </c>
      <c r="K219" s="99"/>
      <c r="L219" s="102">
        <v>7356.6961385060004</v>
      </c>
      <c r="M219" s="79">
        <v>3.7374196445980134E-5</v>
      </c>
      <c r="N219" s="79">
        <f t="shared" si="4"/>
        <v>2.4674560720687258E-3</v>
      </c>
      <c r="O219" s="79">
        <f>L219/'סכום נכסי הקרן'!$C$42</f>
        <v>4.5737830231464943E-4</v>
      </c>
    </row>
    <row r="220" spans="2:15">
      <c r="B220" s="100" t="s">
        <v>1409</v>
      </c>
      <c r="C220" s="99" t="s">
        <v>1410</v>
      </c>
      <c r="D220" s="96" t="s">
        <v>120</v>
      </c>
      <c r="E220" s="96" t="s">
        <v>648</v>
      </c>
      <c r="F220" s="99"/>
      <c r="G220" s="96" t="s">
        <v>125</v>
      </c>
      <c r="H220" s="96" t="s">
        <v>133</v>
      </c>
      <c r="I220" s="102">
        <v>306611.42849899997</v>
      </c>
      <c r="J220" s="103">
        <v>1309</v>
      </c>
      <c r="K220" s="99"/>
      <c r="L220" s="102">
        <v>17007.792355645</v>
      </c>
      <c r="M220" s="79">
        <v>1.7221442306007836E-3</v>
      </c>
      <c r="N220" s="79">
        <f t="shared" si="4"/>
        <v>5.7044602264818807E-3</v>
      </c>
      <c r="O220" s="79">
        <f>L220/'סכום נכסי הקרן'!$C$42</f>
        <v>1.057403357062501E-3</v>
      </c>
    </row>
    <row r="221" spans="2:15">
      <c r="B221" s="100" t="s">
        <v>1493</v>
      </c>
      <c r="C221" s="99" t="s">
        <v>1494</v>
      </c>
      <c r="D221" s="96" t="s">
        <v>1413</v>
      </c>
      <c r="E221" s="96" t="s">
        <v>648</v>
      </c>
      <c r="F221" s="99"/>
      <c r="G221" s="96" t="s">
        <v>1495</v>
      </c>
      <c r="H221" s="96" t="s">
        <v>130</v>
      </c>
      <c r="I221" s="102">
        <v>10816.887771000002</v>
      </c>
      <c r="J221" s="103">
        <v>24811</v>
      </c>
      <c r="K221" s="99"/>
      <c r="L221" s="102">
        <v>9444.2148700300004</v>
      </c>
      <c r="M221" s="79">
        <v>4.6771625515871484E-5</v>
      </c>
      <c r="N221" s="79">
        <f t="shared" si="4"/>
        <v>3.1676155828980171E-3</v>
      </c>
      <c r="O221" s="79">
        <f>L221/'סכום נכסי הקרן'!$C$42</f>
        <v>5.871628897841511E-4</v>
      </c>
    </row>
    <row r="222" spans="2:15">
      <c r="B222" s="100" t="s">
        <v>1496</v>
      </c>
      <c r="C222" s="99" t="s">
        <v>1497</v>
      </c>
      <c r="D222" s="96" t="s">
        <v>1413</v>
      </c>
      <c r="E222" s="96" t="s">
        <v>648</v>
      </c>
      <c r="F222" s="99"/>
      <c r="G222" s="96" t="s">
        <v>736</v>
      </c>
      <c r="H222" s="96" t="s">
        <v>130</v>
      </c>
      <c r="I222" s="102">
        <v>237062.45475</v>
      </c>
      <c r="J222" s="103">
        <v>1163</v>
      </c>
      <c r="K222" s="99"/>
      <c r="L222" s="102">
        <v>9702.0109112250011</v>
      </c>
      <c r="M222" s="79">
        <v>6.0021250880335793E-5</v>
      </c>
      <c r="N222" s="79">
        <f t="shared" si="4"/>
        <v>3.2540810825225624E-3</v>
      </c>
      <c r="O222" s="79">
        <f>L222/'סכום נכסי הקרן'!$C$42</f>
        <v>6.0319050781339765E-4</v>
      </c>
    </row>
    <row r="223" spans="2:15">
      <c r="B223" s="100" t="s">
        <v>1498</v>
      </c>
      <c r="C223" s="99" t="s">
        <v>1499</v>
      </c>
      <c r="D223" s="96" t="s">
        <v>1398</v>
      </c>
      <c r="E223" s="96" t="s">
        <v>648</v>
      </c>
      <c r="F223" s="99"/>
      <c r="G223" s="96" t="s">
        <v>676</v>
      </c>
      <c r="H223" s="96" t="s">
        <v>130</v>
      </c>
      <c r="I223" s="102">
        <v>17790.339929999998</v>
      </c>
      <c r="J223" s="103">
        <v>4889</v>
      </c>
      <c r="K223" s="99"/>
      <c r="L223" s="102">
        <v>3060.7196419790002</v>
      </c>
      <c r="M223" s="79">
        <v>2.2772042864777772E-5</v>
      </c>
      <c r="N223" s="79">
        <f t="shared" si="4"/>
        <v>1.0265737667173517E-3</v>
      </c>
      <c r="O223" s="79">
        <f>L223/'סכום נכסי הקרן'!$C$42</f>
        <v>1.9029014211721269E-4</v>
      </c>
    </row>
    <row r="224" spans="2:15">
      <c r="B224" s="100" t="s">
        <v>1500</v>
      </c>
      <c r="C224" s="99" t="s">
        <v>1501</v>
      </c>
      <c r="D224" s="96" t="s">
        <v>1413</v>
      </c>
      <c r="E224" s="96" t="s">
        <v>648</v>
      </c>
      <c r="F224" s="99"/>
      <c r="G224" s="96" t="s">
        <v>741</v>
      </c>
      <c r="H224" s="96" t="s">
        <v>130</v>
      </c>
      <c r="I224" s="102">
        <v>5596.2284400000008</v>
      </c>
      <c r="J224" s="103">
        <v>24811</v>
      </c>
      <c r="K224" s="99"/>
      <c r="L224" s="102">
        <v>4886.0619583959997</v>
      </c>
      <c r="M224" s="79">
        <v>2.038335318996163E-5</v>
      </c>
      <c r="N224" s="79">
        <f t="shared" si="4"/>
        <v>1.6387985884920052E-3</v>
      </c>
      <c r="O224" s="79">
        <f>L224/'סכום נכסי הקרן'!$C$42</f>
        <v>3.0377477626650933E-4</v>
      </c>
    </row>
    <row r="225" spans="2:15">
      <c r="B225" s="100" t="s">
        <v>1502</v>
      </c>
      <c r="C225" s="99" t="s">
        <v>1503</v>
      </c>
      <c r="D225" s="96" t="s">
        <v>1413</v>
      </c>
      <c r="E225" s="96" t="s">
        <v>648</v>
      </c>
      <c r="F225" s="99"/>
      <c r="G225" s="96" t="s">
        <v>736</v>
      </c>
      <c r="H225" s="96" t="s">
        <v>130</v>
      </c>
      <c r="I225" s="102">
        <v>93270.474000000002</v>
      </c>
      <c r="J225" s="103">
        <v>3364</v>
      </c>
      <c r="K225" s="99"/>
      <c r="L225" s="102">
        <v>11041.280364921999</v>
      </c>
      <c r="M225" s="79">
        <v>6.5651217665490502E-5</v>
      </c>
      <c r="N225" s="79">
        <f t="shared" si="4"/>
        <v>3.7032757323279463E-3</v>
      </c>
      <c r="O225" s="79">
        <f>L225/'סכום נכסי הקרן'!$C$42</f>
        <v>6.8645516596172211E-4</v>
      </c>
    </row>
    <row r="226" spans="2:15">
      <c r="B226" s="100" t="s">
        <v>1504</v>
      </c>
      <c r="C226" s="99" t="s">
        <v>1505</v>
      </c>
      <c r="D226" s="96" t="s">
        <v>1413</v>
      </c>
      <c r="E226" s="96" t="s">
        <v>648</v>
      </c>
      <c r="F226" s="99"/>
      <c r="G226" s="96" t="s">
        <v>746</v>
      </c>
      <c r="H226" s="96" t="s">
        <v>130</v>
      </c>
      <c r="I226" s="102">
        <v>13953.651537</v>
      </c>
      <c r="J226" s="103">
        <v>34338</v>
      </c>
      <c r="K226" s="99"/>
      <c r="L226" s="102">
        <v>16860.953719945999</v>
      </c>
      <c r="M226" s="79">
        <v>4.1205629996071162E-5</v>
      </c>
      <c r="N226" s="79">
        <f t="shared" si="4"/>
        <v>5.6552101451344443E-3</v>
      </c>
      <c r="O226" s="79">
        <f>L226/'סכום נכסי הקרן'!$C$42</f>
        <v>1.048274149515287E-3</v>
      </c>
    </row>
    <row r="227" spans="2:15">
      <c r="B227" s="100" t="s">
        <v>1431</v>
      </c>
      <c r="C227" s="99" t="s">
        <v>1432</v>
      </c>
      <c r="D227" s="96" t="s">
        <v>1398</v>
      </c>
      <c r="E227" s="96" t="s">
        <v>648</v>
      </c>
      <c r="F227" s="99"/>
      <c r="G227" s="96" t="s">
        <v>741</v>
      </c>
      <c r="H227" s="96" t="s">
        <v>130</v>
      </c>
      <c r="I227" s="102">
        <v>157136.72197799999</v>
      </c>
      <c r="J227" s="103">
        <v>1278</v>
      </c>
      <c r="K227" s="99"/>
      <c r="L227" s="102">
        <v>7066.881513245</v>
      </c>
      <c r="M227" s="79">
        <v>6.0393703357343475E-4</v>
      </c>
      <c r="N227" s="79">
        <f t="shared" si="4"/>
        <v>2.3702514514875365E-3</v>
      </c>
      <c r="O227" s="79">
        <f>L227/'סכום נכסי הקרן'!$C$42</f>
        <v>4.3936003449548245E-4</v>
      </c>
    </row>
    <row r="228" spans="2:15">
      <c r="B228" s="100" t="s">
        <v>1506</v>
      </c>
      <c r="C228" s="99" t="s">
        <v>1507</v>
      </c>
      <c r="D228" s="96" t="s">
        <v>1398</v>
      </c>
      <c r="E228" s="96" t="s">
        <v>648</v>
      </c>
      <c r="F228" s="99"/>
      <c r="G228" s="96" t="s">
        <v>842</v>
      </c>
      <c r="H228" s="96" t="s">
        <v>130</v>
      </c>
      <c r="I228" s="102">
        <v>14767.825049999999</v>
      </c>
      <c r="J228" s="103">
        <v>12034</v>
      </c>
      <c r="K228" s="99"/>
      <c r="L228" s="102">
        <v>6253.8262740729997</v>
      </c>
      <c r="M228" s="79">
        <v>6.547993854968399E-6</v>
      </c>
      <c r="N228" s="79">
        <f t="shared" si="4"/>
        <v>2.0975504931970861E-3</v>
      </c>
      <c r="O228" s="79">
        <f>L228/'סכום נכסי הקרן'!$C$42</f>
        <v>3.8881100841377708E-4</v>
      </c>
    </row>
    <row r="229" spans="2:15">
      <c r="B229" s="100" t="s">
        <v>1508</v>
      </c>
      <c r="C229" s="99" t="s">
        <v>1509</v>
      </c>
      <c r="D229" s="96" t="s">
        <v>1398</v>
      </c>
      <c r="E229" s="96" t="s">
        <v>648</v>
      </c>
      <c r="F229" s="99"/>
      <c r="G229" s="96" t="s">
        <v>676</v>
      </c>
      <c r="H229" s="96" t="s">
        <v>130</v>
      </c>
      <c r="I229" s="102">
        <v>10583.711585999999</v>
      </c>
      <c r="J229" s="103">
        <v>23982</v>
      </c>
      <c r="K229" s="99"/>
      <c r="L229" s="102">
        <v>8931.8755231380001</v>
      </c>
      <c r="M229" s="79">
        <v>1.4197799605085007E-6</v>
      </c>
      <c r="N229" s="79">
        <f t="shared" si="4"/>
        <v>2.9957755600606567E-3</v>
      </c>
      <c r="O229" s="79">
        <f>L229/'סכום נכסי הקרן'!$C$42</f>
        <v>5.5530988181989285E-4</v>
      </c>
    </row>
    <row r="230" spans="2:15">
      <c r="B230" s="100" t="s">
        <v>1510</v>
      </c>
      <c r="C230" s="99" t="s">
        <v>1511</v>
      </c>
      <c r="D230" s="96" t="s">
        <v>1413</v>
      </c>
      <c r="E230" s="96" t="s">
        <v>648</v>
      </c>
      <c r="F230" s="99"/>
      <c r="G230" s="96" t="s">
        <v>746</v>
      </c>
      <c r="H230" s="96" t="s">
        <v>130</v>
      </c>
      <c r="I230" s="102">
        <v>51234.248622000006</v>
      </c>
      <c r="J230" s="103">
        <v>8502</v>
      </c>
      <c r="K230" s="99"/>
      <c r="L230" s="102">
        <v>15328.538142674999</v>
      </c>
      <c r="M230" s="79">
        <v>3.031416075552917E-5</v>
      </c>
      <c r="N230" s="79">
        <f t="shared" si="4"/>
        <v>5.1412337554778359E-3</v>
      </c>
      <c r="O230" s="79">
        <f>L230/'סכום נכסי הקרן'!$C$42</f>
        <v>9.5300126859471242E-4</v>
      </c>
    </row>
    <row r="231" spans="2:15">
      <c r="B231" s="100" t="s">
        <v>1512</v>
      </c>
      <c r="C231" s="99" t="s">
        <v>1513</v>
      </c>
      <c r="D231" s="96" t="s">
        <v>1413</v>
      </c>
      <c r="E231" s="96" t="s">
        <v>648</v>
      </c>
      <c r="F231" s="99"/>
      <c r="G231" s="96" t="s">
        <v>848</v>
      </c>
      <c r="H231" s="96" t="s">
        <v>130</v>
      </c>
      <c r="I231" s="102">
        <v>32961.385512000001</v>
      </c>
      <c r="J231" s="103">
        <v>7303</v>
      </c>
      <c r="K231" s="102">
        <v>55.675735340999999</v>
      </c>
      <c r="L231" s="102">
        <v>8526.506908677</v>
      </c>
      <c r="M231" s="79">
        <v>6.3332307874705584E-5</v>
      </c>
      <c r="N231" s="79">
        <f t="shared" si="4"/>
        <v>2.8598138144147358E-3</v>
      </c>
      <c r="O231" s="79">
        <f>L231/'סכום נכסי הקרן'!$C$42</f>
        <v>5.301074260974976E-4</v>
      </c>
    </row>
    <row r="232" spans="2:15">
      <c r="B232" s="100" t="s">
        <v>1440</v>
      </c>
      <c r="C232" s="99" t="s">
        <v>1441</v>
      </c>
      <c r="D232" s="96" t="s">
        <v>1413</v>
      </c>
      <c r="E232" s="96" t="s">
        <v>648</v>
      </c>
      <c r="F232" s="99"/>
      <c r="G232" s="96" t="s">
        <v>522</v>
      </c>
      <c r="H232" s="96" t="s">
        <v>130</v>
      </c>
      <c r="I232" s="102">
        <v>87968.575717999993</v>
      </c>
      <c r="J232" s="103">
        <v>8648</v>
      </c>
      <c r="K232" s="99"/>
      <c r="L232" s="102">
        <v>26770.871424469005</v>
      </c>
      <c r="M232" s="79">
        <v>1.5695169382915787E-3</v>
      </c>
      <c r="N232" s="79">
        <f t="shared" si="4"/>
        <v>8.9790237366378228E-3</v>
      </c>
      <c r="O232" s="79">
        <f>L232/'סכום נכסי הקרן'!$C$42</f>
        <v>1.664390576024796E-3</v>
      </c>
    </row>
    <row r="233" spans="2:15">
      <c r="B233" s="100" t="s">
        <v>1514</v>
      </c>
      <c r="C233" s="99" t="s">
        <v>1515</v>
      </c>
      <c r="D233" s="96" t="s">
        <v>1413</v>
      </c>
      <c r="E233" s="96" t="s">
        <v>648</v>
      </c>
      <c r="F233" s="99"/>
      <c r="G233" s="96" t="s">
        <v>676</v>
      </c>
      <c r="H233" s="96" t="s">
        <v>130</v>
      </c>
      <c r="I233" s="102">
        <v>20699.688289000002</v>
      </c>
      <c r="J233" s="103">
        <v>13954</v>
      </c>
      <c r="K233" s="99"/>
      <c r="L233" s="102">
        <v>10164.401019249</v>
      </c>
      <c r="M233" s="79">
        <v>6.8461101567552323E-5</v>
      </c>
      <c r="N233" s="79">
        <f t="shared" si="4"/>
        <v>3.4091679935798992E-3</v>
      </c>
      <c r="O233" s="79">
        <f>L233/'סכום נכסי הקרן'!$C$42</f>
        <v>6.3193808670389305E-4</v>
      </c>
    </row>
    <row r="234" spans="2:15">
      <c r="B234" s="100" t="s">
        <v>1516</v>
      </c>
      <c r="C234" s="99" t="s">
        <v>1517</v>
      </c>
      <c r="D234" s="96" t="s">
        <v>1413</v>
      </c>
      <c r="E234" s="96" t="s">
        <v>648</v>
      </c>
      <c r="F234" s="99"/>
      <c r="G234" s="96" t="s">
        <v>676</v>
      </c>
      <c r="H234" s="96" t="s">
        <v>130</v>
      </c>
      <c r="I234" s="102">
        <v>21374.483625000004</v>
      </c>
      <c r="J234" s="103">
        <v>13259</v>
      </c>
      <c r="K234" s="99"/>
      <c r="L234" s="102">
        <v>9972.9965563290007</v>
      </c>
      <c r="M234" s="79">
        <v>2.1374483625000005E-5</v>
      </c>
      <c r="N234" s="79">
        <f t="shared" si="4"/>
        <v>3.3449704114912474E-3</v>
      </c>
      <c r="O234" s="79">
        <f>L234/'סכום נכסי הקרן'!$C$42</f>
        <v>6.2003814593461514E-4</v>
      </c>
    </row>
    <row r="235" spans="2:15">
      <c r="B235" s="100" t="s">
        <v>1447</v>
      </c>
      <c r="C235" s="99" t="s">
        <v>1448</v>
      </c>
      <c r="D235" s="96" t="s">
        <v>1398</v>
      </c>
      <c r="E235" s="96" t="s">
        <v>648</v>
      </c>
      <c r="F235" s="99"/>
      <c r="G235" s="96" t="s">
        <v>156</v>
      </c>
      <c r="H235" s="96" t="s">
        <v>130</v>
      </c>
      <c r="I235" s="102">
        <v>9397.3945449999992</v>
      </c>
      <c r="J235" s="103">
        <v>1848</v>
      </c>
      <c r="K235" s="99"/>
      <c r="L235" s="102">
        <v>611.12309234300005</v>
      </c>
      <c r="M235" s="79">
        <v>1.6352251344414623E-4</v>
      </c>
      <c r="N235" s="79">
        <f t="shared" si="4"/>
        <v>2.0497236213012609E-4</v>
      </c>
      <c r="O235" s="79">
        <f>L235/'סכום נכסי הקרן'!$C$42</f>
        <v>3.799456131103492E-5</v>
      </c>
    </row>
    <row r="236" spans="2:15">
      <c r="B236" s="100" t="s">
        <v>1518</v>
      </c>
      <c r="C236" s="99" t="s">
        <v>1519</v>
      </c>
      <c r="D236" s="96" t="s">
        <v>27</v>
      </c>
      <c r="E236" s="96" t="s">
        <v>648</v>
      </c>
      <c r="F236" s="99"/>
      <c r="G236" s="96" t="s">
        <v>741</v>
      </c>
      <c r="H236" s="96" t="s">
        <v>132</v>
      </c>
      <c r="I236" s="102">
        <v>14767.825049999999</v>
      </c>
      <c r="J236" s="103">
        <v>13072</v>
      </c>
      <c r="K236" s="99"/>
      <c r="L236" s="102">
        <v>7244.9791897819996</v>
      </c>
      <c r="M236" s="79">
        <v>2.5858883041556735E-5</v>
      </c>
      <c r="N236" s="79">
        <f t="shared" si="4"/>
        <v>2.429985900908713E-3</v>
      </c>
      <c r="O236" s="79">
        <f>L236/'סכום נכסי הקרן'!$C$42</f>
        <v>4.504326697392182E-4</v>
      </c>
    </row>
    <row r="237" spans="2:15">
      <c r="B237" s="100" t="s">
        <v>1520</v>
      </c>
      <c r="C237" s="99" t="s">
        <v>1521</v>
      </c>
      <c r="D237" s="96" t="s">
        <v>1398</v>
      </c>
      <c r="E237" s="96" t="s">
        <v>648</v>
      </c>
      <c r="F237" s="99"/>
      <c r="G237" s="96" t="s">
        <v>676</v>
      </c>
      <c r="H237" s="96" t="s">
        <v>130</v>
      </c>
      <c r="I237" s="102">
        <v>46359.192000000003</v>
      </c>
      <c r="J237" s="103">
        <v>1459</v>
      </c>
      <c r="K237" s="99"/>
      <c r="L237" s="102">
        <v>2380.183371094</v>
      </c>
      <c r="M237" s="79">
        <v>2.156937406669888E-4</v>
      </c>
      <c r="N237" s="79">
        <f t="shared" si="4"/>
        <v>7.9832003403032894E-4</v>
      </c>
      <c r="O237" s="79">
        <f>L237/'סכום נכסי הקרן'!$C$42</f>
        <v>1.4798004552212142E-4</v>
      </c>
    </row>
    <row r="238" spans="2:15">
      <c r="B238" s="100" t="s">
        <v>1522</v>
      </c>
      <c r="C238" s="99" t="s">
        <v>1523</v>
      </c>
      <c r="D238" s="96" t="s">
        <v>1413</v>
      </c>
      <c r="E238" s="96" t="s">
        <v>648</v>
      </c>
      <c r="F238" s="99"/>
      <c r="G238" s="96" t="s">
        <v>842</v>
      </c>
      <c r="H238" s="96" t="s">
        <v>130</v>
      </c>
      <c r="I238" s="102">
        <v>236681.83251000001</v>
      </c>
      <c r="J238" s="103">
        <v>308</v>
      </c>
      <c r="K238" s="99"/>
      <c r="L238" s="102">
        <v>2565.2807751279997</v>
      </c>
      <c r="M238" s="79">
        <v>9.3428092181628455E-4</v>
      </c>
      <c r="N238" s="79">
        <f t="shared" si="4"/>
        <v>8.6040221126166985E-4</v>
      </c>
      <c r="O238" s="79">
        <f>L238/'סכום נכסי הקרן'!$C$42</f>
        <v>1.594878657210283E-4</v>
      </c>
    </row>
    <row r="239" spans="2:15">
      <c r="B239" s="100" t="s">
        <v>1524</v>
      </c>
      <c r="C239" s="99" t="s">
        <v>1525</v>
      </c>
      <c r="D239" s="96" t="s">
        <v>1398</v>
      </c>
      <c r="E239" s="96" t="s">
        <v>648</v>
      </c>
      <c r="F239" s="99"/>
      <c r="G239" s="96" t="s">
        <v>869</v>
      </c>
      <c r="H239" s="96" t="s">
        <v>130</v>
      </c>
      <c r="I239" s="102">
        <v>154530.64000000001</v>
      </c>
      <c r="J239" s="103">
        <v>61.03</v>
      </c>
      <c r="K239" s="99"/>
      <c r="L239" s="102">
        <v>331.87706451400004</v>
      </c>
      <c r="M239" s="79">
        <v>9.7097551136135301E-4</v>
      </c>
      <c r="N239" s="79">
        <f t="shared" si="4"/>
        <v>1.113124781284924E-4</v>
      </c>
      <c r="O239" s="79">
        <f>L239/'סכום נכסי הקרן'!$C$42</f>
        <v>2.0633361156521675E-5</v>
      </c>
    </row>
    <row r="240" spans="2:15">
      <c r="B240" s="100" t="s">
        <v>1526</v>
      </c>
      <c r="C240" s="99" t="s">
        <v>1527</v>
      </c>
      <c r="D240" s="96" t="s">
        <v>1398</v>
      </c>
      <c r="E240" s="96" t="s">
        <v>648</v>
      </c>
      <c r="F240" s="99"/>
      <c r="G240" s="96" t="s">
        <v>736</v>
      </c>
      <c r="H240" s="96" t="s">
        <v>130</v>
      </c>
      <c r="I240" s="102">
        <v>23706.245475</v>
      </c>
      <c r="J240" s="103">
        <v>12318</v>
      </c>
      <c r="K240" s="99"/>
      <c r="L240" s="102">
        <v>10275.956182671</v>
      </c>
      <c r="M240" s="79">
        <v>7.5073159970178525E-6</v>
      </c>
      <c r="N240" s="79">
        <f t="shared" si="4"/>
        <v>3.4465839015056722E-3</v>
      </c>
      <c r="O240" s="79">
        <f>L240/'סכום נכסי הקרן'!$C$42</f>
        <v>6.3887366081212971E-4</v>
      </c>
    </row>
    <row r="241" spans="2:15">
      <c r="B241" s="100" t="s">
        <v>1528</v>
      </c>
      <c r="C241" s="99" t="s">
        <v>1529</v>
      </c>
      <c r="D241" s="96" t="s">
        <v>27</v>
      </c>
      <c r="E241" s="96" t="s">
        <v>648</v>
      </c>
      <c r="F241" s="99"/>
      <c r="G241" s="96" t="s">
        <v>741</v>
      </c>
      <c r="H241" s="96" t="s">
        <v>132</v>
      </c>
      <c r="I241" s="102">
        <v>17143.190847000002</v>
      </c>
      <c r="J241" s="103">
        <v>11930</v>
      </c>
      <c r="K241" s="99"/>
      <c r="L241" s="102">
        <v>7675.5705532400007</v>
      </c>
      <c r="M241" s="79">
        <v>8.032934584080548E-5</v>
      </c>
      <c r="N241" s="79">
        <f t="shared" si="4"/>
        <v>2.5744074257809581E-3</v>
      </c>
      <c r="O241" s="79">
        <f>L241/'סכום נכסי הקרן'!$C$42</f>
        <v>4.772032666351457E-4</v>
      </c>
    </row>
    <row r="242" spans="2:15">
      <c r="B242" s="100" t="s">
        <v>1530</v>
      </c>
      <c r="C242" s="99" t="s">
        <v>1531</v>
      </c>
      <c r="D242" s="96" t="s">
        <v>27</v>
      </c>
      <c r="E242" s="96" t="s">
        <v>648</v>
      </c>
      <c r="F242" s="99"/>
      <c r="G242" s="96" t="s">
        <v>741</v>
      </c>
      <c r="H242" s="96" t="s">
        <v>132</v>
      </c>
      <c r="I242" s="102">
        <v>52076.040299000008</v>
      </c>
      <c r="J242" s="103">
        <v>9329</v>
      </c>
      <c r="K242" s="99"/>
      <c r="L242" s="102">
        <v>18232.726270509</v>
      </c>
      <c r="M242" s="79">
        <v>8.7085524536113516E-5</v>
      </c>
      <c r="N242" s="79">
        <f t="shared" si="4"/>
        <v>6.1153064228191261E-3</v>
      </c>
      <c r="O242" s="79">
        <f>L242/'סכום נכסי הקרן'!$C$42</f>
        <v>1.1335595804377824E-3</v>
      </c>
    </row>
    <row r="243" spans="2:15">
      <c r="B243" s="113"/>
      <c r="C243" s="113"/>
      <c r="D243" s="113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</row>
    <row r="244" spans="2:15">
      <c r="B244" s="113"/>
      <c r="C244" s="113"/>
      <c r="D244" s="113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</row>
    <row r="245" spans="2:15">
      <c r="B245" s="113"/>
      <c r="C245" s="113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</row>
    <row r="246" spans="2:15">
      <c r="B246" s="120" t="s">
        <v>219</v>
      </c>
      <c r="C246" s="113"/>
      <c r="D246" s="113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</row>
    <row r="247" spans="2:15">
      <c r="B247" s="120" t="s">
        <v>111</v>
      </c>
      <c r="C247" s="113"/>
      <c r="D247" s="113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</row>
    <row r="248" spans="2:15">
      <c r="B248" s="120" t="s">
        <v>202</v>
      </c>
      <c r="C248" s="113"/>
      <c r="D248" s="113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</row>
    <row r="249" spans="2:15">
      <c r="B249" s="120" t="s">
        <v>210</v>
      </c>
      <c r="C249" s="113"/>
      <c r="D249" s="113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</row>
    <row r="250" spans="2:15">
      <c r="B250" s="120" t="s">
        <v>216</v>
      </c>
      <c r="C250" s="113"/>
      <c r="D250" s="113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</row>
    <row r="251" spans="2:15">
      <c r="B251" s="113"/>
      <c r="C251" s="113"/>
      <c r="D251" s="113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</row>
    <row r="252" spans="2:15">
      <c r="B252" s="113"/>
      <c r="C252" s="113"/>
      <c r="D252" s="113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</row>
    <row r="253" spans="2:15">
      <c r="B253" s="113"/>
      <c r="C253" s="113"/>
      <c r="D253" s="113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</row>
    <row r="254" spans="2:15">
      <c r="B254" s="113"/>
      <c r="C254" s="113"/>
      <c r="D254" s="113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</row>
    <row r="255" spans="2:15">
      <c r="B255" s="113"/>
      <c r="C255" s="113"/>
      <c r="D255" s="113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</row>
    <row r="256" spans="2:15">
      <c r="B256" s="113"/>
      <c r="C256" s="113"/>
      <c r="D256" s="113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</row>
    <row r="257" spans="2:15">
      <c r="B257" s="113"/>
      <c r="C257" s="113"/>
      <c r="D257" s="113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2:15">
      <c r="B258" s="113"/>
      <c r="C258" s="113"/>
      <c r="D258" s="113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</row>
    <row r="259" spans="2:15">
      <c r="B259" s="113"/>
      <c r="C259" s="113"/>
      <c r="D259" s="113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</row>
    <row r="260" spans="2:15">
      <c r="B260" s="113"/>
      <c r="C260" s="113"/>
      <c r="D260" s="113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</row>
    <row r="261" spans="2:15">
      <c r="B261" s="113"/>
      <c r="C261" s="113"/>
      <c r="D261" s="113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</row>
    <row r="262" spans="2:15">
      <c r="B262" s="113"/>
      <c r="C262" s="113"/>
      <c r="D262" s="113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</row>
    <row r="263" spans="2:15">
      <c r="B263" s="113"/>
      <c r="C263" s="113"/>
      <c r="D263" s="113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</row>
    <row r="264" spans="2:15">
      <c r="B264" s="113"/>
      <c r="C264" s="113"/>
      <c r="D264" s="113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</row>
    <row r="265" spans="2:15">
      <c r="B265" s="113"/>
      <c r="C265" s="113"/>
      <c r="D265" s="113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</row>
    <row r="266" spans="2:15">
      <c r="B266" s="113"/>
      <c r="C266" s="113"/>
      <c r="D266" s="113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</row>
    <row r="267" spans="2:15">
      <c r="B267" s="113"/>
      <c r="C267" s="113"/>
      <c r="D267" s="113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</row>
    <row r="268" spans="2:15">
      <c r="B268" s="113"/>
      <c r="C268" s="113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2:15">
      <c r="B269" s="113"/>
      <c r="C269" s="113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</row>
    <row r="270" spans="2:15">
      <c r="B270" s="113"/>
      <c r="C270" s="113"/>
      <c r="D270" s="113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</row>
    <row r="271" spans="2:15">
      <c r="B271" s="113"/>
      <c r="C271" s="113"/>
      <c r="D271" s="113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</row>
    <row r="272" spans="2:15">
      <c r="B272" s="122"/>
      <c r="C272" s="113"/>
      <c r="D272" s="113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</row>
    <row r="273" spans="2:15">
      <c r="B273" s="122"/>
      <c r="C273" s="113"/>
      <c r="D273" s="113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</row>
    <row r="274" spans="2:15">
      <c r="B274" s="123"/>
      <c r="C274" s="113"/>
      <c r="D274" s="113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</row>
    <row r="275" spans="2:15">
      <c r="B275" s="113"/>
      <c r="C275" s="113"/>
      <c r="D275" s="113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</row>
    <row r="276" spans="2:15">
      <c r="B276" s="113"/>
      <c r="C276" s="113"/>
      <c r="D276" s="113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</row>
    <row r="277" spans="2:15">
      <c r="B277" s="113"/>
      <c r="C277" s="113"/>
      <c r="D277" s="113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</row>
    <row r="278" spans="2:15">
      <c r="B278" s="113"/>
      <c r="C278" s="113"/>
      <c r="D278" s="113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</row>
    <row r="279" spans="2:15">
      <c r="B279" s="113"/>
      <c r="C279" s="113"/>
      <c r="D279" s="113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</row>
    <row r="280" spans="2:15">
      <c r="B280" s="113"/>
      <c r="C280" s="113"/>
      <c r="D280" s="113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</row>
    <row r="281" spans="2:15">
      <c r="B281" s="113"/>
      <c r="C281" s="113"/>
      <c r="D281" s="113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</row>
    <row r="282" spans="2:15">
      <c r="B282" s="113"/>
      <c r="C282" s="113"/>
      <c r="D282" s="113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</row>
    <row r="283" spans="2:15">
      <c r="B283" s="113"/>
      <c r="C283" s="113"/>
      <c r="D283" s="113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</row>
    <row r="284" spans="2:15">
      <c r="B284" s="113"/>
      <c r="C284" s="113"/>
      <c r="D284" s="113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</row>
    <row r="285" spans="2:15">
      <c r="B285" s="113"/>
      <c r="C285" s="113"/>
      <c r="D285" s="113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</row>
    <row r="286" spans="2:15">
      <c r="B286" s="113"/>
      <c r="C286" s="113"/>
      <c r="D286" s="113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</row>
    <row r="287" spans="2:15">
      <c r="B287" s="113"/>
      <c r="C287" s="113"/>
      <c r="D287" s="113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</row>
    <row r="288" spans="2:15">
      <c r="B288" s="113"/>
      <c r="C288" s="113"/>
      <c r="D288" s="113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</row>
    <row r="289" spans="2:15">
      <c r="B289" s="113"/>
      <c r="C289" s="113"/>
      <c r="D289" s="113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</row>
    <row r="290" spans="2:15">
      <c r="B290" s="113"/>
      <c r="C290" s="113"/>
      <c r="D290" s="113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</row>
    <row r="291" spans="2:15">
      <c r="B291" s="113"/>
      <c r="C291" s="113"/>
      <c r="D291" s="113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</row>
    <row r="292" spans="2:15">
      <c r="B292" s="113"/>
      <c r="C292" s="113"/>
      <c r="D292" s="113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</row>
    <row r="293" spans="2:15">
      <c r="B293" s="122"/>
      <c r="C293" s="113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</row>
    <row r="294" spans="2:15">
      <c r="B294" s="122"/>
      <c r="C294" s="113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</row>
    <row r="295" spans="2:15">
      <c r="B295" s="123"/>
      <c r="C295" s="113"/>
      <c r="D295" s="113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</row>
    <row r="296" spans="2:15">
      <c r="B296" s="113"/>
      <c r="C296" s="113"/>
      <c r="D296" s="113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</row>
    <row r="297" spans="2:15">
      <c r="B297" s="113"/>
      <c r="C297" s="113"/>
      <c r="D297" s="113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</row>
    <row r="298" spans="2:15">
      <c r="B298" s="113"/>
      <c r="C298" s="113"/>
      <c r="D298" s="113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</row>
    <row r="299" spans="2:15">
      <c r="B299" s="113"/>
      <c r="C299" s="113"/>
      <c r="D299" s="113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</row>
    <row r="300" spans="2:15">
      <c r="B300" s="113"/>
      <c r="C300" s="113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</row>
    <row r="301" spans="2:15">
      <c r="B301" s="113"/>
      <c r="C301" s="113"/>
      <c r="D301" s="113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</row>
    <row r="302" spans="2:15">
      <c r="B302" s="113"/>
      <c r="C302" s="113"/>
      <c r="D302" s="113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</row>
    <row r="303" spans="2:15">
      <c r="B303" s="113"/>
      <c r="C303" s="113"/>
      <c r="D303" s="113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</row>
    <row r="304" spans="2:15">
      <c r="B304" s="113"/>
      <c r="C304" s="113"/>
      <c r="D304" s="113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</row>
    <row r="305" spans="2:15">
      <c r="B305" s="113"/>
      <c r="C305" s="113"/>
      <c r="D305" s="113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</row>
    <row r="306" spans="2:15">
      <c r="B306" s="113"/>
      <c r="C306" s="113"/>
      <c r="D306" s="113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</row>
    <row r="307" spans="2:15">
      <c r="B307" s="113"/>
      <c r="C307" s="113"/>
      <c r="D307" s="113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</row>
    <row r="308" spans="2:15">
      <c r="B308" s="113"/>
      <c r="C308" s="113"/>
      <c r="D308" s="113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</row>
    <row r="309" spans="2:15">
      <c r="B309" s="113"/>
      <c r="C309" s="113"/>
      <c r="D309" s="113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</row>
    <row r="310" spans="2:15">
      <c r="B310" s="113"/>
      <c r="C310" s="113"/>
      <c r="D310" s="113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</row>
    <row r="311" spans="2:15">
      <c r="B311" s="113"/>
      <c r="C311" s="113"/>
      <c r="D311" s="113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</row>
    <row r="312" spans="2:15">
      <c r="B312" s="113"/>
      <c r="C312" s="113"/>
      <c r="D312" s="113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</row>
    <row r="313" spans="2:15">
      <c r="B313" s="113"/>
      <c r="C313" s="113"/>
      <c r="D313" s="113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</row>
    <row r="314" spans="2:15">
      <c r="B314" s="113"/>
      <c r="C314" s="113"/>
      <c r="D314" s="113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</row>
    <row r="315" spans="2:15">
      <c r="B315" s="113"/>
      <c r="C315" s="113"/>
      <c r="D315" s="113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</row>
    <row r="316" spans="2:15">
      <c r="B316" s="113"/>
      <c r="C316" s="113"/>
      <c r="D316" s="113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</row>
    <row r="317" spans="2:15">
      <c r="B317" s="113"/>
      <c r="C317" s="113"/>
      <c r="D317" s="113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</row>
    <row r="318" spans="2:15">
      <c r="B318" s="113"/>
      <c r="C318" s="113"/>
      <c r="D318" s="113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</row>
    <row r="319" spans="2:15">
      <c r="B319" s="113"/>
      <c r="C319" s="113"/>
      <c r="D319" s="113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</row>
    <row r="320" spans="2:15">
      <c r="B320" s="113"/>
      <c r="C320" s="113"/>
      <c r="D320" s="113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</row>
    <row r="321" spans="2:15">
      <c r="B321" s="113"/>
      <c r="C321" s="113"/>
      <c r="D321" s="113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</row>
    <row r="322" spans="2:15">
      <c r="B322" s="113"/>
      <c r="C322" s="113"/>
      <c r="D322" s="113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</row>
    <row r="323" spans="2:15">
      <c r="B323" s="113"/>
      <c r="C323" s="113"/>
      <c r="D323" s="113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</row>
    <row r="324" spans="2:15">
      <c r="B324" s="113"/>
      <c r="C324" s="113"/>
      <c r="D324" s="113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</row>
    <row r="325" spans="2:15">
      <c r="B325" s="113"/>
      <c r="C325" s="113"/>
      <c r="D325" s="113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</row>
    <row r="326" spans="2:15">
      <c r="B326" s="113"/>
      <c r="C326" s="113"/>
      <c r="D326" s="113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</row>
    <row r="327" spans="2:15">
      <c r="B327" s="113"/>
      <c r="C327" s="113"/>
      <c r="D327" s="113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</row>
    <row r="328" spans="2:15">
      <c r="B328" s="113"/>
      <c r="C328" s="113"/>
      <c r="D328" s="113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</row>
    <row r="329" spans="2:15">
      <c r="B329" s="113"/>
      <c r="C329" s="113"/>
      <c r="D329" s="113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</row>
    <row r="330" spans="2:15">
      <c r="B330" s="113"/>
      <c r="C330" s="113"/>
      <c r="D330" s="113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</row>
    <row r="331" spans="2:15">
      <c r="B331" s="113"/>
      <c r="C331" s="113"/>
      <c r="D331" s="113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</row>
    <row r="332" spans="2:15">
      <c r="B332" s="113"/>
      <c r="C332" s="113"/>
      <c r="D332" s="113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</row>
    <row r="333" spans="2:15">
      <c r="B333" s="113"/>
      <c r="C333" s="113"/>
      <c r="D333" s="113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</row>
    <row r="334" spans="2:15">
      <c r="B334" s="113"/>
      <c r="C334" s="113"/>
      <c r="D334" s="113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</row>
    <row r="335" spans="2:15">
      <c r="B335" s="113"/>
      <c r="C335" s="113"/>
      <c r="D335" s="113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</row>
    <row r="336" spans="2:15">
      <c r="B336" s="113"/>
      <c r="C336" s="113"/>
      <c r="D336" s="113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</row>
    <row r="337" spans="2:15">
      <c r="B337" s="113"/>
      <c r="C337" s="113"/>
      <c r="D337" s="113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</row>
    <row r="338" spans="2:15">
      <c r="B338" s="113"/>
      <c r="C338" s="113"/>
      <c r="D338" s="113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</row>
    <row r="339" spans="2:15">
      <c r="B339" s="113"/>
      <c r="C339" s="113"/>
      <c r="D339" s="113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</row>
    <row r="340" spans="2:15">
      <c r="B340" s="113"/>
      <c r="C340" s="113"/>
      <c r="D340" s="113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</row>
    <row r="341" spans="2:15">
      <c r="B341" s="113"/>
      <c r="C341" s="113"/>
      <c r="D341" s="113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</row>
    <row r="342" spans="2:15">
      <c r="B342" s="113"/>
      <c r="C342" s="113"/>
      <c r="D342" s="113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</row>
    <row r="343" spans="2:15">
      <c r="B343" s="113"/>
      <c r="C343" s="113"/>
      <c r="D343" s="113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</row>
    <row r="344" spans="2:15">
      <c r="B344" s="113"/>
      <c r="C344" s="113"/>
      <c r="D344" s="113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</row>
    <row r="345" spans="2:15">
      <c r="B345" s="113"/>
      <c r="C345" s="113"/>
      <c r="D345" s="113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</row>
    <row r="346" spans="2:15">
      <c r="B346" s="113"/>
      <c r="C346" s="113"/>
      <c r="D346" s="113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</row>
    <row r="347" spans="2:15">
      <c r="B347" s="113"/>
      <c r="C347" s="113"/>
      <c r="D347" s="113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</row>
    <row r="348" spans="2:15">
      <c r="B348" s="113"/>
      <c r="C348" s="113"/>
      <c r="D348" s="113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</row>
    <row r="349" spans="2:15">
      <c r="B349" s="113"/>
      <c r="C349" s="113"/>
      <c r="D349" s="113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</row>
    <row r="350" spans="2:15">
      <c r="B350" s="113"/>
      <c r="C350" s="113"/>
      <c r="D350" s="113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</row>
    <row r="351" spans="2:15">
      <c r="B351" s="113"/>
      <c r="C351" s="113"/>
      <c r="D351" s="113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</row>
    <row r="352" spans="2:15">
      <c r="B352" s="113"/>
      <c r="C352" s="113"/>
      <c r="D352" s="113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</row>
    <row r="353" spans="2:15">
      <c r="B353" s="113"/>
      <c r="C353" s="113"/>
      <c r="D353" s="113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</row>
    <row r="354" spans="2:15">
      <c r="B354" s="113"/>
      <c r="C354" s="113"/>
      <c r="D354" s="113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</row>
    <row r="355" spans="2:15">
      <c r="B355" s="113"/>
      <c r="C355" s="113"/>
      <c r="D355" s="113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</row>
    <row r="356" spans="2:15">
      <c r="B356" s="113"/>
      <c r="C356" s="113"/>
      <c r="D356" s="113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</row>
    <row r="357" spans="2:15">
      <c r="B357" s="113"/>
      <c r="C357" s="113"/>
      <c r="D357" s="113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</row>
    <row r="358" spans="2:15">
      <c r="B358" s="113"/>
      <c r="C358" s="113"/>
      <c r="D358" s="113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</row>
    <row r="359" spans="2:15">
      <c r="B359" s="113"/>
      <c r="C359" s="113"/>
      <c r="D359" s="113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</row>
    <row r="360" spans="2:15">
      <c r="B360" s="122"/>
      <c r="C360" s="113"/>
      <c r="D360" s="113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</row>
    <row r="361" spans="2:15">
      <c r="B361" s="122"/>
      <c r="C361" s="113"/>
      <c r="D361" s="113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</row>
    <row r="362" spans="2:15">
      <c r="B362" s="123"/>
      <c r="C362" s="113"/>
      <c r="D362" s="113"/>
      <c r="E362" s="113"/>
      <c r="F362" s="113"/>
      <c r="G362" s="113"/>
      <c r="H362" s="114"/>
      <c r="I362" s="114"/>
      <c r="J362" s="114"/>
      <c r="K362" s="114"/>
      <c r="L362" s="114"/>
      <c r="M362" s="114"/>
      <c r="N362" s="114"/>
      <c r="O362" s="114"/>
    </row>
    <row r="363" spans="2:15">
      <c r="B363" s="113"/>
      <c r="C363" s="113"/>
      <c r="D363" s="113"/>
      <c r="E363" s="113"/>
      <c r="F363" s="113"/>
      <c r="G363" s="113"/>
      <c r="H363" s="114"/>
      <c r="I363" s="114"/>
      <c r="J363" s="114"/>
      <c r="K363" s="114"/>
      <c r="L363" s="114"/>
      <c r="M363" s="114"/>
      <c r="N363" s="114"/>
      <c r="O363" s="114"/>
    </row>
    <row r="364" spans="2:15">
      <c r="B364" s="113"/>
      <c r="C364" s="113"/>
      <c r="D364" s="113"/>
      <c r="E364" s="113"/>
      <c r="F364" s="113"/>
      <c r="G364" s="113"/>
      <c r="H364" s="114"/>
      <c r="I364" s="114"/>
      <c r="J364" s="114"/>
      <c r="K364" s="114"/>
      <c r="L364" s="114"/>
      <c r="M364" s="114"/>
      <c r="N364" s="114"/>
      <c r="O364" s="114"/>
    </row>
    <row r="365" spans="2:15">
      <c r="B365" s="113"/>
      <c r="C365" s="113"/>
      <c r="D365" s="113"/>
      <c r="E365" s="113"/>
      <c r="F365" s="113"/>
      <c r="G365" s="113"/>
      <c r="H365" s="114"/>
      <c r="I365" s="114"/>
      <c r="J365" s="114"/>
      <c r="K365" s="114"/>
      <c r="L365" s="114"/>
      <c r="M365" s="114"/>
      <c r="N365" s="114"/>
      <c r="O365" s="114"/>
    </row>
    <row r="366" spans="2:15">
      <c r="B366" s="113"/>
      <c r="C366" s="113"/>
      <c r="D366" s="113"/>
      <c r="E366" s="113"/>
      <c r="F366" s="113"/>
      <c r="G366" s="113"/>
      <c r="H366" s="114"/>
      <c r="I366" s="114"/>
      <c r="J366" s="114"/>
      <c r="K366" s="114"/>
      <c r="L366" s="114"/>
      <c r="M366" s="114"/>
      <c r="N366" s="114"/>
      <c r="O366" s="114"/>
    </row>
    <row r="367" spans="2:15">
      <c r="B367" s="113"/>
      <c r="C367" s="113"/>
      <c r="D367" s="113"/>
      <c r="E367" s="113"/>
      <c r="F367" s="113"/>
      <c r="G367" s="113"/>
      <c r="H367" s="114"/>
      <c r="I367" s="114"/>
      <c r="J367" s="114"/>
      <c r="K367" s="114"/>
      <c r="L367" s="114"/>
      <c r="M367" s="114"/>
      <c r="N367" s="114"/>
      <c r="O367" s="114"/>
    </row>
    <row r="368" spans="2:15">
      <c r="B368" s="113"/>
      <c r="C368" s="113"/>
      <c r="D368" s="113"/>
      <c r="E368" s="113"/>
      <c r="F368" s="113"/>
      <c r="G368" s="113"/>
      <c r="H368" s="114"/>
      <c r="I368" s="114"/>
      <c r="J368" s="114"/>
      <c r="K368" s="114"/>
      <c r="L368" s="114"/>
      <c r="M368" s="114"/>
      <c r="N368" s="114"/>
      <c r="O368" s="114"/>
    </row>
    <row r="369" spans="2:15">
      <c r="B369" s="113"/>
      <c r="C369" s="113"/>
      <c r="D369" s="113"/>
      <c r="E369" s="113"/>
      <c r="F369" s="113"/>
      <c r="G369" s="113"/>
      <c r="H369" s="114"/>
      <c r="I369" s="114"/>
      <c r="J369" s="114"/>
      <c r="K369" s="114"/>
      <c r="L369" s="114"/>
      <c r="M369" s="114"/>
      <c r="N369" s="114"/>
      <c r="O369" s="114"/>
    </row>
    <row r="370" spans="2:15">
      <c r="B370" s="113"/>
      <c r="C370" s="113"/>
      <c r="D370" s="113"/>
      <c r="E370" s="113"/>
      <c r="F370" s="113"/>
      <c r="G370" s="113"/>
      <c r="H370" s="114"/>
      <c r="I370" s="114"/>
      <c r="J370" s="114"/>
      <c r="K370" s="114"/>
      <c r="L370" s="114"/>
      <c r="M370" s="114"/>
      <c r="N370" s="114"/>
      <c r="O370" s="114"/>
    </row>
    <row r="371" spans="2:15">
      <c r="B371" s="113"/>
      <c r="C371" s="113"/>
      <c r="D371" s="113"/>
      <c r="E371" s="113"/>
      <c r="F371" s="113"/>
      <c r="G371" s="113"/>
      <c r="H371" s="114"/>
      <c r="I371" s="114"/>
      <c r="J371" s="114"/>
      <c r="K371" s="114"/>
      <c r="L371" s="114"/>
      <c r="M371" s="114"/>
      <c r="N371" s="114"/>
      <c r="O371" s="114"/>
    </row>
    <row r="372" spans="2:15">
      <c r="B372" s="113"/>
      <c r="C372" s="113"/>
      <c r="D372" s="113"/>
      <c r="E372" s="113"/>
      <c r="F372" s="113"/>
      <c r="G372" s="113"/>
      <c r="H372" s="114"/>
      <c r="I372" s="114"/>
      <c r="J372" s="114"/>
      <c r="K372" s="114"/>
      <c r="L372" s="114"/>
      <c r="M372" s="114"/>
      <c r="N372" s="114"/>
      <c r="O372" s="114"/>
    </row>
    <row r="373" spans="2:15">
      <c r="B373" s="113"/>
      <c r="C373" s="113"/>
      <c r="D373" s="113"/>
      <c r="E373" s="113"/>
      <c r="F373" s="113"/>
      <c r="G373" s="113"/>
      <c r="H373" s="114"/>
      <c r="I373" s="114"/>
      <c r="J373" s="114"/>
      <c r="K373" s="114"/>
      <c r="L373" s="114"/>
      <c r="M373" s="114"/>
      <c r="N373" s="114"/>
      <c r="O373" s="114"/>
    </row>
    <row r="374" spans="2:15">
      <c r="B374" s="113"/>
      <c r="C374" s="113"/>
      <c r="D374" s="113"/>
      <c r="E374" s="113"/>
      <c r="F374" s="113"/>
      <c r="G374" s="113"/>
      <c r="H374" s="114"/>
      <c r="I374" s="114"/>
      <c r="J374" s="114"/>
      <c r="K374" s="114"/>
      <c r="L374" s="114"/>
      <c r="M374" s="114"/>
      <c r="N374" s="114"/>
      <c r="O374" s="114"/>
    </row>
    <row r="375" spans="2:15">
      <c r="B375" s="113"/>
      <c r="C375" s="113"/>
      <c r="D375" s="113"/>
      <c r="E375" s="113"/>
      <c r="F375" s="113"/>
      <c r="G375" s="113"/>
      <c r="H375" s="114"/>
      <c r="I375" s="114"/>
      <c r="J375" s="114"/>
      <c r="K375" s="114"/>
      <c r="L375" s="114"/>
      <c r="M375" s="114"/>
      <c r="N375" s="114"/>
      <c r="O375" s="114"/>
    </row>
    <row r="376" spans="2:15">
      <c r="B376" s="113"/>
      <c r="C376" s="113"/>
      <c r="D376" s="113"/>
      <c r="E376" s="113"/>
      <c r="F376" s="113"/>
      <c r="G376" s="113"/>
      <c r="H376" s="114"/>
      <c r="I376" s="114"/>
      <c r="J376" s="114"/>
      <c r="K376" s="114"/>
      <c r="L376" s="114"/>
      <c r="M376" s="114"/>
      <c r="N376" s="114"/>
      <c r="O376" s="114"/>
    </row>
    <row r="377" spans="2:15">
      <c r="B377" s="113"/>
      <c r="C377" s="113"/>
      <c r="D377" s="113"/>
      <c r="E377" s="113"/>
      <c r="F377" s="113"/>
      <c r="G377" s="113"/>
      <c r="H377" s="114"/>
      <c r="I377" s="114"/>
      <c r="J377" s="114"/>
      <c r="K377" s="114"/>
      <c r="L377" s="114"/>
      <c r="M377" s="114"/>
      <c r="N377" s="114"/>
      <c r="O377" s="114"/>
    </row>
    <row r="378" spans="2:15">
      <c r="B378" s="113"/>
      <c r="C378" s="113"/>
      <c r="D378" s="113"/>
      <c r="E378" s="113"/>
      <c r="F378" s="113"/>
      <c r="G378" s="113"/>
      <c r="H378" s="114"/>
      <c r="I378" s="114"/>
      <c r="J378" s="114"/>
      <c r="K378" s="114"/>
      <c r="L378" s="114"/>
      <c r="M378" s="114"/>
      <c r="N378" s="114"/>
      <c r="O378" s="114"/>
    </row>
    <row r="379" spans="2:15">
      <c r="B379" s="113"/>
      <c r="C379" s="113"/>
      <c r="D379" s="113"/>
      <c r="E379" s="113"/>
      <c r="F379" s="113"/>
      <c r="G379" s="113"/>
      <c r="H379" s="114"/>
      <c r="I379" s="114"/>
      <c r="J379" s="114"/>
      <c r="K379" s="114"/>
      <c r="L379" s="114"/>
      <c r="M379" s="114"/>
      <c r="N379" s="114"/>
      <c r="O379" s="114"/>
    </row>
    <row r="380" spans="2:15">
      <c r="B380" s="113"/>
      <c r="C380" s="113"/>
      <c r="D380" s="113"/>
      <c r="E380" s="113"/>
      <c r="F380" s="113"/>
      <c r="G380" s="113"/>
      <c r="H380" s="114"/>
      <c r="I380" s="114"/>
      <c r="J380" s="114"/>
      <c r="K380" s="114"/>
      <c r="L380" s="114"/>
      <c r="M380" s="114"/>
      <c r="N380" s="114"/>
      <c r="O380" s="114"/>
    </row>
    <row r="381" spans="2:15">
      <c r="B381" s="113"/>
      <c r="C381" s="113"/>
      <c r="D381" s="113"/>
      <c r="E381" s="113"/>
      <c r="F381" s="113"/>
      <c r="G381" s="113"/>
      <c r="H381" s="114"/>
      <c r="I381" s="114"/>
      <c r="J381" s="114"/>
      <c r="K381" s="114"/>
      <c r="L381" s="114"/>
      <c r="M381" s="114"/>
      <c r="N381" s="114"/>
      <c r="O381" s="114"/>
    </row>
    <row r="382" spans="2:15">
      <c r="B382" s="113"/>
      <c r="C382" s="113"/>
      <c r="D382" s="113"/>
      <c r="E382" s="113"/>
      <c r="F382" s="113"/>
      <c r="G382" s="113"/>
      <c r="H382" s="114"/>
      <c r="I382" s="114"/>
      <c r="J382" s="114"/>
      <c r="K382" s="114"/>
      <c r="L382" s="114"/>
      <c r="M382" s="114"/>
      <c r="N382" s="114"/>
      <c r="O382" s="114"/>
    </row>
    <row r="383" spans="2:15">
      <c r="B383" s="113"/>
      <c r="C383" s="113"/>
      <c r="D383" s="113"/>
      <c r="E383" s="113"/>
      <c r="F383" s="113"/>
      <c r="G383" s="113"/>
      <c r="H383" s="114"/>
      <c r="I383" s="114"/>
      <c r="J383" s="114"/>
      <c r="K383" s="114"/>
      <c r="L383" s="114"/>
      <c r="M383" s="114"/>
      <c r="N383" s="114"/>
      <c r="O383" s="114"/>
    </row>
    <row r="384" spans="2:15">
      <c r="B384" s="113"/>
      <c r="C384" s="113"/>
      <c r="D384" s="113"/>
      <c r="E384" s="113"/>
      <c r="F384" s="113"/>
      <c r="G384" s="113"/>
      <c r="H384" s="114"/>
      <c r="I384" s="114"/>
      <c r="J384" s="114"/>
      <c r="K384" s="114"/>
      <c r="L384" s="114"/>
      <c r="M384" s="114"/>
      <c r="N384" s="114"/>
      <c r="O384" s="114"/>
    </row>
    <row r="385" spans="2:15">
      <c r="B385" s="113"/>
      <c r="C385" s="113"/>
      <c r="D385" s="113"/>
      <c r="E385" s="113"/>
      <c r="F385" s="113"/>
      <c r="G385" s="113"/>
      <c r="H385" s="114"/>
      <c r="I385" s="114"/>
      <c r="J385" s="114"/>
      <c r="K385" s="114"/>
      <c r="L385" s="114"/>
      <c r="M385" s="114"/>
      <c r="N385" s="114"/>
      <c r="O385" s="114"/>
    </row>
    <row r="386" spans="2:15">
      <c r="B386" s="113"/>
      <c r="C386" s="113"/>
      <c r="D386" s="113"/>
      <c r="E386" s="113"/>
      <c r="F386" s="113"/>
      <c r="G386" s="113"/>
      <c r="H386" s="114"/>
      <c r="I386" s="114"/>
      <c r="J386" s="114"/>
      <c r="K386" s="114"/>
      <c r="L386" s="114"/>
      <c r="M386" s="114"/>
      <c r="N386" s="114"/>
      <c r="O386" s="114"/>
    </row>
    <row r="387" spans="2:15">
      <c r="B387" s="113"/>
      <c r="C387" s="113"/>
      <c r="D387" s="113"/>
      <c r="E387" s="113"/>
      <c r="F387" s="113"/>
      <c r="G387" s="113"/>
      <c r="H387" s="114"/>
      <c r="I387" s="114"/>
      <c r="J387" s="114"/>
      <c r="K387" s="114"/>
      <c r="L387" s="114"/>
      <c r="M387" s="114"/>
      <c r="N387" s="114"/>
      <c r="O387" s="114"/>
    </row>
    <row r="388" spans="2:15">
      <c r="B388" s="113"/>
      <c r="C388" s="113"/>
      <c r="D388" s="113"/>
      <c r="E388" s="113"/>
      <c r="F388" s="113"/>
      <c r="G388" s="113"/>
      <c r="H388" s="114"/>
      <c r="I388" s="114"/>
      <c r="J388" s="114"/>
      <c r="K388" s="114"/>
      <c r="L388" s="114"/>
      <c r="M388" s="114"/>
      <c r="N388" s="114"/>
      <c r="O388" s="114"/>
    </row>
    <row r="389" spans="2:15">
      <c r="B389" s="113"/>
      <c r="C389" s="113"/>
      <c r="D389" s="113"/>
      <c r="E389" s="113"/>
      <c r="F389" s="113"/>
      <c r="G389" s="113"/>
      <c r="H389" s="114"/>
      <c r="I389" s="114"/>
      <c r="J389" s="114"/>
      <c r="K389" s="114"/>
      <c r="L389" s="114"/>
      <c r="M389" s="114"/>
      <c r="N389" s="114"/>
      <c r="O389" s="114"/>
    </row>
    <row r="390" spans="2:15">
      <c r="B390" s="113"/>
      <c r="C390" s="113"/>
      <c r="D390" s="113"/>
      <c r="E390" s="113"/>
      <c r="F390" s="113"/>
      <c r="G390" s="113"/>
      <c r="H390" s="114"/>
      <c r="I390" s="114"/>
      <c r="J390" s="114"/>
      <c r="K390" s="114"/>
      <c r="L390" s="114"/>
      <c r="M390" s="114"/>
      <c r="N390" s="114"/>
      <c r="O390" s="114"/>
    </row>
    <row r="391" spans="2:15">
      <c r="B391" s="113"/>
      <c r="C391" s="113"/>
      <c r="D391" s="113"/>
      <c r="E391" s="113"/>
      <c r="F391" s="113"/>
      <c r="G391" s="113"/>
      <c r="H391" s="114"/>
      <c r="I391" s="114"/>
      <c r="J391" s="114"/>
      <c r="K391" s="114"/>
      <c r="L391" s="114"/>
      <c r="M391" s="114"/>
      <c r="N391" s="114"/>
      <c r="O391" s="114"/>
    </row>
    <row r="392" spans="2:15">
      <c r="B392" s="113"/>
      <c r="C392" s="113"/>
      <c r="D392" s="113"/>
      <c r="E392" s="113"/>
      <c r="F392" s="113"/>
      <c r="G392" s="113"/>
      <c r="H392" s="114"/>
      <c r="I392" s="114"/>
      <c r="J392" s="114"/>
      <c r="K392" s="114"/>
      <c r="L392" s="114"/>
      <c r="M392" s="114"/>
      <c r="N392" s="114"/>
      <c r="O392" s="114"/>
    </row>
    <row r="393" spans="2:15">
      <c r="B393" s="113"/>
      <c r="C393" s="113"/>
      <c r="D393" s="113"/>
      <c r="E393" s="113"/>
      <c r="F393" s="113"/>
      <c r="G393" s="113"/>
      <c r="H393" s="114"/>
      <c r="I393" s="114"/>
      <c r="J393" s="114"/>
      <c r="K393" s="114"/>
      <c r="L393" s="114"/>
      <c r="M393" s="114"/>
      <c r="N393" s="114"/>
      <c r="O393" s="114"/>
    </row>
    <row r="394" spans="2:15">
      <c r="B394" s="113"/>
      <c r="C394" s="113"/>
      <c r="D394" s="113"/>
      <c r="E394" s="113"/>
      <c r="F394" s="113"/>
      <c r="G394" s="113"/>
      <c r="H394" s="114"/>
      <c r="I394" s="114"/>
      <c r="J394" s="114"/>
      <c r="K394" s="114"/>
      <c r="L394" s="114"/>
      <c r="M394" s="114"/>
      <c r="N394" s="114"/>
      <c r="O394" s="114"/>
    </row>
    <row r="395" spans="2:15">
      <c r="B395" s="113"/>
      <c r="C395" s="113"/>
      <c r="D395" s="113"/>
      <c r="E395" s="113"/>
      <c r="F395" s="113"/>
      <c r="G395" s="113"/>
      <c r="H395" s="114"/>
      <c r="I395" s="114"/>
      <c r="J395" s="114"/>
      <c r="K395" s="114"/>
      <c r="L395" s="114"/>
      <c r="M395" s="114"/>
      <c r="N395" s="114"/>
      <c r="O395" s="114"/>
    </row>
    <row r="396" spans="2:15">
      <c r="B396" s="113"/>
      <c r="C396" s="113"/>
      <c r="D396" s="113"/>
      <c r="E396" s="113"/>
      <c r="F396" s="113"/>
      <c r="G396" s="113"/>
      <c r="H396" s="114"/>
      <c r="I396" s="114"/>
      <c r="J396" s="114"/>
      <c r="K396" s="114"/>
      <c r="L396" s="114"/>
      <c r="M396" s="114"/>
      <c r="N396" s="114"/>
      <c r="O396" s="114"/>
    </row>
    <row r="397" spans="2:15">
      <c r="B397" s="113"/>
      <c r="C397" s="113"/>
      <c r="D397" s="113"/>
      <c r="E397" s="113"/>
      <c r="F397" s="113"/>
      <c r="G397" s="113"/>
      <c r="H397" s="114"/>
      <c r="I397" s="114"/>
      <c r="J397" s="114"/>
      <c r="K397" s="114"/>
      <c r="L397" s="114"/>
      <c r="M397" s="114"/>
      <c r="N397" s="114"/>
      <c r="O397" s="114"/>
    </row>
    <row r="398" spans="2:15">
      <c r="B398" s="113"/>
      <c r="C398" s="113"/>
      <c r="D398" s="113"/>
      <c r="E398" s="113"/>
      <c r="F398" s="113"/>
      <c r="G398" s="113"/>
      <c r="H398" s="114"/>
      <c r="I398" s="114"/>
      <c r="J398" s="114"/>
      <c r="K398" s="114"/>
      <c r="L398" s="114"/>
      <c r="M398" s="114"/>
      <c r="N398" s="114"/>
      <c r="O398" s="114"/>
    </row>
    <row r="399" spans="2:15">
      <c r="B399" s="113"/>
      <c r="C399" s="113"/>
      <c r="D399" s="113"/>
      <c r="E399" s="113"/>
      <c r="F399" s="113"/>
      <c r="G399" s="113"/>
      <c r="H399" s="114"/>
      <c r="I399" s="114"/>
      <c r="J399" s="114"/>
      <c r="K399" s="114"/>
      <c r="L399" s="114"/>
      <c r="M399" s="114"/>
      <c r="N399" s="114"/>
      <c r="O399" s="114"/>
    </row>
    <row r="400" spans="2:15">
      <c r="B400" s="113"/>
      <c r="C400" s="113"/>
      <c r="D400" s="113"/>
      <c r="E400" s="113"/>
      <c r="F400" s="113"/>
      <c r="G400" s="113"/>
      <c r="H400" s="114"/>
      <c r="I400" s="114"/>
      <c r="J400" s="114"/>
      <c r="K400" s="114"/>
      <c r="L400" s="114"/>
      <c r="M400" s="114"/>
      <c r="N400" s="114"/>
      <c r="O400" s="114"/>
    </row>
    <row r="401" spans="2:15">
      <c r="B401" s="113"/>
      <c r="C401" s="113"/>
      <c r="D401" s="113"/>
      <c r="E401" s="113"/>
      <c r="F401" s="113"/>
      <c r="G401" s="113"/>
      <c r="H401" s="114"/>
      <c r="I401" s="114"/>
      <c r="J401" s="114"/>
      <c r="K401" s="114"/>
      <c r="L401" s="114"/>
      <c r="M401" s="114"/>
      <c r="N401" s="114"/>
      <c r="O401" s="114"/>
    </row>
    <row r="402" spans="2:15">
      <c r="B402" s="113"/>
      <c r="C402" s="113"/>
      <c r="D402" s="113"/>
      <c r="E402" s="113"/>
      <c r="F402" s="113"/>
      <c r="G402" s="113"/>
      <c r="H402" s="114"/>
      <c r="I402" s="114"/>
      <c r="J402" s="114"/>
      <c r="K402" s="114"/>
      <c r="L402" s="114"/>
      <c r="M402" s="114"/>
      <c r="N402" s="114"/>
      <c r="O402" s="114"/>
    </row>
    <row r="403" spans="2:15">
      <c r="B403" s="113"/>
      <c r="C403" s="113"/>
      <c r="D403" s="113"/>
      <c r="E403" s="113"/>
      <c r="F403" s="113"/>
      <c r="G403" s="113"/>
      <c r="H403" s="114"/>
      <c r="I403" s="114"/>
      <c r="J403" s="114"/>
      <c r="K403" s="114"/>
      <c r="L403" s="114"/>
      <c r="M403" s="114"/>
      <c r="N403" s="114"/>
      <c r="O403" s="114"/>
    </row>
    <row r="404" spans="2:15">
      <c r="B404" s="113"/>
      <c r="C404" s="113"/>
      <c r="D404" s="113"/>
      <c r="E404" s="113"/>
      <c r="F404" s="113"/>
      <c r="G404" s="113"/>
      <c r="H404" s="114"/>
      <c r="I404" s="114"/>
      <c r="J404" s="114"/>
      <c r="K404" s="114"/>
      <c r="L404" s="114"/>
      <c r="M404" s="114"/>
      <c r="N404" s="114"/>
      <c r="O404" s="114"/>
    </row>
    <row r="405" spans="2:15">
      <c r="B405" s="113"/>
      <c r="C405" s="113"/>
      <c r="D405" s="113"/>
      <c r="E405" s="113"/>
      <c r="F405" s="113"/>
      <c r="G405" s="113"/>
      <c r="H405" s="114"/>
      <c r="I405" s="114"/>
      <c r="J405" s="114"/>
      <c r="K405" s="114"/>
      <c r="L405" s="114"/>
      <c r="M405" s="114"/>
      <c r="N405" s="114"/>
      <c r="O405" s="114"/>
    </row>
    <row r="406" spans="2:15">
      <c r="B406" s="113"/>
      <c r="C406" s="113"/>
      <c r="D406" s="113"/>
      <c r="E406" s="113"/>
      <c r="F406" s="113"/>
      <c r="G406" s="113"/>
      <c r="H406" s="114"/>
      <c r="I406" s="114"/>
      <c r="J406" s="114"/>
      <c r="K406" s="114"/>
      <c r="L406" s="114"/>
      <c r="M406" s="114"/>
      <c r="N406" s="114"/>
      <c r="O406" s="114"/>
    </row>
    <row r="407" spans="2:15">
      <c r="B407" s="113"/>
      <c r="C407" s="113"/>
      <c r="D407" s="113"/>
      <c r="E407" s="113"/>
      <c r="F407" s="113"/>
      <c r="G407" s="113"/>
      <c r="H407" s="114"/>
      <c r="I407" s="114"/>
      <c r="J407" s="114"/>
      <c r="K407" s="114"/>
      <c r="L407" s="114"/>
      <c r="M407" s="114"/>
      <c r="N407" s="114"/>
      <c r="O407" s="114"/>
    </row>
    <row r="408" spans="2:15">
      <c r="B408" s="113"/>
      <c r="C408" s="113"/>
      <c r="D408" s="113"/>
      <c r="E408" s="113"/>
      <c r="F408" s="113"/>
      <c r="G408" s="113"/>
      <c r="H408" s="114"/>
      <c r="I408" s="114"/>
      <c r="J408" s="114"/>
      <c r="K408" s="114"/>
      <c r="L408" s="114"/>
      <c r="M408" s="114"/>
      <c r="N408" s="114"/>
      <c r="O408" s="114"/>
    </row>
    <row r="409" spans="2:15">
      <c r="B409" s="113"/>
      <c r="C409" s="113"/>
      <c r="D409" s="113"/>
      <c r="E409" s="113"/>
      <c r="F409" s="113"/>
      <c r="G409" s="113"/>
      <c r="H409" s="114"/>
      <c r="I409" s="114"/>
      <c r="J409" s="114"/>
      <c r="K409" s="114"/>
      <c r="L409" s="114"/>
      <c r="M409" s="114"/>
      <c r="N409" s="114"/>
      <c r="O409" s="114"/>
    </row>
    <row r="410" spans="2:15">
      <c r="B410" s="113"/>
      <c r="C410" s="113"/>
      <c r="D410" s="113"/>
      <c r="E410" s="113"/>
      <c r="F410" s="113"/>
      <c r="G410" s="113"/>
      <c r="H410" s="114"/>
      <c r="I410" s="114"/>
      <c r="J410" s="114"/>
      <c r="K410" s="114"/>
      <c r="L410" s="114"/>
      <c r="M410" s="114"/>
      <c r="N410" s="114"/>
      <c r="O410" s="114"/>
    </row>
    <row r="411" spans="2:15">
      <c r="B411" s="113"/>
      <c r="C411" s="113"/>
      <c r="D411" s="113"/>
      <c r="E411" s="113"/>
      <c r="F411" s="113"/>
      <c r="G411" s="113"/>
      <c r="H411" s="114"/>
      <c r="I411" s="114"/>
      <c r="J411" s="114"/>
      <c r="K411" s="114"/>
      <c r="L411" s="114"/>
      <c r="M411" s="114"/>
      <c r="N411" s="114"/>
      <c r="O411" s="114"/>
    </row>
    <row r="412" spans="2:15">
      <c r="B412" s="113"/>
      <c r="C412" s="113"/>
      <c r="D412" s="113"/>
      <c r="E412" s="113"/>
      <c r="F412" s="113"/>
      <c r="G412" s="113"/>
      <c r="H412" s="114"/>
      <c r="I412" s="114"/>
      <c r="J412" s="114"/>
      <c r="K412" s="114"/>
      <c r="L412" s="114"/>
      <c r="M412" s="114"/>
      <c r="N412" s="114"/>
      <c r="O412" s="114"/>
    </row>
    <row r="413" spans="2:15">
      <c r="B413" s="113"/>
      <c r="C413" s="113"/>
      <c r="D413" s="113"/>
      <c r="E413" s="113"/>
      <c r="F413" s="113"/>
      <c r="G413" s="113"/>
      <c r="H413" s="114"/>
      <c r="I413" s="114"/>
      <c r="J413" s="114"/>
      <c r="K413" s="114"/>
      <c r="L413" s="114"/>
      <c r="M413" s="114"/>
      <c r="N413" s="114"/>
      <c r="O413" s="114"/>
    </row>
    <row r="414" spans="2:15">
      <c r="B414" s="113"/>
      <c r="C414" s="113"/>
      <c r="D414" s="113"/>
      <c r="E414" s="113"/>
      <c r="F414" s="113"/>
      <c r="G414" s="113"/>
      <c r="H414" s="114"/>
      <c r="I414" s="114"/>
      <c r="J414" s="114"/>
      <c r="K414" s="114"/>
      <c r="L414" s="114"/>
      <c r="M414" s="114"/>
      <c r="N414" s="114"/>
      <c r="O414" s="114"/>
    </row>
    <row r="415" spans="2:15">
      <c r="B415" s="113"/>
      <c r="C415" s="113"/>
      <c r="D415" s="113"/>
      <c r="E415" s="113"/>
      <c r="F415" s="113"/>
      <c r="G415" s="113"/>
      <c r="H415" s="114"/>
      <c r="I415" s="114"/>
      <c r="J415" s="114"/>
      <c r="K415" s="114"/>
      <c r="L415" s="114"/>
      <c r="M415" s="114"/>
      <c r="N415" s="114"/>
      <c r="O415" s="114"/>
    </row>
    <row r="416" spans="2:15">
      <c r="B416" s="113"/>
      <c r="C416" s="113"/>
      <c r="D416" s="113"/>
      <c r="E416" s="113"/>
      <c r="F416" s="113"/>
      <c r="G416" s="113"/>
      <c r="H416" s="114"/>
      <c r="I416" s="114"/>
      <c r="J416" s="114"/>
      <c r="K416" s="114"/>
      <c r="L416" s="114"/>
      <c r="M416" s="114"/>
      <c r="N416" s="114"/>
      <c r="O416" s="114"/>
    </row>
    <row r="417" spans="2:15">
      <c r="B417" s="113"/>
      <c r="C417" s="113"/>
      <c r="D417" s="113"/>
      <c r="E417" s="113"/>
      <c r="F417" s="113"/>
      <c r="G417" s="113"/>
      <c r="H417" s="114"/>
      <c r="I417" s="114"/>
      <c r="J417" s="114"/>
      <c r="K417" s="114"/>
      <c r="L417" s="114"/>
      <c r="M417" s="114"/>
      <c r="N417" s="114"/>
      <c r="O417" s="114"/>
    </row>
    <row r="418" spans="2:15">
      <c r="B418" s="113"/>
      <c r="C418" s="113"/>
      <c r="D418" s="113"/>
      <c r="E418" s="113"/>
      <c r="F418" s="113"/>
      <c r="G418" s="113"/>
      <c r="H418" s="114"/>
      <c r="I418" s="114"/>
      <c r="J418" s="114"/>
      <c r="K418" s="114"/>
      <c r="L418" s="114"/>
      <c r="M418" s="114"/>
      <c r="N418" s="114"/>
      <c r="O418" s="114"/>
    </row>
    <row r="419" spans="2:15">
      <c r="B419" s="113"/>
      <c r="C419" s="113"/>
      <c r="D419" s="113"/>
      <c r="E419" s="113"/>
      <c r="F419" s="113"/>
      <c r="G419" s="113"/>
      <c r="H419" s="114"/>
      <c r="I419" s="114"/>
      <c r="J419" s="114"/>
      <c r="K419" s="114"/>
      <c r="L419" s="114"/>
      <c r="M419" s="114"/>
      <c r="N419" s="114"/>
      <c r="O419" s="114"/>
    </row>
    <row r="420" spans="2:15">
      <c r="B420" s="113"/>
      <c r="C420" s="113"/>
      <c r="D420" s="113"/>
      <c r="E420" s="113"/>
      <c r="F420" s="113"/>
      <c r="G420" s="113"/>
      <c r="H420" s="114"/>
      <c r="I420" s="114"/>
      <c r="J420" s="114"/>
      <c r="K420" s="114"/>
      <c r="L420" s="114"/>
      <c r="M420" s="114"/>
      <c r="N420" s="114"/>
      <c r="O420" s="114"/>
    </row>
    <row r="421" spans="2:15">
      <c r="B421" s="113"/>
      <c r="C421" s="113"/>
      <c r="D421" s="113"/>
      <c r="E421" s="113"/>
      <c r="F421" s="113"/>
      <c r="G421" s="113"/>
      <c r="H421" s="114"/>
      <c r="I421" s="114"/>
      <c r="J421" s="114"/>
      <c r="K421" s="114"/>
      <c r="L421" s="114"/>
      <c r="M421" s="114"/>
      <c r="N421" s="114"/>
      <c r="O421" s="114"/>
    </row>
    <row r="422" spans="2:15">
      <c r="B422" s="113"/>
      <c r="C422" s="113"/>
      <c r="D422" s="113"/>
      <c r="E422" s="113"/>
      <c r="F422" s="113"/>
      <c r="G422" s="113"/>
      <c r="H422" s="114"/>
      <c r="I422" s="114"/>
      <c r="J422" s="114"/>
      <c r="K422" s="114"/>
      <c r="L422" s="114"/>
      <c r="M422" s="114"/>
      <c r="N422" s="114"/>
      <c r="O422" s="114"/>
    </row>
    <row r="423" spans="2:15">
      <c r="B423" s="113"/>
      <c r="C423" s="113"/>
      <c r="D423" s="113"/>
      <c r="E423" s="113"/>
      <c r="F423" s="113"/>
      <c r="G423" s="113"/>
      <c r="H423" s="114"/>
      <c r="I423" s="114"/>
      <c r="J423" s="114"/>
      <c r="K423" s="114"/>
      <c r="L423" s="114"/>
      <c r="M423" s="114"/>
      <c r="N423" s="114"/>
      <c r="O423" s="114"/>
    </row>
    <row r="424" spans="2:15">
      <c r="B424" s="113"/>
      <c r="C424" s="113"/>
      <c r="D424" s="113"/>
      <c r="E424" s="113"/>
      <c r="F424" s="113"/>
      <c r="G424" s="113"/>
      <c r="H424" s="114"/>
      <c r="I424" s="114"/>
      <c r="J424" s="114"/>
      <c r="K424" s="114"/>
      <c r="L424" s="114"/>
      <c r="M424" s="114"/>
      <c r="N424" s="114"/>
      <c r="O424" s="114"/>
    </row>
    <row r="425" spans="2:15">
      <c r="B425" s="113"/>
      <c r="C425" s="113"/>
      <c r="D425" s="113"/>
      <c r="E425" s="113"/>
      <c r="F425" s="113"/>
      <c r="G425" s="113"/>
      <c r="H425" s="114"/>
      <c r="I425" s="114"/>
      <c r="J425" s="114"/>
      <c r="K425" s="114"/>
      <c r="L425" s="114"/>
      <c r="M425" s="114"/>
      <c r="N425" s="114"/>
      <c r="O425" s="114"/>
    </row>
    <row r="426" spans="2:15">
      <c r="B426" s="113"/>
      <c r="C426" s="113"/>
      <c r="D426" s="113"/>
      <c r="E426" s="113"/>
      <c r="F426" s="113"/>
      <c r="G426" s="113"/>
      <c r="H426" s="114"/>
      <c r="I426" s="114"/>
      <c r="J426" s="114"/>
      <c r="K426" s="114"/>
      <c r="L426" s="114"/>
      <c r="M426" s="114"/>
      <c r="N426" s="114"/>
      <c r="O426" s="114"/>
    </row>
    <row r="427" spans="2:15">
      <c r="B427" s="113"/>
      <c r="C427" s="113"/>
      <c r="D427" s="113"/>
      <c r="E427" s="113"/>
      <c r="F427" s="113"/>
      <c r="G427" s="113"/>
      <c r="H427" s="114"/>
      <c r="I427" s="114"/>
      <c r="J427" s="114"/>
      <c r="K427" s="114"/>
      <c r="L427" s="114"/>
      <c r="M427" s="114"/>
      <c r="N427" s="114"/>
      <c r="O427" s="114"/>
    </row>
    <row r="428" spans="2:15">
      <c r="B428" s="113"/>
      <c r="C428" s="113"/>
      <c r="D428" s="113"/>
      <c r="E428" s="113"/>
      <c r="F428" s="113"/>
      <c r="G428" s="113"/>
      <c r="H428" s="114"/>
      <c r="I428" s="114"/>
      <c r="J428" s="114"/>
      <c r="K428" s="114"/>
      <c r="L428" s="114"/>
      <c r="M428" s="114"/>
      <c r="N428" s="114"/>
      <c r="O428" s="114"/>
    </row>
    <row r="429" spans="2:15">
      <c r="B429" s="113"/>
      <c r="C429" s="113"/>
      <c r="D429" s="113"/>
      <c r="E429" s="113"/>
      <c r="F429" s="113"/>
      <c r="G429" s="113"/>
      <c r="H429" s="114"/>
      <c r="I429" s="114"/>
      <c r="J429" s="114"/>
      <c r="K429" s="114"/>
      <c r="L429" s="114"/>
      <c r="M429" s="114"/>
      <c r="N429" s="114"/>
      <c r="O429" s="114"/>
    </row>
    <row r="430" spans="2:15">
      <c r="B430" s="113"/>
      <c r="C430" s="113"/>
      <c r="D430" s="113"/>
      <c r="E430" s="113"/>
      <c r="F430" s="113"/>
      <c r="G430" s="113"/>
      <c r="H430" s="114"/>
      <c r="I430" s="114"/>
      <c r="J430" s="114"/>
      <c r="K430" s="114"/>
      <c r="L430" s="114"/>
      <c r="M430" s="114"/>
      <c r="N430" s="114"/>
      <c r="O430" s="114"/>
    </row>
    <row r="431" spans="2:15">
      <c r="B431" s="113"/>
      <c r="C431" s="113"/>
      <c r="D431" s="113"/>
      <c r="E431" s="113"/>
      <c r="F431" s="113"/>
      <c r="G431" s="113"/>
      <c r="H431" s="114"/>
      <c r="I431" s="114"/>
      <c r="J431" s="114"/>
      <c r="K431" s="114"/>
      <c r="L431" s="114"/>
      <c r="M431" s="114"/>
      <c r="N431" s="114"/>
      <c r="O431" s="114"/>
    </row>
    <row r="432" spans="2:15">
      <c r="B432" s="113"/>
      <c r="C432" s="113"/>
      <c r="D432" s="113"/>
      <c r="E432" s="113"/>
      <c r="F432" s="113"/>
      <c r="G432" s="113"/>
      <c r="H432" s="114"/>
      <c r="I432" s="114"/>
      <c r="J432" s="114"/>
      <c r="K432" s="114"/>
      <c r="L432" s="114"/>
      <c r="M432" s="114"/>
      <c r="N432" s="114"/>
      <c r="O432" s="114"/>
    </row>
    <row r="433" spans="2:15">
      <c r="B433" s="113"/>
      <c r="C433" s="113"/>
      <c r="D433" s="113"/>
      <c r="E433" s="113"/>
      <c r="F433" s="113"/>
      <c r="G433" s="113"/>
      <c r="H433" s="114"/>
      <c r="I433" s="114"/>
      <c r="J433" s="114"/>
      <c r="K433" s="114"/>
      <c r="L433" s="114"/>
      <c r="M433" s="114"/>
      <c r="N433" s="114"/>
      <c r="O433" s="114"/>
    </row>
    <row r="434" spans="2:15">
      <c r="B434" s="113"/>
      <c r="C434" s="113"/>
      <c r="D434" s="113"/>
      <c r="E434" s="113"/>
      <c r="F434" s="113"/>
      <c r="G434" s="113"/>
      <c r="H434" s="114"/>
      <c r="I434" s="114"/>
      <c r="J434" s="114"/>
      <c r="K434" s="114"/>
      <c r="L434" s="114"/>
      <c r="M434" s="114"/>
      <c r="N434" s="114"/>
      <c r="O434" s="114"/>
    </row>
    <row r="435" spans="2:15">
      <c r="B435" s="113"/>
      <c r="C435" s="113"/>
      <c r="D435" s="113"/>
      <c r="E435" s="113"/>
      <c r="F435" s="113"/>
      <c r="G435" s="113"/>
      <c r="H435" s="114"/>
      <c r="I435" s="114"/>
      <c r="J435" s="114"/>
      <c r="K435" s="114"/>
      <c r="L435" s="114"/>
      <c r="M435" s="114"/>
      <c r="N435" s="114"/>
      <c r="O435" s="114"/>
    </row>
    <row r="436" spans="2:15">
      <c r="B436" s="113"/>
      <c r="C436" s="113"/>
      <c r="D436" s="113"/>
      <c r="E436" s="113"/>
      <c r="F436" s="113"/>
      <c r="G436" s="113"/>
      <c r="H436" s="114"/>
      <c r="I436" s="114"/>
      <c r="J436" s="114"/>
      <c r="K436" s="114"/>
      <c r="L436" s="114"/>
      <c r="M436" s="114"/>
      <c r="N436" s="114"/>
      <c r="O436" s="114"/>
    </row>
    <row r="437" spans="2:15">
      <c r="B437" s="113"/>
      <c r="C437" s="113"/>
      <c r="D437" s="113"/>
      <c r="E437" s="113"/>
      <c r="F437" s="113"/>
      <c r="G437" s="113"/>
      <c r="H437" s="114"/>
      <c r="I437" s="114"/>
      <c r="J437" s="114"/>
      <c r="K437" s="114"/>
      <c r="L437" s="114"/>
      <c r="M437" s="114"/>
      <c r="N437" s="114"/>
      <c r="O437" s="114"/>
    </row>
    <row r="438" spans="2:15">
      <c r="B438" s="113"/>
      <c r="C438" s="113"/>
      <c r="D438" s="113"/>
      <c r="E438" s="113"/>
      <c r="F438" s="113"/>
      <c r="G438" s="113"/>
      <c r="H438" s="114"/>
      <c r="I438" s="114"/>
      <c r="J438" s="114"/>
      <c r="K438" s="114"/>
      <c r="L438" s="114"/>
      <c r="M438" s="114"/>
      <c r="N438" s="114"/>
      <c r="O438" s="114"/>
    </row>
    <row r="439" spans="2:15">
      <c r="B439" s="113"/>
      <c r="C439" s="113"/>
      <c r="D439" s="113"/>
      <c r="E439" s="113"/>
      <c r="F439" s="113"/>
      <c r="G439" s="113"/>
      <c r="H439" s="114"/>
      <c r="I439" s="114"/>
      <c r="J439" s="114"/>
      <c r="K439" s="114"/>
      <c r="L439" s="114"/>
      <c r="M439" s="114"/>
      <c r="N439" s="114"/>
      <c r="O439" s="114"/>
    </row>
    <row r="440" spans="2:15">
      <c r="B440" s="113"/>
      <c r="C440" s="113"/>
      <c r="D440" s="113"/>
      <c r="E440" s="113"/>
      <c r="F440" s="113"/>
      <c r="G440" s="113"/>
      <c r="H440" s="114"/>
      <c r="I440" s="114"/>
      <c r="J440" s="114"/>
      <c r="K440" s="114"/>
      <c r="L440" s="114"/>
      <c r="M440" s="114"/>
      <c r="N440" s="114"/>
      <c r="O440" s="114"/>
    </row>
    <row r="441" spans="2:15">
      <c r="B441" s="113"/>
      <c r="C441" s="113"/>
      <c r="D441" s="113"/>
      <c r="E441" s="113"/>
      <c r="F441" s="113"/>
      <c r="G441" s="113"/>
      <c r="H441" s="114"/>
      <c r="I441" s="114"/>
      <c r="J441" s="114"/>
      <c r="K441" s="114"/>
      <c r="L441" s="114"/>
      <c r="M441" s="114"/>
      <c r="N441" s="114"/>
      <c r="O441" s="114"/>
    </row>
    <row r="442" spans="2:15">
      <c r="B442" s="113"/>
      <c r="C442" s="113"/>
      <c r="D442" s="113"/>
      <c r="E442" s="113"/>
      <c r="F442" s="113"/>
      <c r="G442" s="113"/>
      <c r="H442" s="114"/>
      <c r="I442" s="114"/>
      <c r="J442" s="114"/>
      <c r="K442" s="114"/>
      <c r="L442" s="114"/>
      <c r="M442" s="114"/>
      <c r="N442" s="114"/>
      <c r="O442" s="114"/>
    </row>
    <row r="443" spans="2:15">
      <c r="B443" s="113"/>
      <c r="C443" s="113"/>
      <c r="D443" s="113"/>
      <c r="E443" s="113"/>
      <c r="F443" s="113"/>
      <c r="G443" s="113"/>
      <c r="H443" s="114"/>
      <c r="I443" s="114"/>
      <c r="J443" s="114"/>
      <c r="K443" s="114"/>
      <c r="L443" s="114"/>
      <c r="M443" s="114"/>
      <c r="N443" s="114"/>
      <c r="O443" s="114"/>
    </row>
    <row r="444" spans="2:15">
      <c r="B444" s="113"/>
      <c r="C444" s="113"/>
      <c r="D444" s="113"/>
      <c r="E444" s="113"/>
      <c r="F444" s="113"/>
      <c r="G444" s="113"/>
      <c r="H444" s="114"/>
      <c r="I444" s="114"/>
      <c r="J444" s="114"/>
      <c r="K444" s="114"/>
      <c r="L444" s="114"/>
      <c r="M444" s="114"/>
      <c r="N444" s="114"/>
      <c r="O444" s="114"/>
    </row>
    <row r="445" spans="2:15">
      <c r="B445" s="113"/>
      <c r="C445" s="113"/>
      <c r="D445" s="113"/>
      <c r="E445" s="113"/>
      <c r="F445" s="113"/>
      <c r="G445" s="113"/>
      <c r="H445" s="114"/>
      <c r="I445" s="114"/>
      <c r="J445" s="114"/>
      <c r="K445" s="114"/>
      <c r="L445" s="114"/>
      <c r="M445" s="114"/>
      <c r="N445" s="114"/>
      <c r="O445" s="114"/>
    </row>
    <row r="446" spans="2:15">
      <c r="B446" s="113"/>
      <c r="C446" s="113"/>
      <c r="D446" s="113"/>
      <c r="E446" s="113"/>
      <c r="F446" s="113"/>
      <c r="G446" s="113"/>
      <c r="H446" s="114"/>
      <c r="I446" s="114"/>
      <c r="J446" s="114"/>
      <c r="K446" s="114"/>
      <c r="L446" s="114"/>
      <c r="M446" s="114"/>
      <c r="N446" s="114"/>
      <c r="O446" s="114"/>
    </row>
    <row r="447" spans="2:15">
      <c r="B447" s="113"/>
      <c r="C447" s="113"/>
      <c r="D447" s="113"/>
      <c r="E447" s="113"/>
      <c r="F447" s="113"/>
      <c r="G447" s="113"/>
      <c r="H447" s="114"/>
      <c r="I447" s="114"/>
      <c r="J447" s="114"/>
      <c r="K447" s="114"/>
      <c r="L447" s="114"/>
      <c r="M447" s="114"/>
      <c r="N447" s="114"/>
      <c r="O447" s="114"/>
    </row>
    <row r="448" spans="2:15">
      <c r="B448" s="113"/>
      <c r="C448" s="113"/>
      <c r="D448" s="113"/>
      <c r="E448" s="113"/>
      <c r="F448" s="113"/>
      <c r="G448" s="113"/>
      <c r="H448" s="114"/>
      <c r="I448" s="114"/>
      <c r="J448" s="114"/>
      <c r="K448" s="114"/>
      <c r="L448" s="114"/>
      <c r="M448" s="114"/>
      <c r="N448" s="114"/>
      <c r="O448" s="114"/>
    </row>
    <row r="449" spans="2:15">
      <c r="B449" s="113"/>
      <c r="C449" s="113"/>
      <c r="D449" s="113"/>
      <c r="E449" s="113"/>
      <c r="F449" s="113"/>
      <c r="G449" s="113"/>
      <c r="H449" s="114"/>
      <c r="I449" s="114"/>
      <c r="J449" s="114"/>
      <c r="K449" s="114"/>
      <c r="L449" s="114"/>
      <c r="M449" s="114"/>
      <c r="N449" s="114"/>
      <c r="O449" s="114"/>
    </row>
    <row r="450" spans="2:15">
      <c r="B450" s="113"/>
      <c r="C450" s="113"/>
      <c r="D450" s="113"/>
      <c r="E450" s="113"/>
      <c r="F450" s="113"/>
      <c r="G450" s="113"/>
      <c r="H450" s="114"/>
      <c r="I450" s="114"/>
      <c r="J450" s="114"/>
      <c r="K450" s="114"/>
      <c r="L450" s="114"/>
      <c r="M450" s="114"/>
      <c r="N450" s="114"/>
      <c r="O450" s="114"/>
    </row>
    <row r="451" spans="2:15">
      <c r="B451" s="113"/>
      <c r="C451" s="113"/>
      <c r="D451" s="113"/>
      <c r="E451" s="113"/>
      <c r="F451" s="113"/>
      <c r="G451" s="113"/>
      <c r="H451" s="114"/>
      <c r="I451" s="114"/>
      <c r="J451" s="114"/>
      <c r="K451" s="114"/>
      <c r="L451" s="114"/>
      <c r="M451" s="114"/>
      <c r="N451" s="114"/>
      <c r="O451" s="114"/>
    </row>
    <row r="452" spans="2:15">
      <c r="B452" s="113"/>
      <c r="C452" s="113"/>
      <c r="D452" s="113"/>
      <c r="E452" s="113"/>
      <c r="F452" s="113"/>
      <c r="G452" s="113"/>
      <c r="H452" s="114"/>
      <c r="I452" s="114"/>
      <c r="J452" s="114"/>
      <c r="K452" s="114"/>
      <c r="L452" s="114"/>
      <c r="M452" s="114"/>
      <c r="N452" s="114"/>
      <c r="O452" s="114"/>
    </row>
    <row r="453" spans="2:15">
      <c r="B453" s="113"/>
      <c r="C453" s="113"/>
      <c r="D453" s="113"/>
      <c r="E453" s="113"/>
      <c r="F453" s="113"/>
      <c r="G453" s="113"/>
      <c r="H453" s="114"/>
      <c r="I453" s="114"/>
      <c r="J453" s="114"/>
      <c r="K453" s="114"/>
      <c r="L453" s="114"/>
      <c r="M453" s="114"/>
      <c r="N453" s="114"/>
      <c r="O453" s="114"/>
    </row>
    <row r="454" spans="2:15">
      <c r="B454" s="113"/>
      <c r="C454" s="113"/>
      <c r="D454" s="113"/>
      <c r="E454" s="113"/>
      <c r="F454" s="113"/>
      <c r="G454" s="113"/>
      <c r="H454" s="114"/>
      <c r="I454" s="114"/>
      <c r="J454" s="114"/>
      <c r="K454" s="114"/>
      <c r="L454" s="114"/>
      <c r="M454" s="114"/>
      <c r="N454" s="114"/>
      <c r="O454" s="114"/>
    </row>
    <row r="455" spans="2:15">
      <c r="B455" s="113"/>
      <c r="C455" s="113"/>
      <c r="D455" s="113"/>
      <c r="E455" s="113"/>
      <c r="F455" s="113"/>
      <c r="G455" s="113"/>
      <c r="H455" s="114"/>
      <c r="I455" s="114"/>
      <c r="J455" s="114"/>
      <c r="K455" s="114"/>
      <c r="L455" s="114"/>
      <c r="M455" s="114"/>
      <c r="N455" s="114"/>
      <c r="O455" s="114"/>
    </row>
    <row r="456" spans="2:15">
      <c r="B456" s="113"/>
      <c r="C456" s="113"/>
      <c r="D456" s="113"/>
      <c r="E456" s="113"/>
      <c r="F456" s="113"/>
      <c r="G456" s="113"/>
      <c r="H456" s="114"/>
      <c r="I456" s="114"/>
      <c r="J456" s="114"/>
      <c r="K456" s="114"/>
      <c r="L456" s="114"/>
      <c r="M456" s="114"/>
      <c r="N456" s="114"/>
      <c r="O456" s="114"/>
    </row>
    <row r="457" spans="2:15">
      <c r="B457" s="113"/>
      <c r="C457" s="113"/>
      <c r="D457" s="113"/>
      <c r="E457" s="113"/>
      <c r="F457" s="113"/>
      <c r="G457" s="113"/>
      <c r="H457" s="114"/>
      <c r="I457" s="114"/>
      <c r="J457" s="114"/>
      <c r="K457" s="114"/>
      <c r="L457" s="114"/>
      <c r="M457" s="114"/>
      <c r="N457" s="114"/>
      <c r="O457" s="114"/>
    </row>
    <row r="458" spans="2:15">
      <c r="B458" s="113"/>
      <c r="C458" s="113"/>
      <c r="D458" s="113"/>
      <c r="E458" s="113"/>
      <c r="F458" s="113"/>
      <c r="G458" s="113"/>
      <c r="H458" s="114"/>
      <c r="I458" s="114"/>
      <c r="J458" s="114"/>
      <c r="K458" s="114"/>
      <c r="L458" s="114"/>
      <c r="M458" s="114"/>
      <c r="N458" s="114"/>
      <c r="O458" s="114"/>
    </row>
    <row r="459" spans="2:15">
      <c r="B459" s="113"/>
      <c r="C459" s="113"/>
      <c r="D459" s="113"/>
      <c r="E459" s="113"/>
      <c r="F459" s="113"/>
      <c r="G459" s="113"/>
      <c r="H459" s="114"/>
      <c r="I459" s="114"/>
      <c r="J459" s="114"/>
      <c r="K459" s="114"/>
      <c r="L459" s="114"/>
      <c r="M459" s="114"/>
      <c r="N459" s="114"/>
      <c r="O459" s="114"/>
    </row>
    <row r="460" spans="2:15">
      <c r="B460" s="113"/>
      <c r="C460" s="113"/>
      <c r="D460" s="113"/>
      <c r="E460" s="113"/>
      <c r="F460" s="113"/>
      <c r="G460" s="113"/>
      <c r="H460" s="114"/>
      <c r="I460" s="114"/>
      <c r="J460" s="114"/>
      <c r="K460" s="114"/>
      <c r="L460" s="114"/>
      <c r="M460" s="114"/>
      <c r="N460" s="114"/>
      <c r="O460" s="114"/>
    </row>
    <row r="461" spans="2:15">
      <c r="B461" s="113"/>
      <c r="C461" s="113"/>
      <c r="D461" s="113"/>
      <c r="E461" s="113"/>
      <c r="F461" s="113"/>
      <c r="G461" s="113"/>
      <c r="H461" s="114"/>
      <c r="I461" s="114"/>
      <c r="J461" s="114"/>
      <c r="K461" s="114"/>
      <c r="L461" s="114"/>
      <c r="M461" s="114"/>
      <c r="N461" s="114"/>
      <c r="O461" s="114"/>
    </row>
    <row r="462" spans="2:15">
      <c r="B462" s="113"/>
      <c r="C462" s="113"/>
      <c r="D462" s="113"/>
      <c r="E462" s="113"/>
      <c r="F462" s="113"/>
      <c r="G462" s="113"/>
      <c r="H462" s="114"/>
      <c r="I462" s="114"/>
      <c r="J462" s="114"/>
      <c r="K462" s="114"/>
      <c r="L462" s="114"/>
      <c r="M462" s="114"/>
      <c r="N462" s="114"/>
      <c r="O462" s="114"/>
    </row>
    <row r="463" spans="2:15">
      <c r="B463" s="113"/>
      <c r="C463" s="113"/>
      <c r="D463" s="113"/>
      <c r="E463" s="113"/>
      <c r="F463" s="113"/>
      <c r="G463" s="113"/>
      <c r="H463" s="114"/>
      <c r="I463" s="114"/>
      <c r="J463" s="114"/>
      <c r="K463" s="114"/>
      <c r="L463" s="114"/>
      <c r="M463" s="114"/>
      <c r="N463" s="114"/>
      <c r="O463" s="114"/>
    </row>
    <row r="464" spans="2:15">
      <c r="B464" s="113"/>
      <c r="C464" s="113"/>
      <c r="D464" s="113"/>
      <c r="E464" s="113"/>
      <c r="F464" s="113"/>
      <c r="G464" s="113"/>
      <c r="H464" s="114"/>
      <c r="I464" s="114"/>
      <c r="J464" s="114"/>
      <c r="K464" s="114"/>
      <c r="L464" s="114"/>
      <c r="M464" s="114"/>
      <c r="N464" s="114"/>
      <c r="O464" s="114"/>
    </row>
    <row r="465" spans="2:15">
      <c r="B465" s="113"/>
      <c r="C465" s="113"/>
      <c r="D465" s="113"/>
      <c r="E465" s="113"/>
      <c r="F465" s="113"/>
      <c r="G465" s="113"/>
      <c r="H465" s="114"/>
      <c r="I465" s="114"/>
      <c r="J465" s="114"/>
      <c r="K465" s="114"/>
      <c r="L465" s="114"/>
      <c r="M465" s="114"/>
      <c r="N465" s="114"/>
      <c r="O465" s="114"/>
    </row>
    <row r="466" spans="2:15">
      <c r="B466" s="113"/>
      <c r="C466" s="113"/>
      <c r="D466" s="113"/>
      <c r="E466" s="113"/>
      <c r="F466" s="113"/>
      <c r="G466" s="113"/>
      <c r="H466" s="114"/>
      <c r="I466" s="114"/>
      <c r="J466" s="114"/>
      <c r="K466" s="114"/>
      <c r="L466" s="114"/>
      <c r="M466" s="114"/>
      <c r="N466" s="114"/>
      <c r="O466" s="114"/>
    </row>
    <row r="467" spans="2:15">
      <c r="B467" s="113"/>
      <c r="C467" s="113"/>
      <c r="D467" s="113"/>
      <c r="E467" s="113"/>
      <c r="F467" s="113"/>
      <c r="G467" s="113"/>
      <c r="H467" s="114"/>
      <c r="I467" s="114"/>
      <c r="J467" s="114"/>
      <c r="K467" s="114"/>
      <c r="L467" s="114"/>
      <c r="M467" s="114"/>
      <c r="N467" s="114"/>
      <c r="O467" s="114"/>
    </row>
    <row r="468" spans="2:15">
      <c r="B468" s="113"/>
      <c r="C468" s="113"/>
      <c r="D468" s="113"/>
      <c r="E468" s="113"/>
      <c r="F468" s="113"/>
      <c r="G468" s="113"/>
      <c r="H468" s="114"/>
      <c r="I468" s="114"/>
      <c r="J468" s="114"/>
      <c r="K468" s="114"/>
      <c r="L468" s="114"/>
      <c r="M468" s="114"/>
      <c r="N468" s="114"/>
      <c r="O468" s="114"/>
    </row>
    <row r="469" spans="2:15">
      <c r="B469" s="113"/>
      <c r="C469" s="113"/>
      <c r="D469" s="113"/>
      <c r="E469" s="113"/>
      <c r="F469" s="113"/>
      <c r="G469" s="113"/>
      <c r="H469" s="114"/>
      <c r="I469" s="114"/>
      <c r="J469" s="114"/>
      <c r="K469" s="114"/>
      <c r="L469" s="114"/>
      <c r="M469" s="114"/>
      <c r="N469" s="114"/>
      <c r="O469" s="114"/>
    </row>
    <row r="470" spans="2:15">
      <c r="B470" s="113"/>
      <c r="C470" s="113"/>
      <c r="D470" s="113"/>
      <c r="E470" s="113"/>
      <c r="F470" s="113"/>
      <c r="G470" s="113"/>
      <c r="H470" s="114"/>
      <c r="I470" s="114"/>
      <c r="J470" s="114"/>
      <c r="K470" s="114"/>
      <c r="L470" s="114"/>
      <c r="M470" s="114"/>
      <c r="N470" s="114"/>
      <c r="O470" s="114"/>
    </row>
    <row r="471" spans="2:15">
      <c r="B471" s="113"/>
      <c r="C471" s="113"/>
      <c r="D471" s="113"/>
      <c r="E471" s="113"/>
      <c r="F471" s="113"/>
      <c r="G471" s="113"/>
      <c r="H471" s="114"/>
      <c r="I471" s="114"/>
      <c r="J471" s="114"/>
      <c r="K471" s="114"/>
      <c r="L471" s="114"/>
      <c r="M471" s="114"/>
      <c r="N471" s="114"/>
      <c r="O471" s="114"/>
    </row>
    <row r="472" spans="2:15">
      <c r="B472" s="113"/>
      <c r="C472" s="113"/>
      <c r="D472" s="113"/>
      <c r="E472" s="113"/>
      <c r="F472" s="113"/>
      <c r="G472" s="113"/>
      <c r="H472" s="114"/>
      <c r="I472" s="114"/>
      <c r="J472" s="114"/>
      <c r="K472" s="114"/>
      <c r="L472" s="114"/>
      <c r="M472" s="114"/>
      <c r="N472" s="114"/>
      <c r="O472" s="114"/>
    </row>
    <row r="473" spans="2:15">
      <c r="B473" s="113"/>
      <c r="C473" s="113"/>
      <c r="D473" s="113"/>
      <c r="E473" s="113"/>
      <c r="F473" s="113"/>
      <c r="G473" s="113"/>
      <c r="H473" s="114"/>
      <c r="I473" s="114"/>
      <c r="J473" s="114"/>
      <c r="K473" s="114"/>
      <c r="L473" s="114"/>
      <c r="M473" s="114"/>
      <c r="N473" s="114"/>
      <c r="O473" s="114"/>
    </row>
    <row r="474" spans="2:15">
      <c r="B474" s="113"/>
      <c r="C474" s="113"/>
      <c r="D474" s="113"/>
      <c r="E474" s="113"/>
      <c r="F474" s="113"/>
      <c r="G474" s="113"/>
      <c r="H474" s="114"/>
      <c r="I474" s="114"/>
      <c r="J474" s="114"/>
      <c r="K474" s="114"/>
      <c r="L474" s="114"/>
      <c r="M474" s="114"/>
      <c r="N474" s="114"/>
      <c r="O474" s="114"/>
    </row>
    <row r="475" spans="2:15">
      <c r="B475" s="113"/>
      <c r="C475" s="113"/>
      <c r="D475" s="113"/>
      <c r="E475" s="113"/>
      <c r="F475" s="113"/>
      <c r="G475" s="113"/>
      <c r="H475" s="114"/>
      <c r="I475" s="114"/>
      <c r="J475" s="114"/>
      <c r="K475" s="114"/>
      <c r="L475" s="114"/>
      <c r="M475" s="114"/>
      <c r="N475" s="114"/>
      <c r="O475" s="114"/>
    </row>
    <row r="476" spans="2:15">
      <c r="B476" s="113"/>
      <c r="C476" s="113"/>
      <c r="D476" s="113"/>
      <c r="E476" s="113"/>
      <c r="F476" s="113"/>
      <c r="G476" s="113"/>
      <c r="H476" s="114"/>
      <c r="I476" s="114"/>
      <c r="J476" s="114"/>
      <c r="K476" s="114"/>
      <c r="L476" s="114"/>
      <c r="M476" s="114"/>
      <c r="N476" s="114"/>
      <c r="O476" s="114"/>
    </row>
    <row r="477" spans="2:15">
      <c r="B477" s="113"/>
      <c r="C477" s="113"/>
      <c r="D477" s="113"/>
      <c r="E477" s="113"/>
      <c r="F477" s="113"/>
      <c r="G477" s="113"/>
      <c r="H477" s="114"/>
      <c r="I477" s="114"/>
      <c r="J477" s="114"/>
      <c r="K477" s="114"/>
      <c r="L477" s="114"/>
      <c r="M477" s="114"/>
      <c r="N477" s="114"/>
      <c r="O477" s="114"/>
    </row>
    <row r="478" spans="2:15">
      <c r="B478" s="113"/>
      <c r="C478" s="113"/>
      <c r="D478" s="113"/>
      <c r="E478" s="113"/>
      <c r="F478" s="113"/>
      <c r="G478" s="113"/>
      <c r="H478" s="114"/>
      <c r="I478" s="114"/>
      <c r="J478" s="114"/>
      <c r="K478" s="114"/>
      <c r="L478" s="114"/>
      <c r="M478" s="114"/>
      <c r="N478" s="114"/>
      <c r="O478" s="114"/>
    </row>
    <row r="479" spans="2:15">
      <c r="B479" s="113"/>
      <c r="C479" s="113"/>
      <c r="D479" s="113"/>
      <c r="E479" s="113"/>
      <c r="F479" s="113"/>
      <c r="G479" s="113"/>
      <c r="H479" s="114"/>
      <c r="I479" s="114"/>
      <c r="J479" s="114"/>
      <c r="K479" s="114"/>
      <c r="L479" s="114"/>
      <c r="M479" s="114"/>
      <c r="N479" s="114"/>
      <c r="O479" s="114"/>
    </row>
    <row r="480" spans="2:15">
      <c r="B480" s="113"/>
      <c r="C480" s="113"/>
      <c r="D480" s="113"/>
      <c r="E480" s="113"/>
      <c r="F480" s="113"/>
      <c r="G480" s="113"/>
      <c r="H480" s="114"/>
      <c r="I480" s="114"/>
      <c r="J480" s="114"/>
      <c r="K480" s="114"/>
      <c r="L480" s="114"/>
      <c r="M480" s="114"/>
      <c r="N480" s="114"/>
      <c r="O480" s="114"/>
    </row>
    <row r="481" spans="2:15">
      <c r="B481" s="113"/>
      <c r="C481" s="113"/>
      <c r="D481" s="113"/>
      <c r="E481" s="113"/>
      <c r="F481" s="113"/>
      <c r="G481" s="113"/>
      <c r="H481" s="114"/>
      <c r="I481" s="114"/>
      <c r="J481" s="114"/>
      <c r="K481" s="114"/>
      <c r="L481" s="114"/>
      <c r="M481" s="114"/>
      <c r="N481" s="114"/>
      <c r="O481" s="114"/>
    </row>
    <row r="482" spans="2:15">
      <c r="B482" s="113"/>
      <c r="C482" s="113"/>
      <c r="D482" s="113"/>
      <c r="E482" s="113"/>
      <c r="F482" s="113"/>
      <c r="G482" s="113"/>
      <c r="H482" s="114"/>
      <c r="I482" s="114"/>
      <c r="J482" s="114"/>
      <c r="K482" s="114"/>
      <c r="L482" s="114"/>
      <c r="M482" s="114"/>
      <c r="N482" s="114"/>
      <c r="O482" s="114"/>
    </row>
    <row r="483" spans="2:15">
      <c r="B483" s="113"/>
      <c r="C483" s="113"/>
      <c r="D483" s="113"/>
      <c r="E483" s="113"/>
      <c r="F483" s="113"/>
      <c r="G483" s="113"/>
      <c r="H483" s="114"/>
      <c r="I483" s="114"/>
      <c r="J483" s="114"/>
      <c r="K483" s="114"/>
      <c r="L483" s="114"/>
      <c r="M483" s="114"/>
      <c r="N483" s="114"/>
      <c r="O483" s="114"/>
    </row>
    <row r="484" spans="2:15">
      <c r="B484" s="113"/>
      <c r="C484" s="113"/>
      <c r="D484" s="113"/>
      <c r="E484" s="113"/>
      <c r="F484" s="113"/>
      <c r="G484" s="113"/>
      <c r="H484" s="114"/>
      <c r="I484" s="114"/>
      <c r="J484" s="114"/>
      <c r="K484" s="114"/>
      <c r="L484" s="114"/>
      <c r="M484" s="114"/>
      <c r="N484" s="114"/>
      <c r="O484" s="114"/>
    </row>
    <row r="485" spans="2:15">
      <c r="B485" s="113"/>
      <c r="C485" s="113"/>
      <c r="D485" s="113"/>
      <c r="E485" s="113"/>
      <c r="F485" s="113"/>
      <c r="G485" s="113"/>
      <c r="H485" s="114"/>
      <c r="I485" s="114"/>
      <c r="J485" s="114"/>
      <c r="K485" s="114"/>
      <c r="L485" s="114"/>
      <c r="M485" s="114"/>
      <c r="N485" s="114"/>
      <c r="O485" s="114"/>
    </row>
    <row r="486" spans="2:15">
      <c r="B486" s="113"/>
      <c r="C486" s="113"/>
      <c r="D486" s="113"/>
      <c r="E486" s="113"/>
      <c r="F486" s="113"/>
      <c r="G486" s="113"/>
      <c r="H486" s="114"/>
      <c r="I486" s="114"/>
      <c r="J486" s="114"/>
      <c r="K486" s="114"/>
      <c r="L486" s="114"/>
      <c r="M486" s="114"/>
      <c r="N486" s="114"/>
      <c r="O486" s="114"/>
    </row>
    <row r="487" spans="2:15">
      <c r="B487" s="113"/>
      <c r="C487" s="113"/>
      <c r="D487" s="113"/>
      <c r="E487" s="113"/>
      <c r="F487" s="113"/>
      <c r="G487" s="113"/>
      <c r="H487" s="114"/>
      <c r="I487" s="114"/>
      <c r="J487" s="114"/>
      <c r="K487" s="114"/>
      <c r="L487" s="114"/>
      <c r="M487" s="114"/>
      <c r="N487" s="114"/>
      <c r="O487" s="114"/>
    </row>
    <row r="488" spans="2:15">
      <c r="B488" s="113"/>
      <c r="C488" s="113"/>
      <c r="D488" s="113"/>
      <c r="E488" s="113"/>
      <c r="F488" s="113"/>
      <c r="G488" s="113"/>
      <c r="H488" s="114"/>
      <c r="I488" s="114"/>
      <c r="J488" s="114"/>
      <c r="K488" s="114"/>
      <c r="L488" s="114"/>
      <c r="M488" s="114"/>
      <c r="N488" s="114"/>
      <c r="O488" s="114"/>
    </row>
    <row r="489" spans="2:15">
      <c r="B489" s="113"/>
      <c r="C489" s="113"/>
      <c r="D489" s="113"/>
      <c r="E489" s="113"/>
      <c r="F489" s="113"/>
      <c r="G489" s="113"/>
      <c r="H489" s="114"/>
      <c r="I489" s="114"/>
      <c r="J489" s="114"/>
      <c r="K489" s="114"/>
      <c r="L489" s="114"/>
      <c r="M489" s="114"/>
      <c r="N489" s="114"/>
      <c r="O489" s="114"/>
    </row>
    <row r="490" spans="2:15">
      <c r="B490" s="113"/>
      <c r="C490" s="113"/>
      <c r="D490" s="113"/>
      <c r="E490" s="113"/>
      <c r="F490" s="113"/>
      <c r="G490" s="113"/>
      <c r="H490" s="114"/>
      <c r="I490" s="114"/>
      <c r="J490" s="114"/>
      <c r="K490" s="114"/>
      <c r="L490" s="114"/>
      <c r="M490" s="114"/>
      <c r="N490" s="114"/>
      <c r="O490" s="114"/>
    </row>
    <row r="491" spans="2:15">
      <c r="B491" s="113"/>
      <c r="C491" s="113"/>
      <c r="D491" s="113"/>
      <c r="E491" s="113"/>
      <c r="F491" s="113"/>
      <c r="G491" s="113"/>
      <c r="H491" s="114"/>
      <c r="I491" s="114"/>
      <c r="J491" s="114"/>
      <c r="K491" s="114"/>
      <c r="L491" s="114"/>
      <c r="M491" s="114"/>
      <c r="N491" s="114"/>
      <c r="O491" s="114"/>
    </row>
    <row r="492" spans="2:15">
      <c r="B492" s="113"/>
      <c r="C492" s="113"/>
      <c r="D492" s="113"/>
      <c r="E492" s="113"/>
      <c r="F492" s="113"/>
      <c r="G492" s="113"/>
      <c r="H492" s="114"/>
      <c r="I492" s="114"/>
      <c r="J492" s="114"/>
      <c r="K492" s="114"/>
      <c r="L492" s="114"/>
      <c r="M492" s="114"/>
      <c r="N492" s="114"/>
      <c r="O492" s="114"/>
    </row>
    <row r="493" spans="2:15">
      <c r="B493" s="113"/>
      <c r="C493" s="113"/>
      <c r="D493" s="113"/>
      <c r="E493" s="113"/>
      <c r="F493" s="113"/>
      <c r="G493" s="113"/>
      <c r="H493" s="114"/>
      <c r="I493" s="114"/>
      <c r="J493" s="114"/>
      <c r="K493" s="114"/>
      <c r="L493" s="114"/>
      <c r="M493" s="114"/>
      <c r="N493" s="114"/>
      <c r="O493" s="114"/>
    </row>
    <row r="494" spans="2:15">
      <c r="B494" s="113"/>
      <c r="C494" s="113"/>
      <c r="D494" s="113"/>
      <c r="E494" s="113"/>
      <c r="F494" s="113"/>
      <c r="G494" s="113"/>
      <c r="H494" s="114"/>
      <c r="I494" s="114"/>
      <c r="J494" s="114"/>
      <c r="K494" s="114"/>
      <c r="L494" s="114"/>
      <c r="M494" s="114"/>
      <c r="N494" s="114"/>
      <c r="O494" s="114"/>
    </row>
    <row r="495" spans="2:15">
      <c r="B495" s="113"/>
      <c r="C495" s="113"/>
      <c r="D495" s="113"/>
      <c r="E495" s="113"/>
      <c r="F495" s="113"/>
      <c r="G495" s="113"/>
      <c r="H495" s="114"/>
      <c r="I495" s="114"/>
      <c r="J495" s="114"/>
      <c r="K495" s="114"/>
      <c r="L495" s="114"/>
      <c r="M495" s="114"/>
      <c r="N495" s="114"/>
      <c r="O495" s="114"/>
    </row>
    <row r="496" spans="2:15">
      <c r="B496" s="113"/>
      <c r="C496" s="113"/>
      <c r="D496" s="113"/>
      <c r="E496" s="113"/>
      <c r="F496" s="113"/>
      <c r="G496" s="113"/>
      <c r="H496" s="114"/>
      <c r="I496" s="114"/>
      <c r="J496" s="114"/>
      <c r="K496" s="114"/>
      <c r="L496" s="114"/>
      <c r="M496" s="114"/>
      <c r="N496" s="114"/>
      <c r="O496" s="114"/>
    </row>
    <row r="497" spans="2:15">
      <c r="B497" s="113"/>
      <c r="C497" s="113"/>
      <c r="D497" s="113"/>
      <c r="E497" s="113"/>
      <c r="F497" s="113"/>
      <c r="G497" s="113"/>
      <c r="H497" s="114"/>
      <c r="I497" s="114"/>
      <c r="J497" s="114"/>
      <c r="K497" s="114"/>
      <c r="L497" s="114"/>
      <c r="M497" s="114"/>
      <c r="N497" s="114"/>
      <c r="O497" s="114"/>
    </row>
    <row r="498" spans="2:15">
      <c r="B498" s="113"/>
      <c r="C498" s="113"/>
      <c r="D498" s="113"/>
      <c r="E498" s="113"/>
      <c r="F498" s="113"/>
      <c r="G498" s="113"/>
      <c r="H498" s="114"/>
      <c r="I498" s="114"/>
      <c r="J498" s="114"/>
      <c r="K498" s="114"/>
      <c r="L498" s="114"/>
      <c r="M498" s="114"/>
      <c r="N498" s="114"/>
      <c r="O498" s="114"/>
    </row>
    <row r="499" spans="2:15">
      <c r="B499" s="113"/>
      <c r="C499" s="113"/>
      <c r="D499" s="113"/>
      <c r="E499" s="113"/>
      <c r="F499" s="113"/>
      <c r="G499" s="113"/>
      <c r="H499" s="114"/>
      <c r="I499" s="114"/>
      <c r="J499" s="114"/>
      <c r="K499" s="114"/>
      <c r="L499" s="114"/>
      <c r="M499" s="114"/>
      <c r="N499" s="114"/>
      <c r="O499" s="114"/>
    </row>
    <row r="500" spans="2:15">
      <c r="B500" s="113"/>
      <c r="C500" s="113"/>
      <c r="D500" s="113"/>
      <c r="E500" s="113"/>
      <c r="F500" s="113"/>
      <c r="G500" s="113"/>
      <c r="H500" s="114"/>
      <c r="I500" s="114"/>
      <c r="J500" s="114"/>
      <c r="K500" s="114"/>
      <c r="L500" s="114"/>
      <c r="M500" s="114"/>
      <c r="N500" s="114"/>
      <c r="O500" s="114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5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#REF!</formula1>
    </dataValidation>
    <dataValidation type="list" allowBlank="1" showInputMessage="1" showErrorMessage="1" sqref="H12:H35 H37:H356">
      <formula1>#REF!</formula1>
    </dataValidation>
    <dataValidation type="list" allowBlank="1" showInputMessage="1" showErrorMessage="1" sqref="G12:G35 G37:G362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8.7109375" style="2" customWidth="1"/>
    <col min="4" max="4" width="9.7109375" style="2" bestFit="1" customWidth="1"/>
    <col min="5" max="5" width="11.28515625" style="2" bestFit="1" customWidth="1"/>
    <col min="6" max="6" width="11.140625" style="2" customWidth="1"/>
    <col min="7" max="7" width="15.140625" style="2" customWidth="1"/>
    <col min="8" max="8" width="16.7109375" style="1" customWidth="1"/>
    <col min="9" max="9" width="14" style="1" customWidth="1"/>
    <col min="10" max="10" width="8.28515625" style="1" bestFit="1" customWidth="1"/>
    <col min="11" max="11" width="14.425781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144</v>
      </c>
      <c r="C1" s="67" t="s" vm="1">
        <v>228</v>
      </c>
    </row>
    <row r="2" spans="2:14">
      <c r="B2" s="46" t="s">
        <v>143</v>
      </c>
      <c r="C2" s="67" t="s">
        <v>229</v>
      </c>
    </row>
    <row r="3" spans="2:14">
      <c r="B3" s="46" t="s">
        <v>145</v>
      </c>
      <c r="C3" s="67" t="s">
        <v>230</v>
      </c>
    </row>
    <row r="4" spans="2:14">
      <c r="B4" s="46" t="s">
        <v>146</v>
      </c>
      <c r="C4" s="67">
        <v>8801</v>
      </c>
    </row>
    <row r="6" spans="2:14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</row>
    <row r="7" spans="2:14" ht="26.25" customHeight="1">
      <c r="B7" s="148" t="s">
        <v>226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2:14" s="3" customFormat="1" ht="74.25" customHeight="1">
      <c r="B8" s="21" t="s">
        <v>114</v>
      </c>
      <c r="C8" s="29" t="s">
        <v>45</v>
      </c>
      <c r="D8" s="29" t="s">
        <v>118</v>
      </c>
      <c r="E8" s="29" t="s">
        <v>116</v>
      </c>
      <c r="F8" s="29" t="s">
        <v>65</v>
      </c>
      <c r="G8" s="29" t="s">
        <v>102</v>
      </c>
      <c r="H8" s="29" t="s">
        <v>204</v>
      </c>
      <c r="I8" s="29" t="s">
        <v>203</v>
      </c>
      <c r="J8" s="29" t="s">
        <v>218</v>
      </c>
      <c r="K8" s="29" t="s">
        <v>61</v>
      </c>
      <c r="L8" s="29" t="s">
        <v>58</v>
      </c>
      <c r="M8" s="29" t="s">
        <v>147</v>
      </c>
      <c r="N8" s="13" t="s">
        <v>149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211</v>
      </c>
      <c r="I9" s="31"/>
      <c r="J9" s="15" t="s">
        <v>207</v>
      </c>
      <c r="K9" s="15" t="s">
        <v>207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221</v>
      </c>
      <c r="C11" s="69"/>
      <c r="D11" s="69"/>
      <c r="E11" s="69"/>
      <c r="F11" s="69"/>
      <c r="G11" s="69"/>
      <c r="H11" s="74"/>
      <c r="I11" s="76"/>
      <c r="J11" s="69"/>
      <c r="K11" s="74">
        <v>2484213.3177771084</v>
      </c>
      <c r="L11" s="69"/>
      <c r="M11" s="75">
        <f>IFERROR(K11/$K$11,0)</f>
        <v>1</v>
      </c>
      <c r="N11" s="75">
        <f>K11/'סכום נכסי הקרן'!$C$42</f>
        <v>0.15444776411590128</v>
      </c>
    </row>
    <row r="12" spans="2:14">
      <c r="B12" s="98" t="s">
        <v>197</v>
      </c>
      <c r="C12" s="70"/>
      <c r="D12" s="70"/>
      <c r="E12" s="70"/>
      <c r="F12" s="70"/>
      <c r="G12" s="70"/>
      <c r="H12" s="101"/>
      <c r="I12" s="78"/>
      <c r="J12" s="70"/>
      <c r="K12" s="101">
        <v>369221.62239225995</v>
      </c>
      <c r="L12" s="70"/>
      <c r="M12" s="77">
        <f t="shared" ref="M12:M75" si="0">IFERROR(K12/$K$11,0)</f>
        <v>0.14862718098727612</v>
      </c>
      <c r="N12" s="77">
        <f>K12/'סכום נכסי הקרן'!$C$42</f>
        <v>2.2955135790334188E-2</v>
      </c>
    </row>
    <row r="13" spans="2:14">
      <c r="B13" s="82" t="s">
        <v>222</v>
      </c>
      <c r="C13" s="70"/>
      <c r="D13" s="70"/>
      <c r="E13" s="70"/>
      <c r="F13" s="70"/>
      <c r="G13" s="70"/>
      <c r="H13" s="101"/>
      <c r="I13" s="78"/>
      <c r="J13" s="70"/>
      <c r="K13" s="101">
        <v>369218.49120882497</v>
      </c>
      <c r="L13" s="70"/>
      <c r="M13" s="77">
        <f t="shared" si="0"/>
        <v>0.1486259205546826</v>
      </c>
      <c r="N13" s="77">
        <f>K13/'סכום נכסי הקרן'!$C$42</f>
        <v>2.2954941119338299E-2</v>
      </c>
    </row>
    <row r="14" spans="2:14">
      <c r="B14" s="100" t="s">
        <v>1532</v>
      </c>
      <c r="C14" s="99" t="s">
        <v>1533</v>
      </c>
      <c r="D14" s="96" t="s">
        <v>119</v>
      </c>
      <c r="E14" s="99" t="s">
        <v>1534</v>
      </c>
      <c r="F14" s="96" t="s">
        <v>1535</v>
      </c>
      <c r="G14" s="96" t="s">
        <v>131</v>
      </c>
      <c r="H14" s="102">
        <v>871784.60556000005</v>
      </c>
      <c r="I14" s="103">
        <v>1783</v>
      </c>
      <c r="J14" s="99"/>
      <c r="K14" s="102">
        <v>15543.919517135</v>
      </c>
      <c r="L14" s="79">
        <v>1.4422232652322717E-2</v>
      </c>
      <c r="M14" s="79">
        <f t="shared" si="0"/>
        <v>6.2570792153404161E-3</v>
      </c>
      <c r="N14" s="79">
        <f>K14/'סכום נכסי הקרן'!$C$42</f>
        <v>9.6639189470540518E-4</v>
      </c>
    </row>
    <row r="15" spans="2:14">
      <c r="B15" s="100" t="s">
        <v>1536</v>
      </c>
      <c r="C15" s="99" t="s">
        <v>1537</v>
      </c>
      <c r="D15" s="96" t="s">
        <v>119</v>
      </c>
      <c r="E15" s="99" t="s">
        <v>1534</v>
      </c>
      <c r="F15" s="96" t="s">
        <v>1535</v>
      </c>
      <c r="G15" s="96" t="s">
        <v>131</v>
      </c>
      <c r="H15" s="102">
        <v>2353821</v>
      </c>
      <c r="I15" s="103">
        <v>1771</v>
      </c>
      <c r="J15" s="99"/>
      <c r="K15" s="102">
        <v>41686.169909999997</v>
      </c>
      <c r="L15" s="79">
        <v>9.4096325746756498E-2</v>
      </c>
      <c r="M15" s="79">
        <f t="shared" si="0"/>
        <v>1.6780430896047638E-2</v>
      </c>
      <c r="N15" s="79">
        <f>K15/'סכום נכסי הקרן'!$C$42</f>
        <v>2.5917000327959471E-3</v>
      </c>
    </row>
    <row r="16" spans="2:14">
      <c r="B16" s="100" t="s">
        <v>1538</v>
      </c>
      <c r="C16" s="99" t="s">
        <v>1539</v>
      </c>
      <c r="D16" s="96" t="s">
        <v>119</v>
      </c>
      <c r="E16" s="99" t="s">
        <v>1534</v>
      </c>
      <c r="F16" s="96" t="s">
        <v>1535</v>
      </c>
      <c r="G16" s="96" t="s">
        <v>131</v>
      </c>
      <c r="H16" s="102">
        <v>753860.41980799998</v>
      </c>
      <c r="I16" s="103">
        <v>3063</v>
      </c>
      <c r="J16" s="99"/>
      <c r="K16" s="102">
        <v>23090.744658729003</v>
      </c>
      <c r="L16" s="79">
        <v>1.2065486554694757E-2</v>
      </c>
      <c r="M16" s="79">
        <f t="shared" si="0"/>
        <v>9.2949927019112689E-3</v>
      </c>
      <c r="N16" s="79">
        <f>K16/'סכום נכסי הקרן'!$C$42</f>
        <v>1.4355908402838157E-3</v>
      </c>
    </row>
    <row r="17" spans="2:14">
      <c r="B17" s="100" t="s">
        <v>1540</v>
      </c>
      <c r="C17" s="99" t="s">
        <v>1541</v>
      </c>
      <c r="D17" s="96" t="s">
        <v>119</v>
      </c>
      <c r="E17" s="99" t="s">
        <v>1542</v>
      </c>
      <c r="F17" s="96" t="s">
        <v>1535</v>
      </c>
      <c r="G17" s="96" t="s">
        <v>131</v>
      </c>
      <c r="H17" s="102">
        <v>2262943</v>
      </c>
      <c r="I17" s="103">
        <v>1727</v>
      </c>
      <c r="J17" s="99"/>
      <c r="K17" s="102">
        <v>39081.025609999997</v>
      </c>
      <c r="L17" s="79">
        <v>6.4741553961169998E-2</v>
      </c>
      <c r="M17" s="79">
        <f t="shared" si="0"/>
        <v>1.5731751106209339E-2</v>
      </c>
      <c r="N17" s="79">
        <f>K17/'סכום נכסי הקרן'!$C$42</f>
        <v>2.4297337839818888E-3</v>
      </c>
    </row>
    <row r="18" spans="2:14">
      <c r="B18" s="100" t="s">
        <v>1543</v>
      </c>
      <c r="C18" s="99" t="s">
        <v>1544</v>
      </c>
      <c r="D18" s="96" t="s">
        <v>119</v>
      </c>
      <c r="E18" s="99" t="s">
        <v>1542</v>
      </c>
      <c r="F18" s="96" t="s">
        <v>1535</v>
      </c>
      <c r="G18" s="96" t="s">
        <v>131</v>
      </c>
      <c r="H18" s="102">
        <v>429942.87313999998</v>
      </c>
      <c r="I18" s="103">
        <v>3023</v>
      </c>
      <c r="J18" s="99"/>
      <c r="K18" s="102">
        <v>12997.173055022</v>
      </c>
      <c r="L18" s="79">
        <v>5.0688489263806666E-3</v>
      </c>
      <c r="M18" s="79">
        <f t="shared" si="0"/>
        <v>5.2319070033212617E-3</v>
      </c>
      <c r="N18" s="79">
        <f>K18/'סכום נכסי הקרן'!$C$42</f>
        <v>8.0805633872529415E-4</v>
      </c>
    </row>
    <row r="19" spans="2:14">
      <c r="B19" s="100" t="s">
        <v>1545</v>
      </c>
      <c r="C19" s="99" t="s">
        <v>1546</v>
      </c>
      <c r="D19" s="96" t="s">
        <v>119</v>
      </c>
      <c r="E19" s="99" t="s">
        <v>1547</v>
      </c>
      <c r="F19" s="96" t="s">
        <v>1535</v>
      </c>
      <c r="G19" s="96" t="s">
        <v>131</v>
      </c>
      <c r="H19" s="102">
        <v>249239</v>
      </c>
      <c r="I19" s="103">
        <v>17050</v>
      </c>
      <c r="J19" s="99"/>
      <c r="K19" s="102">
        <v>42495.249499999998</v>
      </c>
      <c r="L19" s="79">
        <v>2.7458782190852522E-2</v>
      </c>
      <c r="M19" s="79">
        <f t="shared" si="0"/>
        <v>1.7106119348086035E-2</v>
      </c>
      <c r="N19" s="79">
        <f>K19/'סכום נכסי הקרן'!$C$42</f>
        <v>2.642001886011647E-3</v>
      </c>
    </row>
    <row r="20" spans="2:14">
      <c r="B20" s="100" t="s">
        <v>1548</v>
      </c>
      <c r="C20" s="99" t="s">
        <v>1549</v>
      </c>
      <c r="D20" s="96" t="s">
        <v>119</v>
      </c>
      <c r="E20" s="99" t="s">
        <v>1547</v>
      </c>
      <c r="F20" s="96" t="s">
        <v>1535</v>
      </c>
      <c r="G20" s="96" t="s">
        <v>131</v>
      </c>
      <c r="H20" s="102">
        <v>83778.786475999994</v>
      </c>
      <c r="I20" s="103">
        <v>17760</v>
      </c>
      <c r="J20" s="99"/>
      <c r="K20" s="102">
        <v>14879.112478137999</v>
      </c>
      <c r="L20" s="79">
        <v>9.0647059809532381E-3</v>
      </c>
      <c r="M20" s="79">
        <f t="shared" si="0"/>
        <v>5.9894665130657675E-3</v>
      </c>
      <c r="N20" s="79">
        <f>K20/'סכום נכסי הקרן'!$C$42</f>
        <v>9.2505971119007135E-4</v>
      </c>
    </row>
    <row r="21" spans="2:14">
      <c r="B21" s="100" t="s">
        <v>1550</v>
      </c>
      <c r="C21" s="99" t="s">
        <v>1551</v>
      </c>
      <c r="D21" s="96" t="s">
        <v>119</v>
      </c>
      <c r="E21" s="99" t="s">
        <v>1547</v>
      </c>
      <c r="F21" s="96" t="s">
        <v>1535</v>
      </c>
      <c r="G21" s="96" t="s">
        <v>131</v>
      </c>
      <c r="H21" s="102">
        <v>55888.323915999994</v>
      </c>
      <c r="I21" s="103">
        <v>29630</v>
      </c>
      <c r="J21" s="99"/>
      <c r="K21" s="102">
        <v>16559.710376192001</v>
      </c>
      <c r="L21" s="79">
        <v>7.1317001155857514E-3</v>
      </c>
      <c r="M21" s="79">
        <f t="shared" si="0"/>
        <v>6.6659776186248553E-3</v>
      </c>
      <c r="N21" s="79">
        <f>K21/'סכום נכסי הקרן'!$C$42</f>
        <v>1.029545338843249E-3</v>
      </c>
    </row>
    <row r="22" spans="2:14">
      <c r="B22" s="100" t="s">
        <v>1552</v>
      </c>
      <c r="C22" s="99" t="s">
        <v>1553</v>
      </c>
      <c r="D22" s="96" t="s">
        <v>119</v>
      </c>
      <c r="E22" s="99" t="s">
        <v>1547</v>
      </c>
      <c r="F22" s="96" t="s">
        <v>1535</v>
      </c>
      <c r="G22" s="96" t="s">
        <v>131</v>
      </c>
      <c r="H22" s="102">
        <v>93761.465819999998</v>
      </c>
      <c r="I22" s="103">
        <v>17850</v>
      </c>
      <c r="J22" s="99"/>
      <c r="K22" s="102">
        <v>16736.42164887</v>
      </c>
      <c r="L22" s="79">
        <v>3.7690887863804242E-3</v>
      </c>
      <c r="M22" s="79">
        <f t="shared" si="0"/>
        <v>6.7371113137119276E-3</v>
      </c>
      <c r="N22" s="79">
        <f>K22/'סכום נכסי הקרן'!$C$42</f>
        <v>1.0405317790027496E-3</v>
      </c>
    </row>
    <row r="23" spans="2:14">
      <c r="B23" s="100" t="s">
        <v>1554</v>
      </c>
      <c r="C23" s="99" t="s">
        <v>1555</v>
      </c>
      <c r="D23" s="96" t="s">
        <v>119</v>
      </c>
      <c r="E23" s="99" t="s">
        <v>1556</v>
      </c>
      <c r="F23" s="96" t="s">
        <v>1535</v>
      </c>
      <c r="G23" s="96" t="s">
        <v>131</v>
      </c>
      <c r="H23" s="102">
        <v>2265443</v>
      </c>
      <c r="I23" s="103">
        <v>1767</v>
      </c>
      <c r="J23" s="99"/>
      <c r="K23" s="102">
        <v>40030.377810000005</v>
      </c>
      <c r="L23" s="79">
        <v>3.8195357401459358E-2</v>
      </c>
      <c r="M23" s="79">
        <f t="shared" si="0"/>
        <v>1.6113905164078048E-2</v>
      </c>
      <c r="N23" s="79">
        <f>K23/'סכום נכסי הקרן'!$C$42</f>
        <v>2.4887566237675298E-3</v>
      </c>
    </row>
    <row r="24" spans="2:14">
      <c r="B24" s="100" t="s">
        <v>1557</v>
      </c>
      <c r="C24" s="99" t="s">
        <v>1558</v>
      </c>
      <c r="D24" s="96" t="s">
        <v>119</v>
      </c>
      <c r="E24" s="99" t="s">
        <v>1556</v>
      </c>
      <c r="F24" s="96" t="s">
        <v>1535</v>
      </c>
      <c r="G24" s="96" t="s">
        <v>131</v>
      </c>
      <c r="H24" s="102">
        <v>916289.42987999995</v>
      </c>
      <c r="I24" s="103">
        <v>1794</v>
      </c>
      <c r="J24" s="99"/>
      <c r="K24" s="102">
        <v>16438.232372047001</v>
      </c>
      <c r="L24" s="79">
        <v>5.7699472622751626E-3</v>
      </c>
      <c r="M24" s="79">
        <f t="shared" si="0"/>
        <v>6.6170776295314477E-3</v>
      </c>
      <c r="N24" s="79">
        <f>K24/'סכום נכסי הקרן'!$C$42</f>
        <v>1.0219928448624801E-3</v>
      </c>
    </row>
    <row r="25" spans="2:14">
      <c r="B25" s="100" t="s">
        <v>1559</v>
      </c>
      <c r="C25" s="99" t="s">
        <v>1560</v>
      </c>
      <c r="D25" s="96" t="s">
        <v>119</v>
      </c>
      <c r="E25" s="99" t="s">
        <v>1556</v>
      </c>
      <c r="F25" s="96" t="s">
        <v>1535</v>
      </c>
      <c r="G25" s="96" t="s">
        <v>131</v>
      </c>
      <c r="H25" s="102">
        <v>810320.22584600002</v>
      </c>
      <c r="I25" s="103">
        <v>1782</v>
      </c>
      <c r="J25" s="99"/>
      <c r="K25" s="102">
        <v>14439.906424949</v>
      </c>
      <c r="L25" s="79">
        <v>8.1550104691195842E-3</v>
      </c>
      <c r="M25" s="79">
        <f t="shared" si="0"/>
        <v>5.8126676648968013E-3</v>
      </c>
      <c r="N25" s="79">
        <f>K25/'סכום נכסי הקרן'!$C$42</f>
        <v>8.977535243921078E-4</v>
      </c>
    </row>
    <row r="26" spans="2:14">
      <c r="B26" s="100" t="s">
        <v>1561</v>
      </c>
      <c r="C26" s="99" t="s">
        <v>1562</v>
      </c>
      <c r="D26" s="96" t="s">
        <v>119</v>
      </c>
      <c r="E26" s="99" t="s">
        <v>1556</v>
      </c>
      <c r="F26" s="96" t="s">
        <v>1535</v>
      </c>
      <c r="G26" s="96" t="s">
        <v>131</v>
      </c>
      <c r="H26" s="102">
        <v>2496365.2238799999</v>
      </c>
      <c r="I26" s="103">
        <v>3014</v>
      </c>
      <c r="J26" s="99"/>
      <c r="K26" s="102">
        <v>75240.447847743009</v>
      </c>
      <c r="L26" s="79">
        <v>1.6282646202461767E-2</v>
      </c>
      <c r="M26" s="79">
        <f t="shared" si="0"/>
        <v>3.0287434379857803E-2</v>
      </c>
      <c r="N26" s="79">
        <f>K26/'סכום נכסי הקרן'!$C$42</f>
        <v>4.6778265207761162E-3</v>
      </c>
    </row>
    <row r="27" spans="2:14">
      <c r="B27" s="71"/>
      <c r="C27" s="99"/>
      <c r="D27" s="99"/>
      <c r="E27" s="99"/>
      <c r="F27" s="99"/>
      <c r="G27" s="99"/>
      <c r="H27" s="102"/>
      <c r="I27" s="103"/>
      <c r="J27" s="99"/>
      <c r="K27" s="99"/>
      <c r="L27" s="99"/>
      <c r="M27" s="79"/>
      <c r="N27" s="99"/>
    </row>
    <row r="28" spans="2:14">
      <c r="B28" s="82" t="s">
        <v>223</v>
      </c>
      <c r="C28" s="70"/>
      <c r="D28" s="70"/>
      <c r="E28" s="70"/>
      <c r="F28" s="70"/>
      <c r="G28" s="70"/>
      <c r="H28" s="101"/>
      <c r="I28" s="78"/>
      <c r="J28" s="70"/>
      <c r="K28" s="101">
        <v>3.1311834350000005</v>
      </c>
      <c r="L28" s="70"/>
      <c r="M28" s="77">
        <f t="shared" si="0"/>
        <v>1.2604325935269542E-6</v>
      </c>
      <c r="N28" s="77">
        <f>K28/'סכום נכסי הקרן'!$C$42</f>
        <v>1.9467099588904471E-7</v>
      </c>
    </row>
    <row r="29" spans="2:14">
      <c r="B29" s="100" t="s">
        <v>1563</v>
      </c>
      <c r="C29" s="99" t="s">
        <v>1564</v>
      </c>
      <c r="D29" s="96" t="s">
        <v>119</v>
      </c>
      <c r="E29" s="99" t="s">
        <v>1534</v>
      </c>
      <c r="F29" s="96" t="s">
        <v>1565</v>
      </c>
      <c r="G29" s="96" t="s">
        <v>131</v>
      </c>
      <c r="H29" s="102">
        <v>933.71304399999997</v>
      </c>
      <c r="I29" s="103">
        <v>335.31</v>
      </c>
      <c r="J29" s="99"/>
      <c r="K29" s="102">
        <v>3.1308331750000002</v>
      </c>
      <c r="L29" s="79">
        <v>4.9201282273840826E-6</v>
      </c>
      <c r="M29" s="79">
        <f t="shared" si="0"/>
        <v>1.2602915991938614E-6</v>
      </c>
      <c r="N29" s="79">
        <f>K29/'סכום נכסי הקרן'!$C$42</f>
        <v>1.946492196295455E-7</v>
      </c>
    </row>
    <row r="30" spans="2:14">
      <c r="B30" s="100" t="s">
        <v>1566</v>
      </c>
      <c r="C30" s="99" t="s">
        <v>1567</v>
      </c>
      <c r="D30" s="96" t="s">
        <v>119</v>
      </c>
      <c r="E30" s="99" t="s">
        <v>1542</v>
      </c>
      <c r="F30" s="96" t="s">
        <v>1565</v>
      </c>
      <c r="G30" s="96" t="s">
        <v>131</v>
      </c>
      <c r="H30" s="102">
        <v>1.1391E-2</v>
      </c>
      <c r="I30" s="103">
        <v>336.23</v>
      </c>
      <c r="J30" s="99"/>
      <c r="K30" s="102">
        <v>3.8601000000000005E-5</v>
      </c>
      <c r="L30" s="79">
        <v>3.4168994061305248E-11</v>
      </c>
      <c r="M30" s="79">
        <f t="shared" si="0"/>
        <v>1.5538520675245574E-11</v>
      </c>
      <c r="N30" s="79">
        <f>K30/'סכום נכסי הקרן'!$C$42</f>
        <v>2.3998897759603834E-12</v>
      </c>
    </row>
    <row r="31" spans="2:14">
      <c r="B31" s="100" t="s">
        <v>1568</v>
      </c>
      <c r="C31" s="99" t="s">
        <v>1569</v>
      </c>
      <c r="D31" s="96" t="s">
        <v>119</v>
      </c>
      <c r="E31" s="99" t="s">
        <v>1542</v>
      </c>
      <c r="F31" s="96" t="s">
        <v>1565</v>
      </c>
      <c r="G31" s="96" t="s">
        <v>131</v>
      </c>
      <c r="H31" s="102">
        <v>2.9108999999999999E-2</v>
      </c>
      <c r="I31" s="103">
        <v>360.28</v>
      </c>
      <c r="J31" s="99"/>
      <c r="K31" s="102">
        <v>1.0473000000000001E-4</v>
      </c>
      <c r="L31" s="79">
        <v>1.4956321237610842E-10</v>
      </c>
      <c r="M31" s="79">
        <f t="shared" si="0"/>
        <v>4.2158215339459314E-11</v>
      </c>
      <c r="N31" s="79">
        <f>K31/'סכום נכסי הקרן'!$C$42</f>
        <v>6.5112420982961833E-12</v>
      </c>
    </row>
    <row r="32" spans="2:14">
      <c r="B32" s="100" t="s">
        <v>1570</v>
      </c>
      <c r="C32" s="99" t="s">
        <v>1571</v>
      </c>
      <c r="D32" s="96" t="s">
        <v>119</v>
      </c>
      <c r="E32" s="99" t="s">
        <v>1556</v>
      </c>
      <c r="F32" s="96" t="s">
        <v>1565</v>
      </c>
      <c r="G32" s="96" t="s">
        <v>131</v>
      </c>
      <c r="H32" s="102">
        <v>1.4555E-2</v>
      </c>
      <c r="I32" s="103">
        <v>336</v>
      </c>
      <c r="J32" s="99"/>
      <c r="K32" s="102">
        <v>4.8726000000000007E-5</v>
      </c>
      <c r="L32" s="79">
        <v>3.3979669843302387E-11</v>
      </c>
      <c r="M32" s="79">
        <f t="shared" si="0"/>
        <v>1.9614257620839251E-11</v>
      </c>
      <c r="N32" s="79">
        <f>K32/'סכום נכסי הקרן'!$C$42</f>
        <v>3.0293782343318994E-12</v>
      </c>
    </row>
    <row r="33" spans="2:14">
      <c r="B33" s="100" t="s">
        <v>1572</v>
      </c>
      <c r="C33" s="99" t="s">
        <v>1573</v>
      </c>
      <c r="D33" s="96" t="s">
        <v>119</v>
      </c>
      <c r="E33" s="99" t="s">
        <v>1556</v>
      </c>
      <c r="F33" s="96" t="s">
        <v>1565</v>
      </c>
      <c r="G33" s="96" t="s">
        <v>131</v>
      </c>
      <c r="H33" s="102">
        <v>4.3347999999999998E-2</v>
      </c>
      <c r="I33" s="103">
        <v>364.02</v>
      </c>
      <c r="J33" s="99"/>
      <c r="K33" s="102">
        <v>1.5820300000000002E-4</v>
      </c>
      <c r="L33" s="79">
        <v>1.9477998536166491E-10</v>
      </c>
      <c r="M33" s="79">
        <f t="shared" si="0"/>
        <v>6.3683339457161103E-11</v>
      </c>
      <c r="N33" s="79">
        <f>K33/'סכום נכסי הקרן'!$C$42</f>
        <v>9.8357493905924866E-12</v>
      </c>
    </row>
    <row r="34" spans="2:14">
      <c r="B34" s="71"/>
      <c r="C34" s="99"/>
      <c r="D34" s="99"/>
      <c r="E34" s="99"/>
      <c r="F34" s="99"/>
      <c r="G34" s="99"/>
      <c r="H34" s="102"/>
      <c r="I34" s="103"/>
      <c r="J34" s="99"/>
      <c r="K34" s="99"/>
      <c r="L34" s="99"/>
      <c r="M34" s="79"/>
      <c r="N34" s="99"/>
    </row>
    <row r="35" spans="2:14">
      <c r="B35" s="98" t="s">
        <v>196</v>
      </c>
      <c r="C35" s="70"/>
      <c r="D35" s="70"/>
      <c r="E35" s="70"/>
      <c r="F35" s="70"/>
      <c r="G35" s="70"/>
      <c r="H35" s="101"/>
      <c r="I35" s="78"/>
      <c r="J35" s="70"/>
      <c r="K35" s="101">
        <v>2114991.6953848479</v>
      </c>
      <c r="L35" s="70"/>
      <c r="M35" s="77">
        <f t="shared" si="0"/>
        <v>0.85137281901272366</v>
      </c>
      <c r="N35" s="77">
        <f>K35/'סכום נכסי הקרן'!$C$42</f>
        <v>0.13149262832556705</v>
      </c>
    </row>
    <row r="36" spans="2:14">
      <c r="B36" s="82" t="s">
        <v>224</v>
      </c>
      <c r="C36" s="70"/>
      <c r="D36" s="70"/>
      <c r="E36" s="70"/>
      <c r="F36" s="70"/>
      <c r="G36" s="70"/>
      <c r="H36" s="101"/>
      <c r="I36" s="78"/>
      <c r="J36" s="70"/>
      <c r="K36" s="101">
        <v>2095593.3655262694</v>
      </c>
      <c r="L36" s="70"/>
      <c r="M36" s="77">
        <f t="shared" si="0"/>
        <v>0.8435641780559413</v>
      </c>
      <c r="N36" s="77">
        <f>K36/'סכום נכסי הקרן'!$C$42</f>
        <v>0.13028660118900817</v>
      </c>
    </row>
    <row r="37" spans="2:14">
      <c r="B37" s="100" t="s">
        <v>1574</v>
      </c>
      <c r="C37" s="99" t="s">
        <v>1575</v>
      </c>
      <c r="D37" s="96" t="s">
        <v>27</v>
      </c>
      <c r="E37" s="99"/>
      <c r="F37" s="96" t="s">
        <v>1535</v>
      </c>
      <c r="G37" s="96" t="s">
        <v>130</v>
      </c>
      <c r="H37" s="102">
        <v>529143.68532999989</v>
      </c>
      <c r="I37" s="103">
        <v>6065.3</v>
      </c>
      <c r="J37" s="99"/>
      <c r="K37" s="102">
        <v>112939.32069858599</v>
      </c>
      <c r="L37" s="79">
        <v>1.1893614753724722E-2</v>
      </c>
      <c r="M37" s="79">
        <f t="shared" si="0"/>
        <v>4.5462811059899189E-2</v>
      </c>
      <c r="N37" s="79">
        <f>K37/'סכום נכסי הקרן'!$C$42</f>
        <v>7.0216295186250974E-3</v>
      </c>
    </row>
    <row r="38" spans="2:14">
      <c r="B38" s="100" t="s">
        <v>1576</v>
      </c>
      <c r="C38" s="99" t="s">
        <v>1577</v>
      </c>
      <c r="D38" s="96" t="s">
        <v>1413</v>
      </c>
      <c r="E38" s="99"/>
      <c r="F38" s="96" t="s">
        <v>1535</v>
      </c>
      <c r="G38" s="96" t="s">
        <v>130</v>
      </c>
      <c r="H38" s="102">
        <v>167270.723994</v>
      </c>
      <c r="I38" s="103">
        <v>4799</v>
      </c>
      <c r="J38" s="99"/>
      <c r="K38" s="102">
        <v>28248.146274692004</v>
      </c>
      <c r="L38" s="79">
        <v>1.017771365950715E-3</v>
      </c>
      <c r="M38" s="79">
        <f t="shared" si="0"/>
        <v>1.1371063053461385E-2</v>
      </c>
      <c r="N38" s="79">
        <f>K38/'סכום נכסי הקרן'!$C$42</f>
        <v>1.756235264228044E-3</v>
      </c>
    </row>
    <row r="39" spans="2:14">
      <c r="B39" s="100" t="s">
        <v>1578</v>
      </c>
      <c r="C39" s="99" t="s">
        <v>1579</v>
      </c>
      <c r="D39" s="96" t="s">
        <v>1413</v>
      </c>
      <c r="E39" s="99"/>
      <c r="F39" s="96" t="s">
        <v>1535</v>
      </c>
      <c r="G39" s="96" t="s">
        <v>130</v>
      </c>
      <c r="H39" s="102">
        <v>18258.783441</v>
      </c>
      <c r="I39" s="103">
        <v>12916</v>
      </c>
      <c r="J39" s="99"/>
      <c r="K39" s="102">
        <v>8298.8734270690002</v>
      </c>
      <c r="L39" s="79">
        <v>1.8735940634387449E-4</v>
      </c>
      <c r="M39" s="79">
        <f t="shared" si="0"/>
        <v>3.3406444477541448E-3</v>
      </c>
      <c r="N39" s="79">
        <f>K39/'סכום נכסי הקרן'!$C$42</f>
        <v>5.1595506566182745E-4</v>
      </c>
    </row>
    <row r="40" spans="2:14">
      <c r="B40" s="100" t="s">
        <v>1580</v>
      </c>
      <c r="C40" s="99" t="s">
        <v>1581</v>
      </c>
      <c r="D40" s="96" t="s">
        <v>1413</v>
      </c>
      <c r="E40" s="99"/>
      <c r="F40" s="96" t="s">
        <v>1535</v>
      </c>
      <c r="G40" s="96" t="s">
        <v>130</v>
      </c>
      <c r="H40" s="102">
        <v>165848.97106800001</v>
      </c>
      <c r="I40" s="103">
        <v>7455</v>
      </c>
      <c r="J40" s="99"/>
      <c r="K40" s="102">
        <v>43509.059550926999</v>
      </c>
      <c r="L40" s="79">
        <v>7.1341541058855882E-4</v>
      </c>
      <c r="M40" s="79">
        <f t="shared" si="0"/>
        <v>1.751422039306158E-2</v>
      </c>
      <c r="N40" s="79">
        <f>K40/'סכום נכסי הקרן'!$C$42</f>
        <v>2.7050321799414827E-3</v>
      </c>
    </row>
    <row r="41" spans="2:14">
      <c r="B41" s="100" t="s">
        <v>1582</v>
      </c>
      <c r="C41" s="99" t="s">
        <v>1583</v>
      </c>
      <c r="D41" s="96" t="s">
        <v>1413</v>
      </c>
      <c r="E41" s="99"/>
      <c r="F41" s="96" t="s">
        <v>1535</v>
      </c>
      <c r="G41" s="96" t="s">
        <v>130</v>
      </c>
      <c r="H41" s="102">
        <v>187423.44213500002</v>
      </c>
      <c r="I41" s="103">
        <v>8747</v>
      </c>
      <c r="J41" s="99"/>
      <c r="K41" s="102">
        <v>57690.234333304004</v>
      </c>
      <c r="L41" s="79">
        <v>4.009278846511744E-4</v>
      </c>
      <c r="M41" s="79">
        <f t="shared" si="0"/>
        <v>2.3222737725649756E-2</v>
      </c>
      <c r="N41" s="79">
        <f>K41/'סכום נכסי הקרן'!$C$42</f>
        <v>3.5866999183765953E-3</v>
      </c>
    </row>
    <row r="42" spans="2:14">
      <c r="B42" s="100" t="s">
        <v>1584</v>
      </c>
      <c r="C42" s="99" t="s">
        <v>1585</v>
      </c>
      <c r="D42" s="96" t="s">
        <v>1413</v>
      </c>
      <c r="E42" s="99"/>
      <c r="F42" s="96" t="s">
        <v>1535</v>
      </c>
      <c r="G42" s="96" t="s">
        <v>130</v>
      </c>
      <c r="H42" s="102">
        <v>515129.25253400003</v>
      </c>
      <c r="I42" s="103">
        <v>3420</v>
      </c>
      <c r="J42" s="99"/>
      <c r="K42" s="102">
        <v>61995.702516657999</v>
      </c>
      <c r="L42" s="79">
        <v>5.6240168611486503E-4</v>
      </c>
      <c r="M42" s="79">
        <f t="shared" si="0"/>
        <v>2.4955869157054594E-2</v>
      </c>
      <c r="N42" s="79">
        <f>K42/'סכום נכסי הקרן'!$C$42</f>
        <v>3.8543781928760635E-3</v>
      </c>
    </row>
    <row r="43" spans="2:14">
      <c r="B43" s="100" t="s">
        <v>1586</v>
      </c>
      <c r="C43" s="99" t="s">
        <v>1587</v>
      </c>
      <c r="D43" s="96" t="s">
        <v>27</v>
      </c>
      <c r="E43" s="99"/>
      <c r="F43" s="96" t="s">
        <v>1535</v>
      </c>
      <c r="G43" s="96" t="s">
        <v>138</v>
      </c>
      <c r="H43" s="102">
        <v>758108.16435099998</v>
      </c>
      <c r="I43" s="103">
        <v>4767</v>
      </c>
      <c r="J43" s="99"/>
      <c r="K43" s="102">
        <v>93838.569450691997</v>
      </c>
      <c r="L43" s="79">
        <v>9.3994631533667761E-3</v>
      </c>
      <c r="M43" s="79">
        <f t="shared" si="0"/>
        <v>3.7773957968577118E-2</v>
      </c>
      <c r="N43" s="79">
        <f>K43/'סכום נכסי הקרן'!$C$42</f>
        <v>5.8341033500547675E-3</v>
      </c>
    </row>
    <row r="44" spans="2:14">
      <c r="B44" s="100" t="s">
        <v>1588</v>
      </c>
      <c r="C44" s="99" t="s">
        <v>1589</v>
      </c>
      <c r="D44" s="96" t="s">
        <v>120</v>
      </c>
      <c r="E44" s="99"/>
      <c r="F44" s="96" t="s">
        <v>1535</v>
      </c>
      <c r="G44" s="96" t="s">
        <v>130</v>
      </c>
      <c r="H44" s="102">
        <v>726734.62344800006</v>
      </c>
      <c r="I44" s="103">
        <v>967.38</v>
      </c>
      <c r="J44" s="99"/>
      <c r="K44" s="102">
        <v>24739.574323671004</v>
      </c>
      <c r="L44" s="79">
        <v>4.4634575764577597E-3</v>
      </c>
      <c r="M44" s="79">
        <f t="shared" si="0"/>
        <v>9.9587157619008947E-3</v>
      </c>
      <c r="N44" s="79">
        <f>K44/'סכום נכסי הקרן'!$C$42</f>
        <v>1.5381013828913773E-3</v>
      </c>
    </row>
    <row r="45" spans="2:14">
      <c r="B45" s="100" t="s">
        <v>1590</v>
      </c>
      <c r="C45" s="99" t="s">
        <v>1591</v>
      </c>
      <c r="D45" s="96" t="s">
        <v>1413</v>
      </c>
      <c r="E45" s="99"/>
      <c r="F45" s="96" t="s">
        <v>1535</v>
      </c>
      <c r="G45" s="96" t="s">
        <v>130</v>
      </c>
      <c r="H45" s="102">
        <v>202086.027</v>
      </c>
      <c r="I45" s="103">
        <v>9821</v>
      </c>
      <c r="J45" s="99"/>
      <c r="K45" s="102">
        <v>69841.130996366992</v>
      </c>
      <c r="L45" s="79">
        <v>1.4802017710912208E-3</v>
      </c>
      <c r="M45" s="79">
        <f t="shared" si="0"/>
        <v>2.8113983004833629E-2</v>
      </c>
      <c r="N45" s="79">
        <f>K45/'סכום נכסי הקרן'!$C$42</f>
        <v>4.3421418154890017E-3</v>
      </c>
    </row>
    <row r="46" spans="2:14">
      <c r="B46" s="100" t="s">
        <v>1592</v>
      </c>
      <c r="C46" s="99" t="s">
        <v>1593</v>
      </c>
      <c r="D46" s="96" t="s">
        <v>1413</v>
      </c>
      <c r="E46" s="99"/>
      <c r="F46" s="96" t="s">
        <v>1535</v>
      </c>
      <c r="G46" s="96" t="s">
        <v>130</v>
      </c>
      <c r="H46" s="102">
        <v>35528.666681000002</v>
      </c>
      <c r="I46" s="103">
        <v>5162</v>
      </c>
      <c r="J46" s="99"/>
      <c r="K46" s="102">
        <v>6453.8100149020001</v>
      </c>
      <c r="L46" s="79">
        <v>1.0474253148879719E-3</v>
      </c>
      <c r="M46" s="79">
        <f t="shared" si="0"/>
        <v>2.5979290782793623E-3</v>
      </c>
      <c r="N46" s="79">
        <f>K46/'סכום נכסי הקרן'!$C$42</f>
        <v>4.0124433747193178E-4</v>
      </c>
    </row>
    <row r="47" spans="2:14">
      <c r="B47" s="100" t="s">
        <v>1594</v>
      </c>
      <c r="C47" s="99" t="s">
        <v>1595</v>
      </c>
      <c r="D47" s="96" t="s">
        <v>27</v>
      </c>
      <c r="E47" s="99"/>
      <c r="F47" s="96" t="s">
        <v>1535</v>
      </c>
      <c r="G47" s="96" t="s">
        <v>130</v>
      </c>
      <c r="H47" s="102">
        <v>258436.93837699995</v>
      </c>
      <c r="I47" s="103">
        <v>4431.5</v>
      </c>
      <c r="J47" s="99"/>
      <c r="K47" s="102">
        <v>40301.815260256008</v>
      </c>
      <c r="L47" s="79">
        <v>2.8258930976273213E-2</v>
      </c>
      <c r="M47" s="79">
        <f t="shared" si="0"/>
        <v>1.622317011661396E-2</v>
      </c>
      <c r="N47" s="79">
        <f>K47/'סכום נכסי הקרן'!$C$42</f>
        <v>2.5056323513829317E-3</v>
      </c>
    </row>
    <row r="48" spans="2:14">
      <c r="B48" s="100" t="s">
        <v>1596</v>
      </c>
      <c r="C48" s="99" t="s">
        <v>1597</v>
      </c>
      <c r="D48" s="96" t="s">
        <v>1413</v>
      </c>
      <c r="E48" s="99"/>
      <c r="F48" s="96" t="s">
        <v>1535</v>
      </c>
      <c r="G48" s="96" t="s">
        <v>130</v>
      </c>
      <c r="H48" s="102">
        <v>56554.163283000002</v>
      </c>
      <c r="I48" s="103">
        <v>11779</v>
      </c>
      <c r="J48" s="99"/>
      <c r="K48" s="102">
        <v>23441.870908714998</v>
      </c>
      <c r="L48" s="79">
        <v>1.4651337638082901E-2</v>
      </c>
      <c r="M48" s="79">
        <f t="shared" si="0"/>
        <v>9.4363357369370154E-3</v>
      </c>
      <c r="N48" s="79">
        <f>K48/'סכום נכסי הקרן'!$C$42</f>
        <v>1.4574209560168977E-3</v>
      </c>
    </row>
    <row r="49" spans="2:14">
      <c r="B49" s="100" t="s">
        <v>1598</v>
      </c>
      <c r="C49" s="99" t="s">
        <v>1599</v>
      </c>
      <c r="D49" s="96" t="s">
        <v>1413</v>
      </c>
      <c r="E49" s="99"/>
      <c r="F49" s="96" t="s">
        <v>1535</v>
      </c>
      <c r="G49" s="96" t="s">
        <v>130</v>
      </c>
      <c r="H49" s="102">
        <v>291003.87887999997</v>
      </c>
      <c r="I49" s="103">
        <v>5082.5</v>
      </c>
      <c r="J49" s="99"/>
      <c r="K49" s="102">
        <v>52046.967675003005</v>
      </c>
      <c r="L49" s="79">
        <v>8.1459800314738554E-3</v>
      </c>
      <c r="M49" s="79">
        <f t="shared" si="0"/>
        <v>2.09510863268276E-2</v>
      </c>
      <c r="N49" s="79">
        <f>K49/'סכום נכסי הקרן'!$C$42</f>
        <v>3.2358484389777538E-3</v>
      </c>
    </row>
    <row r="50" spans="2:14">
      <c r="B50" s="100" t="s">
        <v>1600</v>
      </c>
      <c r="C50" s="99" t="s">
        <v>1601</v>
      </c>
      <c r="D50" s="96" t="s">
        <v>120</v>
      </c>
      <c r="E50" s="99"/>
      <c r="F50" s="96" t="s">
        <v>1535</v>
      </c>
      <c r="G50" s="96" t="s">
        <v>130</v>
      </c>
      <c r="H50" s="102">
        <v>3982326.6794110001</v>
      </c>
      <c r="I50" s="103">
        <v>685.7</v>
      </c>
      <c r="J50" s="99"/>
      <c r="K50" s="102">
        <v>96092.678609248993</v>
      </c>
      <c r="L50" s="79">
        <v>5.0549497516139009E-3</v>
      </c>
      <c r="M50" s="79">
        <f t="shared" si="0"/>
        <v>3.8681331398397543E-2</v>
      </c>
      <c r="N50" s="79">
        <f>K50/'סכום נכסי הקרן'!$C$42</f>
        <v>5.9742451475087088E-3</v>
      </c>
    </row>
    <row r="51" spans="2:14">
      <c r="B51" s="100" t="s">
        <v>1602</v>
      </c>
      <c r="C51" s="99" t="s">
        <v>1603</v>
      </c>
      <c r="D51" s="96" t="s">
        <v>1604</v>
      </c>
      <c r="E51" s="99"/>
      <c r="F51" s="96" t="s">
        <v>1535</v>
      </c>
      <c r="G51" s="96" t="s">
        <v>135</v>
      </c>
      <c r="H51" s="102">
        <v>6756144.4850120004</v>
      </c>
      <c r="I51" s="103">
        <v>2032</v>
      </c>
      <c r="J51" s="99"/>
      <c r="K51" s="102">
        <v>61904.487238121001</v>
      </c>
      <c r="L51" s="79">
        <v>2.2956759605016128E-2</v>
      </c>
      <c r="M51" s="79">
        <f t="shared" si="0"/>
        <v>2.4919151183648583E-2</v>
      </c>
      <c r="N51" s="79">
        <f>K51/'סכום נכסי הקרן'!$C$42</f>
        <v>3.8487071839806383E-3</v>
      </c>
    </row>
    <row r="52" spans="2:14">
      <c r="B52" s="100" t="s">
        <v>1605</v>
      </c>
      <c r="C52" s="99" t="s">
        <v>1606</v>
      </c>
      <c r="D52" s="96" t="s">
        <v>27</v>
      </c>
      <c r="E52" s="99"/>
      <c r="F52" s="96" t="s">
        <v>1535</v>
      </c>
      <c r="G52" s="96" t="s">
        <v>132</v>
      </c>
      <c r="H52" s="102">
        <v>1912933.8177940003</v>
      </c>
      <c r="I52" s="103">
        <v>2646</v>
      </c>
      <c r="J52" s="99"/>
      <c r="K52" s="102">
        <v>189962.70675678796</v>
      </c>
      <c r="L52" s="79">
        <v>8.0734953462370321E-3</v>
      </c>
      <c r="M52" s="79">
        <f t="shared" si="0"/>
        <v>7.6467952811221512E-2</v>
      </c>
      <c r="N52" s="79">
        <f>K52/'סכום נכסי הקרן'!$C$42</f>
        <v>1.1810304338213409E-2</v>
      </c>
    </row>
    <row r="53" spans="2:14">
      <c r="B53" s="100" t="s">
        <v>1607</v>
      </c>
      <c r="C53" s="99" t="s">
        <v>1608</v>
      </c>
      <c r="D53" s="96" t="s">
        <v>1413</v>
      </c>
      <c r="E53" s="99"/>
      <c r="F53" s="96" t="s">
        <v>1535</v>
      </c>
      <c r="G53" s="96" t="s">
        <v>130</v>
      </c>
      <c r="H53" s="102">
        <v>140351.46614</v>
      </c>
      <c r="I53" s="103">
        <v>6060.5</v>
      </c>
      <c r="J53" s="99"/>
      <c r="K53" s="102">
        <v>29932.616131586998</v>
      </c>
      <c r="L53" s="79">
        <v>6.2102418646017704E-3</v>
      </c>
      <c r="M53" s="79">
        <f t="shared" si="0"/>
        <v>1.2049132784768626E-2</v>
      </c>
      <c r="N53" s="79">
        <f>K53/'סכום נכסי הקרן'!$C$42</f>
        <v>1.8609616181431174E-3</v>
      </c>
    </row>
    <row r="54" spans="2:14">
      <c r="B54" s="100" t="s">
        <v>1609</v>
      </c>
      <c r="C54" s="99" t="s">
        <v>1610</v>
      </c>
      <c r="D54" s="96" t="s">
        <v>27</v>
      </c>
      <c r="E54" s="99"/>
      <c r="F54" s="96" t="s">
        <v>1535</v>
      </c>
      <c r="G54" s="96" t="s">
        <v>130</v>
      </c>
      <c r="H54" s="102">
        <v>250198.04650500001</v>
      </c>
      <c r="I54" s="103">
        <v>2229</v>
      </c>
      <c r="J54" s="99"/>
      <c r="K54" s="102">
        <v>19625.161972762999</v>
      </c>
      <c r="L54" s="79">
        <v>1.8808475043619915E-2</v>
      </c>
      <c r="M54" s="79">
        <f t="shared" si="0"/>
        <v>7.8999503916691548E-3</v>
      </c>
      <c r="N54" s="79">
        <f>K54/'סכום נכסי הקרן'!$C$42</f>
        <v>1.2201296746198395E-3</v>
      </c>
    </row>
    <row r="55" spans="2:14">
      <c r="B55" s="100" t="s">
        <v>1611</v>
      </c>
      <c r="C55" s="99" t="s">
        <v>1612</v>
      </c>
      <c r="D55" s="96" t="s">
        <v>1398</v>
      </c>
      <c r="E55" s="99"/>
      <c r="F55" s="96" t="s">
        <v>1535</v>
      </c>
      <c r="G55" s="96" t="s">
        <v>130</v>
      </c>
      <c r="H55" s="102">
        <v>219962.86785000001</v>
      </c>
      <c r="I55" s="103">
        <v>4750</v>
      </c>
      <c r="J55" s="99"/>
      <c r="K55" s="102">
        <v>36767.343268297001</v>
      </c>
      <c r="L55" s="79">
        <v>1.3527851651291512E-3</v>
      </c>
      <c r="M55" s="79">
        <f t="shared" si="0"/>
        <v>1.4800396972831899E-2</v>
      </c>
      <c r="N55" s="79">
        <f>K55/'סכום נכסי הקרן'!$C$42</f>
        <v>2.2858882204816401E-3</v>
      </c>
    </row>
    <row r="56" spans="2:14">
      <c r="B56" s="100" t="s">
        <v>1613</v>
      </c>
      <c r="C56" s="99" t="s">
        <v>1614</v>
      </c>
      <c r="D56" s="96" t="s">
        <v>120</v>
      </c>
      <c r="E56" s="99"/>
      <c r="F56" s="96" t="s">
        <v>1535</v>
      </c>
      <c r="G56" s="96" t="s">
        <v>130</v>
      </c>
      <c r="H56" s="102">
        <v>1268111.97116</v>
      </c>
      <c r="I56" s="103">
        <v>465.95</v>
      </c>
      <c r="J56" s="99"/>
      <c r="K56" s="102">
        <v>20792.953641355991</v>
      </c>
      <c r="L56" s="79">
        <v>1.6469720289618097E-2</v>
      </c>
      <c r="M56" s="79">
        <f t="shared" si="0"/>
        <v>8.3700354927497417E-3</v>
      </c>
      <c r="N56" s="79">
        <f>K56/'סכום נכסי הקרן'!$C$42</f>
        <v>1.2927332674259337E-3</v>
      </c>
    </row>
    <row r="57" spans="2:14">
      <c r="B57" s="100" t="s">
        <v>1615</v>
      </c>
      <c r="C57" s="99" t="s">
        <v>1616</v>
      </c>
      <c r="D57" s="96" t="s">
        <v>27</v>
      </c>
      <c r="E57" s="99"/>
      <c r="F57" s="96" t="s">
        <v>1535</v>
      </c>
      <c r="G57" s="96" t="s">
        <v>132</v>
      </c>
      <c r="H57" s="102">
        <v>1127018.2275</v>
      </c>
      <c r="I57" s="103">
        <v>596.6</v>
      </c>
      <c r="J57" s="99"/>
      <c r="K57" s="102">
        <v>25234.386666979</v>
      </c>
      <c r="L57" s="79">
        <v>7.3784161596144402E-3</v>
      </c>
      <c r="M57" s="79">
        <f t="shared" si="0"/>
        <v>1.0157898472889159E-2</v>
      </c>
      <c r="N57" s="79">
        <f>K57/'סכום נכסי הקרן'!$C$42</f>
        <v>1.5688647072540586E-3</v>
      </c>
    </row>
    <row r="58" spans="2:14">
      <c r="B58" s="100" t="s">
        <v>1617</v>
      </c>
      <c r="C58" s="99" t="s">
        <v>1618</v>
      </c>
      <c r="D58" s="96" t="s">
        <v>120</v>
      </c>
      <c r="E58" s="99"/>
      <c r="F58" s="96" t="s">
        <v>1535</v>
      </c>
      <c r="G58" s="96" t="s">
        <v>130</v>
      </c>
      <c r="H58" s="102">
        <v>2535946.6958409999</v>
      </c>
      <c r="I58" s="103">
        <v>1046</v>
      </c>
      <c r="J58" s="99"/>
      <c r="K58" s="102">
        <v>93345.002581371009</v>
      </c>
      <c r="L58" s="79">
        <v>9.774424798049625E-3</v>
      </c>
      <c r="M58" s="79">
        <f t="shared" si="0"/>
        <v>3.7575276613079578E-2</v>
      </c>
      <c r="N58" s="79">
        <f>K58/'סכום נכסי הקרן'!$C$42</f>
        <v>5.8034174589266562E-3</v>
      </c>
    </row>
    <row r="59" spans="2:14">
      <c r="B59" s="100" t="s">
        <v>1619</v>
      </c>
      <c r="C59" s="99" t="s">
        <v>1620</v>
      </c>
      <c r="D59" s="96" t="s">
        <v>1413</v>
      </c>
      <c r="E59" s="99"/>
      <c r="F59" s="96" t="s">
        <v>1535</v>
      </c>
      <c r="G59" s="96" t="s">
        <v>130</v>
      </c>
      <c r="H59" s="102">
        <v>22679.415282000002</v>
      </c>
      <c r="I59" s="103">
        <v>25585</v>
      </c>
      <c r="J59" s="99"/>
      <c r="K59" s="102">
        <v>20419.097438754001</v>
      </c>
      <c r="L59" s="79">
        <v>1.3109488602312139E-3</v>
      </c>
      <c r="M59" s="79">
        <f t="shared" si="0"/>
        <v>8.219542698943887E-3</v>
      </c>
      <c r="N59" s="79">
        <f>K59/'סכום נכסי הקרן'!$C$42</f>
        <v>1.269489991907064E-3</v>
      </c>
    </row>
    <row r="60" spans="2:14">
      <c r="B60" s="100" t="s">
        <v>1621</v>
      </c>
      <c r="C60" s="99" t="s">
        <v>1622</v>
      </c>
      <c r="D60" s="96" t="s">
        <v>27</v>
      </c>
      <c r="E60" s="99"/>
      <c r="F60" s="96" t="s">
        <v>1535</v>
      </c>
      <c r="G60" s="96" t="s">
        <v>130</v>
      </c>
      <c r="H60" s="102">
        <v>1789455.6022030001</v>
      </c>
      <c r="I60" s="103">
        <v>610.79999999999995</v>
      </c>
      <c r="J60" s="99"/>
      <c r="K60" s="102">
        <v>38462.651766745999</v>
      </c>
      <c r="L60" s="79">
        <v>5.0144861919929774E-3</v>
      </c>
      <c r="M60" s="79">
        <f t="shared" si="0"/>
        <v>1.5482829711726468E-2</v>
      </c>
      <c r="N60" s="79">
        <f>K60/'סכום נכסי הקרן'!$C$42</f>
        <v>2.3912884311633972E-3</v>
      </c>
    </row>
    <row r="61" spans="2:14">
      <c r="B61" s="100" t="s">
        <v>1623</v>
      </c>
      <c r="C61" s="99" t="s">
        <v>1624</v>
      </c>
      <c r="D61" s="96" t="s">
        <v>27</v>
      </c>
      <c r="E61" s="99"/>
      <c r="F61" s="96" t="s">
        <v>1535</v>
      </c>
      <c r="G61" s="96" t="s">
        <v>132</v>
      </c>
      <c r="H61" s="102">
        <v>370471.79951099999</v>
      </c>
      <c r="I61" s="103">
        <v>18810</v>
      </c>
      <c r="J61" s="99"/>
      <c r="K61" s="102">
        <v>261530.60281644299</v>
      </c>
      <c r="L61" s="79">
        <v>1.4495479003510012E-2</v>
      </c>
      <c r="M61" s="79">
        <f t="shared" si="0"/>
        <v>0.105277031140974</v>
      </c>
      <c r="N61" s="79">
        <f>K61/'סכום נכסי הקרן'!$C$42</f>
        <v>1.6259802072483547E-2</v>
      </c>
    </row>
    <row r="62" spans="2:14">
      <c r="B62" s="100" t="s">
        <v>1625</v>
      </c>
      <c r="C62" s="99" t="s">
        <v>1626</v>
      </c>
      <c r="D62" s="96" t="s">
        <v>27</v>
      </c>
      <c r="E62" s="99"/>
      <c r="F62" s="96" t="s">
        <v>1535</v>
      </c>
      <c r="G62" s="96" t="s">
        <v>132</v>
      </c>
      <c r="H62" s="102">
        <v>45469.356074999996</v>
      </c>
      <c r="I62" s="103">
        <v>6381</v>
      </c>
      <c r="J62" s="99"/>
      <c r="K62" s="102">
        <v>10888.952740630002</v>
      </c>
      <c r="L62" s="79">
        <v>1.0150397462779916E-3</v>
      </c>
      <c r="M62" s="79">
        <f t="shared" si="0"/>
        <v>4.3832599490181917E-3</v>
      </c>
      <c r="N62" s="79">
        <f>K62/'סכום נכסי הקרן'!$C$42</f>
        <v>6.7698469866463921E-4</v>
      </c>
    </row>
    <row r="63" spans="2:14">
      <c r="B63" s="100" t="s">
        <v>1627</v>
      </c>
      <c r="C63" s="99" t="s">
        <v>1628</v>
      </c>
      <c r="D63" s="96" t="s">
        <v>27</v>
      </c>
      <c r="E63" s="99"/>
      <c r="F63" s="96" t="s">
        <v>1535</v>
      </c>
      <c r="G63" s="96" t="s">
        <v>132</v>
      </c>
      <c r="H63" s="102">
        <v>97184.569441</v>
      </c>
      <c r="I63" s="103">
        <v>5515</v>
      </c>
      <c r="J63" s="99"/>
      <c r="K63" s="102">
        <v>20115.062954918998</v>
      </c>
      <c r="L63" s="79">
        <v>1.6126466412463025E-2</v>
      </c>
      <c r="M63" s="79">
        <f t="shared" si="0"/>
        <v>8.097156073906769E-3</v>
      </c>
      <c r="N63" s="79">
        <f>K63/'סכום נכסי הקרן'!$C$42</f>
        <v>1.2505876513123897E-3</v>
      </c>
    </row>
    <row r="64" spans="2:14">
      <c r="B64" s="100" t="s">
        <v>1629</v>
      </c>
      <c r="C64" s="99" t="s">
        <v>1630</v>
      </c>
      <c r="D64" s="96" t="s">
        <v>27</v>
      </c>
      <c r="E64" s="99"/>
      <c r="F64" s="96" t="s">
        <v>1535</v>
      </c>
      <c r="G64" s="96" t="s">
        <v>132</v>
      </c>
      <c r="H64" s="102">
        <v>54407.776497999992</v>
      </c>
      <c r="I64" s="103">
        <v>9318.4</v>
      </c>
      <c r="J64" s="99"/>
      <c r="K64" s="102">
        <v>19027.463222895003</v>
      </c>
      <c r="L64" s="79">
        <v>7.1789453285336265E-3</v>
      </c>
      <c r="M64" s="79">
        <f t="shared" si="0"/>
        <v>7.6593515889854871E-3</v>
      </c>
      <c r="N64" s="79">
        <f>K64/'סכום נכסי הקרן'!$C$42</f>
        <v>1.182969727496384E-3</v>
      </c>
    </row>
    <row r="65" spans="2:14">
      <c r="B65" s="100" t="s">
        <v>1631</v>
      </c>
      <c r="C65" s="99" t="s">
        <v>1632</v>
      </c>
      <c r="D65" s="96" t="s">
        <v>27</v>
      </c>
      <c r="E65" s="99"/>
      <c r="F65" s="96" t="s">
        <v>1535</v>
      </c>
      <c r="G65" s="96" t="s">
        <v>132</v>
      </c>
      <c r="H65" s="102">
        <v>917283.94390499999</v>
      </c>
      <c r="I65" s="103">
        <v>2016.7</v>
      </c>
      <c r="J65" s="99"/>
      <c r="K65" s="102">
        <v>69426.241457602999</v>
      </c>
      <c r="L65" s="79">
        <v>1.7223898430077926E-2</v>
      </c>
      <c r="M65" s="79">
        <f t="shared" si="0"/>
        <v>2.7946972573082447E-2</v>
      </c>
      <c r="N65" s="79">
        <f>K65/'סכום נכסי הקרן'!$C$42</f>
        <v>4.316347427721E-3</v>
      </c>
    </row>
    <row r="66" spans="2:14">
      <c r="B66" s="100" t="s">
        <v>1633</v>
      </c>
      <c r="C66" s="99" t="s">
        <v>1634</v>
      </c>
      <c r="D66" s="96" t="s">
        <v>121</v>
      </c>
      <c r="E66" s="99"/>
      <c r="F66" s="96" t="s">
        <v>1535</v>
      </c>
      <c r="G66" s="96" t="s">
        <v>139</v>
      </c>
      <c r="H66" s="102">
        <v>1213748.809039</v>
      </c>
      <c r="I66" s="103">
        <v>197450</v>
      </c>
      <c r="J66" s="99"/>
      <c r="K66" s="102">
        <v>63915.909116761002</v>
      </c>
      <c r="L66" s="79">
        <v>1.5116898584413492E-4</v>
      </c>
      <c r="M66" s="79">
        <f t="shared" si="0"/>
        <v>2.5728832809717567E-2</v>
      </c>
      <c r="N66" s="79">
        <f>K66/'סכום נכסי הקרן'!$C$42</f>
        <v>3.97376070077272E-3</v>
      </c>
    </row>
    <row r="67" spans="2:14">
      <c r="B67" s="100" t="s">
        <v>1635</v>
      </c>
      <c r="C67" s="99" t="s">
        <v>1636</v>
      </c>
      <c r="D67" s="96" t="s">
        <v>121</v>
      </c>
      <c r="E67" s="99"/>
      <c r="F67" s="96" t="s">
        <v>1535</v>
      </c>
      <c r="G67" s="96" t="s">
        <v>139</v>
      </c>
      <c r="H67" s="102">
        <v>3575368.17</v>
      </c>
      <c r="I67" s="103">
        <v>20270</v>
      </c>
      <c r="J67" s="99"/>
      <c r="K67" s="102">
        <v>19328.472505334001</v>
      </c>
      <c r="L67" s="79">
        <v>8.9836183790668878E-3</v>
      </c>
      <c r="M67" s="79">
        <f t="shared" si="0"/>
        <v>7.7805204436425992E-3</v>
      </c>
      <c r="N67" s="79">
        <f>K67/'סכום נכסי הקרן'!$C$42</f>
        <v>1.2016839861786596E-3</v>
      </c>
    </row>
    <row r="68" spans="2:14">
      <c r="B68" s="100" t="s">
        <v>1637</v>
      </c>
      <c r="C68" s="99" t="s">
        <v>1638</v>
      </c>
      <c r="D68" s="96" t="s">
        <v>1398</v>
      </c>
      <c r="E68" s="99"/>
      <c r="F68" s="96" t="s">
        <v>1535</v>
      </c>
      <c r="G68" s="96" t="s">
        <v>130</v>
      </c>
      <c r="H68" s="102">
        <v>37696.816574999997</v>
      </c>
      <c r="I68" s="103">
        <v>26628</v>
      </c>
      <c r="J68" s="99"/>
      <c r="K68" s="102">
        <v>35323.399369603001</v>
      </c>
      <c r="L68" s="79">
        <v>6.8796088283602512E-5</v>
      </c>
      <c r="M68" s="79">
        <f t="shared" si="0"/>
        <v>1.4219149022681607E-2</v>
      </c>
      <c r="N68" s="79">
        <f>K68/'סכום נכסי הקרן'!$C$42</f>
        <v>2.1961157741839767E-3</v>
      </c>
    </row>
    <row r="69" spans="2:14">
      <c r="B69" s="100" t="s">
        <v>1639</v>
      </c>
      <c r="C69" s="99" t="s">
        <v>1640</v>
      </c>
      <c r="D69" s="96" t="s">
        <v>120</v>
      </c>
      <c r="E69" s="99"/>
      <c r="F69" s="96" t="s">
        <v>1535</v>
      </c>
      <c r="G69" s="96" t="s">
        <v>130</v>
      </c>
      <c r="H69" s="102">
        <v>4559.7602980000001</v>
      </c>
      <c r="I69" s="103">
        <v>73336</v>
      </c>
      <c r="J69" s="99"/>
      <c r="K69" s="102">
        <v>11767.345311806999</v>
      </c>
      <c r="L69" s="79">
        <v>2.9500984019524985E-4</v>
      </c>
      <c r="M69" s="79">
        <f t="shared" si="0"/>
        <v>4.7368497816187953E-3</v>
      </c>
      <c r="N69" s="79">
        <f>K69/'סכום נכסי הקרן'!$C$42</f>
        <v>7.3159585772391818E-4</v>
      </c>
    </row>
    <row r="70" spans="2:14">
      <c r="B70" s="100" t="s">
        <v>1641</v>
      </c>
      <c r="C70" s="99" t="s">
        <v>1642</v>
      </c>
      <c r="D70" s="96" t="s">
        <v>27</v>
      </c>
      <c r="E70" s="99"/>
      <c r="F70" s="96" t="s">
        <v>1535</v>
      </c>
      <c r="G70" s="96" t="s">
        <v>132</v>
      </c>
      <c r="H70" s="102">
        <v>24256.541270999998</v>
      </c>
      <c r="I70" s="103">
        <v>21690</v>
      </c>
      <c r="J70" s="99"/>
      <c r="K70" s="102">
        <v>19745.447988504999</v>
      </c>
      <c r="L70" s="79">
        <v>1.0403834986489384E-2</v>
      </c>
      <c r="M70" s="79">
        <f t="shared" si="0"/>
        <v>7.9483705554615428E-3</v>
      </c>
      <c r="N70" s="79">
        <f>K70/'סכום נכסי הקרן'!$C$42</f>
        <v>1.2276080606556997E-3</v>
      </c>
    </row>
    <row r="71" spans="2:14">
      <c r="B71" s="100" t="s">
        <v>1643</v>
      </c>
      <c r="C71" s="99" t="s">
        <v>1644</v>
      </c>
      <c r="D71" s="96" t="s">
        <v>27</v>
      </c>
      <c r="E71" s="99"/>
      <c r="F71" s="96" t="s">
        <v>1535</v>
      </c>
      <c r="G71" s="96" t="s">
        <v>132</v>
      </c>
      <c r="H71" s="102">
        <v>61461.433820999991</v>
      </c>
      <c r="I71" s="103">
        <v>18684</v>
      </c>
      <c r="J71" s="99"/>
      <c r="K71" s="102">
        <v>43097.403969981999</v>
      </c>
      <c r="L71" s="79">
        <v>1.9131963835330737E-2</v>
      </c>
      <c r="M71" s="79">
        <f t="shared" si="0"/>
        <v>1.734851176490184E-2</v>
      </c>
      <c r="N71" s="79">
        <f>K71/'סכום נכסי הקרן'!$C$42</f>
        <v>2.6794388528274976E-3</v>
      </c>
    </row>
    <row r="72" spans="2:14">
      <c r="B72" s="100" t="s">
        <v>1645</v>
      </c>
      <c r="C72" s="99" t="s">
        <v>1646</v>
      </c>
      <c r="D72" s="96" t="s">
        <v>1413</v>
      </c>
      <c r="E72" s="99"/>
      <c r="F72" s="96" t="s">
        <v>1535</v>
      </c>
      <c r="G72" s="96" t="s">
        <v>130</v>
      </c>
      <c r="H72" s="102">
        <v>85497.934500000018</v>
      </c>
      <c r="I72" s="103">
        <v>8300</v>
      </c>
      <c r="J72" s="99"/>
      <c r="K72" s="102">
        <v>24971.980214956999</v>
      </c>
      <c r="L72" s="79">
        <v>8.7780220225872703E-4</v>
      </c>
      <c r="M72" s="79">
        <f t="shared" si="0"/>
        <v>1.0052268875726866E-2</v>
      </c>
      <c r="N72" s="79">
        <f>K72/'סכום נכסי הקרן'!$C$42</f>
        <v>1.552550452147879E-3</v>
      </c>
    </row>
    <row r="73" spans="2:14">
      <c r="B73" s="100" t="s">
        <v>1647</v>
      </c>
      <c r="C73" s="99" t="s">
        <v>1648</v>
      </c>
      <c r="D73" s="96" t="s">
        <v>1413</v>
      </c>
      <c r="E73" s="99"/>
      <c r="F73" s="96" t="s">
        <v>1535</v>
      </c>
      <c r="G73" s="96" t="s">
        <v>130</v>
      </c>
      <c r="H73" s="102">
        <v>223689.95599100002</v>
      </c>
      <c r="I73" s="103">
        <v>12444</v>
      </c>
      <c r="J73" s="99"/>
      <c r="K73" s="102">
        <v>97954.807016628998</v>
      </c>
      <c r="L73" s="79">
        <v>7.3099884081972457E-4</v>
      </c>
      <c r="M73" s="79">
        <f t="shared" si="0"/>
        <v>3.9430916143819585E-2</v>
      </c>
      <c r="N73" s="79">
        <f>K73/'סכום נכסי הקרן'!$C$42</f>
        <v>6.0900168354545313E-3</v>
      </c>
    </row>
    <row r="74" spans="2:14">
      <c r="B74" s="100" t="s">
        <v>1649</v>
      </c>
      <c r="C74" s="99" t="s">
        <v>1650</v>
      </c>
      <c r="D74" s="96" t="s">
        <v>1413</v>
      </c>
      <c r="E74" s="99"/>
      <c r="F74" s="96" t="s">
        <v>1535</v>
      </c>
      <c r="G74" s="96" t="s">
        <v>130</v>
      </c>
      <c r="H74" s="102">
        <v>70807.523942999993</v>
      </c>
      <c r="I74" s="103">
        <v>7050</v>
      </c>
      <c r="J74" s="99"/>
      <c r="K74" s="102">
        <v>17566.603211206002</v>
      </c>
      <c r="L74" s="79">
        <v>3.061627115757333E-4</v>
      </c>
      <c r="M74" s="79">
        <f t="shared" si="0"/>
        <v>7.0712941942219047E-3</v>
      </c>
      <c r="N74" s="79">
        <f>K74/'סכום נכסי הקרן'!$C$42</f>
        <v>1.0921455777033269E-3</v>
      </c>
    </row>
    <row r="75" spans="2:14">
      <c r="B75" s="100" t="s">
        <v>1651</v>
      </c>
      <c r="C75" s="99" t="s">
        <v>1652</v>
      </c>
      <c r="D75" s="96" t="s">
        <v>1413</v>
      </c>
      <c r="E75" s="99"/>
      <c r="F75" s="96" t="s">
        <v>1535</v>
      </c>
      <c r="G75" s="96" t="s">
        <v>130</v>
      </c>
      <c r="H75" s="102">
        <v>33577.370640000001</v>
      </c>
      <c r="I75" s="103">
        <v>20294</v>
      </c>
      <c r="J75" s="99"/>
      <c r="K75" s="102">
        <v>23979.140232242</v>
      </c>
      <c r="L75" s="79">
        <v>1.0876693065714203E-3</v>
      </c>
      <c r="M75" s="79">
        <f t="shared" si="0"/>
        <v>9.6526091622834969E-3</v>
      </c>
      <c r="N75" s="79">
        <f>K75/'סכום נכסי הקרן'!$C$42</f>
        <v>1.490823902999349E-3</v>
      </c>
    </row>
    <row r="76" spans="2:14">
      <c r="B76" s="100" t="s">
        <v>1653</v>
      </c>
      <c r="C76" s="99" t="s">
        <v>1654</v>
      </c>
      <c r="D76" s="96" t="s">
        <v>122</v>
      </c>
      <c r="E76" s="99"/>
      <c r="F76" s="96" t="s">
        <v>1535</v>
      </c>
      <c r="G76" s="96" t="s">
        <v>134</v>
      </c>
      <c r="H76" s="102">
        <v>410146.72738799994</v>
      </c>
      <c r="I76" s="103">
        <v>8770</v>
      </c>
      <c r="J76" s="99"/>
      <c r="K76" s="102">
        <v>86014.745329019002</v>
      </c>
      <c r="L76" s="79">
        <v>3.043253366483529E-3</v>
      </c>
      <c r="M76" s="79">
        <f t="shared" ref="M76:M81" si="1">IFERROR(K76/$K$11,0)</f>
        <v>3.4624540780574191E-2</v>
      </c>
      <c r="N76" s="79">
        <f>K76/'סכום נכסי הקרן'!$C$42</f>
        <v>5.3476829070995269E-3</v>
      </c>
    </row>
    <row r="77" spans="2:14">
      <c r="B77" s="100" t="s">
        <v>1655</v>
      </c>
      <c r="C77" s="99" t="s">
        <v>1656</v>
      </c>
      <c r="D77" s="96" t="s">
        <v>1413</v>
      </c>
      <c r="E77" s="99"/>
      <c r="F77" s="96" t="s">
        <v>1535</v>
      </c>
      <c r="G77" s="96" t="s">
        <v>130</v>
      </c>
      <c r="H77" s="102">
        <v>160359.148694</v>
      </c>
      <c r="I77" s="103">
        <v>2668</v>
      </c>
      <c r="J77" s="99"/>
      <c r="K77" s="102">
        <v>15055.626564882003</v>
      </c>
      <c r="L77" s="79">
        <v>2.053254144609475E-3</v>
      </c>
      <c r="M77" s="79">
        <f t="shared" si="1"/>
        <v>6.0605208325482628E-3</v>
      </c>
      <c r="N77" s="79">
        <f>K77/'סכום נכסי הקרן'!$C$42</f>
        <v>9.3603389196491964E-4</v>
      </c>
    </row>
    <row r="78" spans="2:14">
      <c r="B78" s="71"/>
      <c r="C78" s="99"/>
      <c r="D78" s="99"/>
      <c r="E78" s="99"/>
      <c r="F78" s="99"/>
      <c r="G78" s="99"/>
      <c r="H78" s="102"/>
      <c r="I78" s="103"/>
      <c r="J78" s="99"/>
      <c r="K78" s="99"/>
      <c r="L78" s="99"/>
      <c r="M78" s="79"/>
      <c r="N78" s="99"/>
    </row>
    <row r="79" spans="2:14">
      <c r="B79" s="82" t="s">
        <v>225</v>
      </c>
      <c r="C79" s="70"/>
      <c r="D79" s="70"/>
      <c r="E79" s="70"/>
      <c r="F79" s="70"/>
      <c r="G79" s="70"/>
      <c r="H79" s="101"/>
      <c r="I79" s="78"/>
      <c r="J79" s="70"/>
      <c r="K79" s="101">
        <v>19398.329858577999</v>
      </c>
      <c r="L79" s="70"/>
      <c r="M79" s="77">
        <f t="shared" si="1"/>
        <v>7.8086409567821504E-3</v>
      </c>
      <c r="N79" s="77">
        <f>K79/'סכום נכסי הקרן'!$C$42</f>
        <v>1.2060271365588551E-3</v>
      </c>
    </row>
    <row r="80" spans="2:14">
      <c r="B80" s="100" t="s">
        <v>1657</v>
      </c>
      <c r="C80" s="99" t="s">
        <v>1658</v>
      </c>
      <c r="D80" s="96" t="s">
        <v>120</v>
      </c>
      <c r="E80" s="99"/>
      <c r="F80" s="96" t="s">
        <v>1565</v>
      </c>
      <c r="G80" s="96" t="s">
        <v>130</v>
      </c>
      <c r="H80" s="102">
        <v>20925.332436000001</v>
      </c>
      <c r="I80" s="103">
        <v>8904</v>
      </c>
      <c r="J80" s="99"/>
      <c r="K80" s="102">
        <v>6556.5712406530001</v>
      </c>
      <c r="L80" s="79">
        <v>6.5092970528144313E-4</v>
      </c>
      <c r="M80" s="79">
        <f t="shared" si="1"/>
        <v>2.639294779451495E-3</v>
      </c>
      <c r="N80" s="79">
        <f>K80/'סכום נכסי הקרן'!$C$42</f>
        <v>4.0763317752905419E-4</v>
      </c>
    </row>
    <row r="81" spans="2:14">
      <c r="B81" s="100" t="s">
        <v>1659</v>
      </c>
      <c r="C81" s="99" t="s">
        <v>1660</v>
      </c>
      <c r="D81" s="96" t="s">
        <v>120</v>
      </c>
      <c r="E81" s="99"/>
      <c r="F81" s="96" t="s">
        <v>1565</v>
      </c>
      <c r="G81" s="96" t="s">
        <v>130</v>
      </c>
      <c r="H81" s="102">
        <v>36368.981489999998</v>
      </c>
      <c r="I81" s="103">
        <v>10034</v>
      </c>
      <c r="J81" s="99"/>
      <c r="K81" s="102">
        <v>12841.758617924999</v>
      </c>
      <c r="L81" s="79">
        <v>8.4719809371596453E-4</v>
      </c>
      <c r="M81" s="79">
        <f t="shared" si="1"/>
        <v>5.1693461773306554E-3</v>
      </c>
      <c r="N81" s="79">
        <f>K81/'סכום נכסי הקרן'!$C$42</f>
        <v>7.9839395902980099E-4</v>
      </c>
    </row>
    <row r="82" spans="2:14">
      <c r="B82" s="113"/>
      <c r="C82" s="113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</row>
    <row r="83" spans="2:14">
      <c r="B83" s="113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</row>
    <row r="84" spans="2:14">
      <c r="B84" s="113"/>
      <c r="C84" s="113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</row>
    <row r="85" spans="2:14">
      <c r="B85" s="120" t="s">
        <v>219</v>
      </c>
      <c r="C85" s="113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</row>
    <row r="86" spans="2:14">
      <c r="B86" s="120" t="s">
        <v>111</v>
      </c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</row>
    <row r="87" spans="2:14">
      <c r="B87" s="120" t="s">
        <v>202</v>
      </c>
      <c r="C87" s="113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</row>
    <row r="88" spans="2:14">
      <c r="B88" s="120" t="s">
        <v>210</v>
      </c>
      <c r="C88" s="113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</row>
    <row r="89" spans="2:14">
      <c r="B89" s="120" t="s">
        <v>217</v>
      </c>
      <c r="C89" s="113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</row>
    <row r="90" spans="2:14">
      <c r="B90" s="113"/>
      <c r="C90" s="113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</row>
    <row r="91" spans="2:14">
      <c r="B91" s="113"/>
      <c r="C91" s="113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</row>
    <row r="92" spans="2:14">
      <c r="B92" s="113"/>
      <c r="C92" s="113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</row>
    <row r="93" spans="2:14">
      <c r="B93" s="113"/>
      <c r="C93" s="113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</row>
    <row r="94" spans="2:14">
      <c r="B94" s="113"/>
      <c r="C94" s="113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</row>
    <row r="95" spans="2:14">
      <c r="B95" s="113"/>
      <c r="C95" s="113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</row>
    <row r="96" spans="2:14">
      <c r="B96" s="113"/>
      <c r="C96" s="113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</row>
    <row r="97" spans="2:14">
      <c r="B97" s="113"/>
      <c r="C97" s="113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</row>
    <row r="98" spans="2:14">
      <c r="B98" s="113"/>
      <c r="C98" s="113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</row>
    <row r="99" spans="2:14">
      <c r="B99" s="113"/>
      <c r="C99" s="113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</row>
    <row r="100" spans="2:14">
      <c r="B100" s="113"/>
      <c r="C100" s="113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2:14">
      <c r="B101" s="113"/>
      <c r="C101" s="113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2:14">
      <c r="B102" s="113"/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</row>
    <row r="103" spans="2:14">
      <c r="B103" s="113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</row>
    <row r="104" spans="2:14">
      <c r="B104" s="113"/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</row>
    <row r="105" spans="2:14">
      <c r="B105" s="113"/>
      <c r="C105" s="113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</row>
    <row r="106" spans="2:14">
      <c r="B106" s="113"/>
      <c r="C106" s="113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</row>
    <row r="107" spans="2:14">
      <c r="B107" s="113"/>
      <c r="C107" s="113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</row>
    <row r="108" spans="2:14">
      <c r="B108" s="113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</row>
    <row r="109" spans="2:14">
      <c r="B109" s="113"/>
      <c r="C109" s="113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2:14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</row>
    <row r="111" spans="2:14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</row>
    <row r="112" spans="2:14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</row>
    <row r="113" spans="2:14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</row>
    <row r="114" spans="2:14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</row>
    <row r="115" spans="2:14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</row>
    <row r="116" spans="2:14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</row>
    <row r="117" spans="2:14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</row>
    <row r="118" spans="2:14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</row>
    <row r="119" spans="2:14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</row>
    <row r="120" spans="2:14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</row>
    <row r="121" spans="2:14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</row>
    <row r="122" spans="2:14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</row>
    <row r="123" spans="2:14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</row>
    <row r="124" spans="2:14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</row>
    <row r="125" spans="2:14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</row>
    <row r="126" spans="2:14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</row>
    <row r="127" spans="2:14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</row>
    <row r="128" spans="2:14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</row>
    <row r="129" spans="2:14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</row>
    <row r="130" spans="2:14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</row>
    <row r="131" spans="2:14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</row>
    <row r="132" spans="2:14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</row>
    <row r="133" spans="2:14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</row>
    <row r="134" spans="2:14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</row>
    <row r="135" spans="2:14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</row>
    <row r="136" spans="2:14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</row>
    <row r="137" spans="2:14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</row>
    <row r="138" spans="2:14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</row>
    <row r="139" spans="2:14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</row>
    <row r="140" spans="2:14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</row>
    <row r="141" spans="2:14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</row>
    <row r="142" spans="2:14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</row>
    <row r="143" spans="2:14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</row>
    <row r="144" spans="2:14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</row>
    <row r="145" spans="2:14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</row>
    <row r="146" spans="2:14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</row>
    <row r="147" spans="2:14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</row>
    <row r="148" spans="2:14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</row>
    <row r="149" spans="2:14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</row>
    <row r="150" spans="2:14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</row>
    <row r="151" spans="2:14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</row>
    <row r="152" spans="2:14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</row>
    <row r="153" spans="2:14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</row>
    <row r="154" spans="2:14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</row>
    <row r="155" spans="2:14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</row>
    <row r="156" spans="2:14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</row>
    <row r="157" spans="2:14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</row>
    <row r="158" spans="2:14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</row>
    <row r="159" spans="2:14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</row>
    <row r="160" spans="2:14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</row>
    <row r="161" spans="2:14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</row>
    <row r="162" spans="2:14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</row>
    <row r="163" spans="2:14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</row>
    <row r="164" spans="2:14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</row>
    <row r="165" spans="2:14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</row>
    <row r="166" spans="2:14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</row>
    <row r="167" spans="2:14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</row>
    <row r="168" spans="2:14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</row>
    <row r="169" spans="2:14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</row>
    <row r="170" spans="2:14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</row>
    <row r="171" spans="2:14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</row>
    <row r="172" spans="2:14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</row>
    <row r="173" spans="2:14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</row>
    <row r="174" spans="2:14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</row>
    <row r="175" spans="2:14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</row>
    <row r="176" spans="2:14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</row>
    <row r="177" spans="2:14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</row>
    <row r="178" spans="2:14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</row>
    <row r="179" spans="2:14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</row>
    <row r="180" spans="2:14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</row>
    <row r="181" spans="2:14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</row>
    <row r="182" spans="2:14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</row>
    <row r="183" spans="2:14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</row>
    <row r="184" spans="2:14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</row>
    <row r="185" spans="2:14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</row>
    <row r="186" spans="2:14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</row>
    <row r="187" spans="2:14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</row>
    <row r="188" spans="2:14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</row>
    <row r="189" spans="2:14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</row>
    <row r="190" spans="2:14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</row>
    <row r="191" spans="2:14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</row>
    <row r="192" spans="2:14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</row>
    <row r="193" spans="2:14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</row>
    <row r="194" spans="2:14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</row>
    <row r="195" spans="2:14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</row>
    <row r="196" spans="2:14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</row>
    <row r="197" spans="2:14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</row>
    <row r="198" spans="2:14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</row>
    <row r="199" spans="2:14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</row>
    <row r="200" spans="2:14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</row>
    <row r="201" spans="2:14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</row>
    <row r="202" spans="2:14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</row>
    <row r="203" spans="2:14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</row>
    <row r="204" spans="2:14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</row>
    <row r="205" spans="2:14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</row>
    <row r="206" spans="2:14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</row>
    <row r="207" spans="2:14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</row>
    <row r="208" spans="2:14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</row>
    <row r="209" spans="2:14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</row>
    <row r="210" spans="2:14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</row>
    <row r="211" spans="2:14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</row>
    <row r="212" spans="2:14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</row>
    <row r="213" spans="2:14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</row>
    <row r="214" spans="2:14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</row>
    <row r="215" spans="2:14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</row>
    <row r="216" spans="2:14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</row>
    <row r="217" spans="2:14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</row>
    <row r="218" spans="2:14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</row>
    <row r="219" spans="2:14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</row>
    <row r="220" spans="2:14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</row>
    <row r="221" spans="2:14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</row>
    <row r="222" spans="2:14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</row>
    <row r="223" spans="2:14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</row>
    <row r="224" spans="2:14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</row>
    <row r="225" spans="2:14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</row>
    <row r="226" spans="2:14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</row>
    <row r="227" spans="2:14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</row>
    <row r="228" spans="2:14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</row>
    <row r="229" spans="2:14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</row>
    <row r="230" spans="2:14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</row>
    <row r="231" spans="2:14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</row>
    <row r="232" spans="2:14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</row>
    <row r="233" spans="2:14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</row>
    <row r="234" spans="2:14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</row>
    <row r="235" spans="2:14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</row>
    <row r="236" spans="2:14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</row>
    <row r="237" spans="2:14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</row>
    <row r="238" spans="2:14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</row>
    <row r="239" spans="2:14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</row>
    <row r="240" spans="2:14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</row>
    <row r="241" spans="2:14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</row>
    <row r="242" spans="2:14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</row>
    <row r="243" spans="2:14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</row>
    <row r="244" spans="2:14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</row>
    <row r="245" spans="2:14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</row>
    <row r="246" spans="2:14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</row>
    <row r="247" spans="2:14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</row>
    <row r="248" spans="2:14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</row>
    <row r="249" spans="2:14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</row>
    <row r="250" spans="2:14">
      <c r="B250" s="122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</row>
    <row r="251" spans="2:14">
      <c r="B251" s="122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</row>
    <row r="252" spans="2:14">
      <c r="B252" s="12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</row>
    <row r="253" spans="2:14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</row>
    <row r="254" spans="2:14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</row>
    <row r="255" spans="2:14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</row>
    <row r="256" spans="2:14">
      <c r="B256" s="113"/>
      <c r="C256" s="113"/>
      <c r="D256" s="113"/>
      <c r="E256" s="113"/>
      <c r="F256" s="113"/>
      <c r="G256" s="113"/>
      <c r="H256" s="114"/>
      <c r="I256" s="114"/>
      <c r="J256" s="114"/>
      <c r="K256" s="114"/>
      <c r="L256" s="114"/>
      <c r="M256" s="114"/>
      <c r="N256" s="114"/>
    </row>
    <row r="257" spans="2:14">
      <c r="B257" s="113"/>
      <c r="C257" s="113"/>
      <c r="D257" s="113"/>
      <c r="E257" s="113"/>
      <c r="F257" s="113"/>
      <c r="G257" s="113"/>
      <c r="H257" s="114"/>
      <c r="I257" s="114"/>
      <c r="J257" s="114"/>
      <c r="K257" s="114"/>
      <c r="L257" s="114"/>
      <c r="M257" s="114"/>
      <c r="N257" s="114"/>
    </row>
    <row r="258" spans="2:14">
      <c r="B258" s="113"/>
      <c r="C258" s="113"/>
      <c r="D258" s="113"/>
      <c r="E258" s="113"/>
      <c r="F258" s="113"/>
      <c r="G258" s="113"/>
      <c r="H258" s="114"/>
      <c r="I258" s="114"/>
      <c r="J258" s="114"/>
      <c r="K258" s="114"/>
      <c r="L258" s="114"/>
      <c r="M258" s="114"/>
      <c r="N258" s="114"/>
    </row>
    <row r="259" spans="2:14">
      <c r="B259" s="113"/>
      <c r="C259" s="113"/>
      <c r="D259" s="113"/>
      <c r="E259" s="113"/>
      <c r="F259" s="113"/>
      <c r="G259" s="113"/>
      <c r="H259" s="114"/>
      <c r="I259" s="114"/>
      <c r="J259" s="114"/>
      <c r="K259" s="114"/>
      <c r="L259" s="114"/>
      <c r="M259" s="114"/>
      <c r="N259" s="114"/>
    </row>
    <row r="260" spans="2:14">
      <c r="B260" s="113"/>
      <c r="C260" s="113"/>
      <c r="D260" s="113"/>
      <c r="E260" s="113"/>
      <c r="F260" s="113"/>
      <c r="G260" s="113"/>
      <c r="H260" s="114"/>
      <c r="I260" s="114"/>
      <c r="J260" s="114"/>
      <c r="K260" s="114"/>
      <c r="L260" s="114"/>
      <c r="M260" s="114"/>
      <c r="N260" s="114"/>
    </row>
    <row r="261" spans="2:14">
      <c r="B261" s="113"/>
      <c r="C261" s="113"/>
      <c r="D261" s="113"/>
      <c r="E261" s="113"/>
      <c r="F261" s="113"/>
      <c r="G261" s="113"/>
      <c r="H261" s="114"/>
      <c r="I261" s="114"/>
      <c r="J261" s="114"/>
      <c r="K261" s="114"/>
      <c r="L261" s="114"/>
      <c r="M261" s="114"/>
      <c r="N261" s="114"/>
    </row>
    <row r="262" spans="2:14">
      <c r="B262" s="113"/>
      <c r="C262" s="113"/>
      <c r="D262" s="113"/>
      <c r="E262" s="113"/>
      <c r="F262" s="113"/>
      <c r="G262" s="113"/>
      <c r="H262" s="114"/>
      <c r="I262" s="114"/>
      <c r="J262" s="114"/>
      <c r="K262" s="114"/>
      <c r="L262" s="114"/>
      <c r="M262" s="114"/>
      <c r="N262" s="114"/>
    </row>
    <row r="263" spans="2:14">
      <c r="B263" s="113"/>
      <c r="C263" s="113"/>
      <c r="D263" s="113"/>
      <c r="E263" s="113"/>
      <c r="F263" s="113"/>
      <c r="G263" s="113"/>
      <c r="H263" s="114"/>
      <c r="I263" s="114"/>
      <c r="J263" s="114"/>
      <c r="K263" s="114"/>
      <c r="L263" s="114"/>
      <c r="M263" s="114"/>
      <c r="N263" s="114"/>
    </row>
    <row r="264" spans="2:14">
      <c r="B264" s="113"/>
      <c r="C264" s="113"/>
      <c r="D264" s="113"/>
      <c r="E264" s="113"/>
      <c r="F264" s="113"/>
      <c r="G264" s="113"/>
      <c r="H264" s="114"/>
      <c r="I264" s="114"/>
      <c r="J264" s="114"/>
      <c r="K264" s="114"/>
      <c r="L264" s="114"/>
      <c r="M264" s="114"/>
      <c r="N264" s="114"/>
    </row>
    <row r="265" spans="2:14">
      <c r="B265" s="113"/>
      <c r="C265" s="113"/>
      <c r="D265" s="113"/>
      <c r="E265" s="113"/>
      <c r="F265" s="113"/>
      <c r="G265" s="113"/>
      <c r="H265" s="114"/>
      <c r="I265" s="114"/>
      <c r="J265" s="114"/>
      <c r="K265" s="114"/>
      <c r="L265" s="114"/>
      <c r="M265" s="114"/>
      <c r="N265" s="114"/>
    </row>
    <row r="266" spans="2:14">
      <c r="B266" s="113"/>
      <c r="C266" s="113"/>
      <c r="D266" s="113"/>
      <c r="E266" s="113"/>
      <c r="F266" s="113"/>
      <c r="G266" s="113"/>
      <c r="H266" s="114"/>
      <c r="I266" s="114"/>
      <c r="J266" s="114"/>
      <c r="K266" s="114"/>
      <c r="L266" s="114"/>
      <c r="M266" s="114"/>
      <c r="N266" s="114"/>
    </row>
    <row r="267" spans="2:14">
      <c r="B267" s="113"/>
      <c r="C267" s="113"/>
      <c r="D267" s="113"/>
      <c r="E267" s="113"/>
      <c r="F267" s="113"/>
      <c r="G267" s="113"/>
      <c r="H267" s="114"/>
      <c r="I267" s="114"/>
      <c r="J267" s="114"/>
      <c r="K267" s="114"/>
      <c r="L267" s="114"/>
      <c r="M267" s="114"/>
      <c r="N267" s="114"/>
    </row>
    <row r="268" spans="2:14">
      <c r="B268" s="113"/>
      <c r="C268" s="113"/>
      <c r="D268" s="113"/>
      <c r="E268" s="113"/>
      <c r="F268" s="113"/>
      <c r="G268" s="113"/>
      <c r="H268" s="114"/>
      <c r="I268" s="114"/>
      <c r="J268" s="114"/>
      <c r="K268" s="114"/>
      <c r="L268" s="114"/>
      <c r="M268" s="114"/>
      <c r="N268" s="114"/>
    </row>
    <row r="269" spans="2:14">
      <c r="B269" s="113"/>
      <c r="C269" s="113"/>
      <c r="D269" s="113"/>
      <c r="E269" s="113"/>
      <c r="F269" s="113"/>
      <c r="G269" s="113"/>
      <c r="H269" s="114"/>
      <c r="I269" s="114"/>
      <c r="J269" s="114"/>
      <c r="K269" s="114"/>
      <c r="L269" s="114"/>
      <c r="M269" s="114"/>
      <c r="N269" s="114"/>
    </row>
    <row r="270" spans="2:14">
      <c r="B270" s="113"/>
      <c r="C270" s="113"/>
      <c r="D270" s="113"/>
      <c r="E270" s="113"/>
      <c r="F270" s="113"/>
      <c r="G270" s="113"/>
      <c r="H270" s="114"/>
      <c r="I270" s="114"/>
      <c r="J270" s="114"/>
      <c r="K270" s="114"/>
      <c r="L270" s="114"/>
      <c r="M270" s="114"/>
      <c r="N270" s="114"/>
    </row>
    <row r="271" spans="2:14">
      <c r="B271" s="113"/>
      <c r="C271" s="113"/>
      <c r="D271" s="113"/>
      <c r="E271" s="113"/>
      <c r="F271" s="113"/>
      <c r="G271" s="113"/>
      <c r="H271" s="114"/>
      <c r="I271" s="114"/>
      <c r="J271" s="114"/>
      <c r="K271" s="114"/>
      <c r="L271" s="114"/>
      <c r="M271" s="114"/>
      <c r="N271" s="114"/>
    </row>
    <row r="272" spans="2:14">
      <c r="B272" s="113"/>
      <c r="C272" s="113"/>
      <c r="D272" s="113"/>
      <c r="E272" s="113"/>
      <c r="F272" s="113"/>
      <c r="G272" s="113"/>
      <c r="H272" s="114"/>
      <c r="I272" s="114"/>
      <c r="J272" s="114"/>
      <c r="K272" s="114"/>
      <c r="L272" s="114"/>
      <c r="M272" s="114"/>
      <c r="N272" s="114"/>
    </row>
    <row r="273" spans="2:14">
      <c r="B273" s="113"/>
      <c r="C273" s="113"/>
      <c r="D273" s="113"/>
      <c r="E273" s="113"/>
      <c r="F273" s="113"/>
      <c r="G273" s="113"/>
      <c r="H273" s="114"/>
      <c r="I273" s="114"/>
      <c r="J273" s="114"/>
      <c r="K273" s="114"/>
      <c r="L273" s="114"/>
      <c r="M273" s="114"/>
      <c r="N273" s="114"/>
    </row>
    <row r="274" spans="2:14">
      <c r="B274" s="113"/>
      <c r="C274" s="113"/>
      <c r="D274" s="113"/>
      <c r="E274" s="113"/>
      <c r="F274" s="113"/>
      <c r="G274" s="113"/>
      <c r="H274" s="114"/>
      <c r="I274" s="114"/>
      <c r="J274" s="114"/>
      <c r="K274" s="114"/>
      <c r="L274" s="114"/>
      <c r="M274" s="114"/>
      <c r="N274" s="114"/>
    </row>
    <row r="275" spans="2:14">
      <c r="B275" s="113"/>
      <c r="C275" s="113"/>
      <c r="D275" s="113"/>
      <c r="E275" s="113"/>
      <c r="F275" s="113"/>
      <c r="G275" s="113"/>
      <c r="H275" s="114"/>
      <c r="I275" s="114"/>
      <c r="J275" s="114"/>
      <c r="K275" s="114"/>
      <c r="L275" s="114"/>
      <c r="M275" s="114"/>
      <c r="N275" s="114"/>
    </row>
    <row r="276" spans="2:14">
      <c r="B276" s="113"/>
      <c r="C276" s="113"/>
      <c r="D276" s="113"/>
      <c r="E276" s="113"/>
      <c r="F276" s="113"/>
      <c r="G276" s="113"/>
      <c r="H276" s="114"/>
      <c r="I276" s="114"/>
      <c r="J276" s="114"/>
      <c r="K276" s="114"/>
      <c r="L276" s="114"/>
      <c r="M276" s="114"/>
      <c r="N276" s="114"/>
    </row>
    <row r="277" spans="2:14">
      <c r="B277" s="113"/>
      <c r="C277" s="113"/>
      <c r="D277" s="113"/>
      <c r="E277" s="113"/>
      <c r="F277" s="113"/>
      <c r="G277" s="113"/>
      <c r="H277" s="114"/>
      <c r="I277" s="114"/>
      <c r="J277" s="114"/>
      <c r="K277" s="114"/>
      <c r="L277" s="114"/>
      <c r="M277" s="114"/>
      <c r="N277" s="114"/>
    </row>
    <row r="278" spans="2:14">
      <c r="B278" s="113"/>
      <c r="C278" s="113"/>
      <c r="D278" s="113"/>
      <c r="E278" s="113"/>
      <c r="F278" s="113"/>
      <c r="G278" s="113"/>
      <c r="H278" s="114"/>
      <c r="I278" s="114"/>
      <c r="J278" s="114"/>
      <c r="K278" s="114"/>
      <c r="L278" s="114"/>
      <c r="M278" s="114"/>
      <c r="N278" s="114"/>
    </row>
    <row r="279" spans="2:14">
      <c r="B279" s="113"/>
      <c r="C279" s="113"/>
      <c r="D279" s="113"/>
      <c r="E279" s="113"/>
      <c r="F279" s="113"/>
      <c r="G279" s="113"/>
      <c r="H279" s="114"/>
      <c r="I279" s="114"/>
      <c r="J279" s="114"/>
      <c r="K279" s="114"/>
      <c r="L279" s="114"/>
      <c r="M279" s="114"/>
      <c r="N279" s="114"/>
    </row>
    <row r="280" spans="2:14">
      <c r="B280" s="113"/>
      <c r="C280" s="113"/>
      <c r="D280" s="113"/>
      <c r="E280" s="113"/>
      <c r="F280" s="113"/>
      <c r="G280" s="113"/>
      <c r="H280" s="114"/>
      <c r="I280" s="114"/>
      <c r="J280" s="114"/>
      <c r="K280" s="114"/>
      <c r="L280" s="114"/>
      <c r="M280" s="114"/>
      <c r="N280" s="114"/>
    </row>
    <row r="281" spans="2:14">
      <c r="B281" s="113"/>
      <c r="C281" s="113"/>
      <c r="D281" s="113"/>
      <c r="E281" s="113"/>
      <c r="F281" s="113"/>
      <c r="G281" s="113"/>
      <c r="H281" s="114"/>
      <c r="I281" s="114"/>
      <c r="J281" s="114"/>
      <c r="K281" s="114"/>
      <c r="L281" s="114"/>
      <c r="M281" s="114"/>
      <c r="N281" s="114"/>
    </row>
    <row r="282" spans="2:14">
      <c r="B282" s="113"/>
      <c r="C282" s="113"/>
      <c r="D282" s="113"/>
      <c r="E282" s="113"/>
      <c r="F282" s="113"/>
      <c r="G282" s="113"/>
      <c r="H282" s="114"/>
      <c r="I282" s="114"/>
      <c r="J282" s="114"/>
      <c r="K282" s="114"/>
      <c r="L282" s="114"/>
      <c r="M282" s="114"/>
      <c r="N282" s="114"/>
    </row>
    <row r="283" spans="2:14">
      <c r="B283" s="113"/>
      <c r="C283" s="113"/>
      <c r="D283" s="113"/>
      <c r="E283" s="113"/>
      <c r="F283" s="113"/>
      <c r="G283" s="113"/>
      <c r="H283" s="114"/>
      <c r="I283" s="114"/>
      <c r="J283" s="114"/>
      <c r="K283" s="114"/>
      <c r="L283" s="114"/>
      <c r="M283" s="114"/>
      <c r="N283" s="114"/>
    </row>
    <row r="284" spans="2:14">
      <c r="B284" s="113"/>
      <c r="C284" s="113"/>
      <c r="D284" s="113"/>
      <c r="E284" s="113"/>
      <c r="F284" s="113"/>
      <c r="G284" s="113"/>
      <c r="H284" s="114"/>
      <c r="I284" s="114"/>
      <c r="J284" s="114"/>
      <c r="K284" s="114"/>
      <c r="L284" s="114"/>
      <c r="M284" s="114"/>
      <c r="N284" s="114"/>
    </row>
    <row r="285" spans="2:14">
      <c r="B285" s="113"/>
      <c r="C285" s="113"/>
      <c r="D285" s="113"/>
      <c r="E285" s="113"/>
      <c r="F285" s="113"/>
      <c r="G285" s="113"/>
      <c r="H285" s="114"/>
      <c r="I285" s="114"/>
      <c r="J285" s="114"/>
      <c r="K285" s="114"/>
      <c r="L285" s="114"/>
      <c r="M285" s="114"/>
      <c r="N285" s="114"/>
    </row>
    <row r="286" spans="2:14">
      <c r="B286" s="113"/>
      <c r="C286" s="113"/>
      <c r="D286" s="113"/>
      <c r="E286" s="113"/>
      <c r="F286" s="113"/>
      <c r="G286" s="113"/>
      <c r="H286" s="114"/>
      <c r="I286" s="114"/>
      <c r="J286" s="114"/>
      <c r="K286" s="114"/>
      <c r="L286" s="114"/>
      <c r="M286" s="114"/>
      <c r="N286" s="114"/>
    </row>
    <row r="287" spans="2:14">
      <c r="B287" s="113"/>
      <c r="C287" s="113"/>
      <c r="D287" s="113"/>
      <c r="E287" s="113"/>
      <c r="F287" s="113"/>
      <c r="G287" s="113"/>
      <c r="H287" s="114"/>
      <c r="I287" s="114"/>
      <c r="J287" s="114"/>
      <c r="K287" s="114"/>
      <c r="L287" s="114"/>
      <c r="M287" s="114"/>
      <c r="N287" s="114"/>
    </row>
    <row r="288" spans="2:14">
      <c r="B288" s="113"/>
      <c r="C288" s="113"/>
      <c r="D288" s="113"/>
      <c r="E288" s="113"/>
      <c r="F288" s="113"/>
      <c r="G288" s="113"/>
      <c r="H288" s="114"/>
      <c r="I288" s="114"/>
      <c r="J288" s="114"/>
      <c r="K288" s="114"/>
      <c r="L288" s="114"/>
      <c r="M288" s="114"/>
      <c r="N288" s="114"/>
    </row>
    <row r="289" spans="2:14">
      <c r="B289" s="113"/>
      <c r="C289" s="113"/>
      <c r="D289" s="113"/>
      <c r="E289" s="113"/>
      <c r="F289" s="113"/>
      <c r="G289" s="113"/>
      <c r="H289" s="114"/>
      <c r="I289" s="114"/>
      <c r="J289" s="114"/>
      <c r="K289" s="114"/>
      <c r="L289" s="114"/>
      <c r="M289" s="114"/>
      <c r="N289" s="114"/>
    </row>
    <row r="290" spans="2:14">
      <c r="B290" s="113"/>
      <c r="C290" s="113"/>
      <c r="D290" s="113"/>
      <c r="E290" s="113"/>
      <c r="F290" s="113"/>
      <c r="G290" s="113"/>
      <c r="H290" s="114"/>
      <c r="I290" s="114"/>
      <c r="J290" s="114"/>
      <c r="K290" s="114"/>
      <c r="L290" s="114"/>
      <c r="M290" s="114"/>
      <c r="N290" s="114"/>
    </row>
    <row r="291" spans="2:14">
      <c r="B291" s="113"/>
      <c r="C291" s="113"/>
      <c r="D291" s="113"/>
      <c r="E291" s="113"/>
      <c r="F291" s="113"/>
      <c r="G291" s="113"/>
      <c r="H291" s="114"/>
      <c r="I291" s="114"/>
      <c r="J291" s="114"/>
      <c r="K291" s="114"/>
      <c r="L291" s="114"/>
      <c r="M291" s="114"/>
      <c r="N291" s="114"/>
    </row>
    <row r="292" spans="2:14">
      <c r="B292" s="113"/>
      <c r="C292" s="113"/>
      <c r="D292" s="113"/>
      <c r="E292" s="113"/>
      <c r="F292" s="113"/>
      <c r="G292" s="113"/>
      <c r="H292" s="114"/>
      <c r="I292" s="114"/>
      <c r="J292" s="114"/>
      <c r="K292" s="114"/>
      <c r="L292" s="114"/>
      <c r="M292" s="114"/>
      <c r="N292" s="114"/>
    </row>
    <row r="293" spans="2:14">
      <c r="B293" s="113"/>
      <c r="C293" s="113"/>
      <c r="D293" s="113"/>
      <c r="E293" s="113"/>
      <c r="F293" s="113"/>
      <c r="G293" s="113"/>
      <c r="H293" s="114"/>
      <c r="I293" s="114"/>
      <c r="J293" s="114"/>
      <c r="K293" s="114"/>
      <c r="L293" s="114"/>
      <c r="M293" s="114"/>
      <c r="N293" s="114"/>
    </row>
    <row r="294" spans="2:14">
      <c r="B294" s="113"/>
      <c r="C294" s="113"/>
      <c r="D294" s="113"/>
      <c r="E294" s="113"/>
      <c r="F294" s="113"/>
      <c r="G294" s="113"/>
      <c r="H294" s="114"/>
      <c r="I294" s="114"/>
      <c r="J294" s="114"/>
      <c r="K294" s="114"/>
      <c r="L294" s="114"/>
      <c r="M294" s="114"/>
      <c r="N294" s="114"/>
    </row>
    <row r="295" spans="2:14">
      <c r="B295" s="113"/>
      <c r="C295" s="113"/>
      <c r="D295" s="113"/>
      <c r="E295" s="113"/>
      <c r="F295" s="113"/>
      <c r="G295" s="113"/>
      <c r="H295" s="114"/>
      <c r="I295" s="114"/>
      <c r="J295" s="114"/>
      <c r="K295" s="114"/>
      <c r="L295" s="114"/>
      <c r="M295" s="114"/>
      <c r="N295" s="114"/>
    </row>
    <row r="296" spans="2:14">
      <c r="B296" s="113"/>
      <c r="C296" s="113"/>
      <c r="D296" s="113"/>
      <c r="E296" s="113"/>
      <c r="F296" s="113"/>
      <c r="G296" s="113"/>
      <c r="H296" s="114"/>
      <c r="I296" s="114"/>
      <c r="J296" s="114"/>
      <c r="K296" s="114"/>
      <c r="L296" s="114"/>
      <c r="M296" s="114"/>
      <c r="N296" s="114"/>
    </row>
    <row r="297" spans="2:14">
      <c r="B297" s="113"/>
      <c r="C297" s="113"/>
      <c r="D297" s="113"/>
      <c r="E297" s="113"/>
      <c r="F297" s="113"/>
      <c r="G297" s="113"/>
      <c r="H297" s="114"/>
      <c r="I297" s="114"/>
      <c r="J297" s="114"/>
      <c r="K297" s="114"/>
      <c r="L297" s="114"/>
      <c r="M297" s="114"/>
      <c r="N297" s="114"/>
    </row>
    <row r="298" spans="2:14">
      <c r="B298" s="113"/>
      <c r="C298" s="113"/>
      <c r="D298" s="113"/>
      <c r="E298" s="113"/>
      <c r="F298" s="113"/>
      <c r="G298" s="113"/>
      <c r="H298" s="114"/>
      <c r="I298" s="114"/>
      <c r="J298" s="114"/>
      <c r="K298" s="114"/>
      <c r="L298" s="114"/>
      <c r="M298" s="114"/>
      <c r="N298" s="114"/>
    </row>
    <row r="299" spans="2:14">
      <c r="B299" s="113"/>
      <c r="C299" s="113"/>
      <c r="D299" s="113"/>
      <c r="E299" s="113"/>
      <c r="F299" s="113"/>
      <c r="G299" s="113"/>
      <c r="H299" s="114"/>
      <c r="I299" s="114"/>
      <c r="J299" s="114"/>
      <c r="K299" s="114"/>
      <c r="L299" s="114"/>
      <c r="M299" s="114"/>
      <c r="N299" s="114"/>
    </row>
    <row r="300" spans="2:14">
      <c r="B300" s="113"/>
      <c r="C300" s="113"/>
      <c r="D300" s="113"/>
      <c r="E300" s="113"/>
      <c r="F300" s="113"/>
      <c r="G300" s="113"/>
      <c r="H300" s="114"/>
      <c r="I300" s="114"/>
      <c r="J300" s="114"/>
      <c r="K300" s="114"/>
      <c r="L300" s="114"/>
      <c r="M300" s="114"/>
      <c r="N300" s="114"/>
    </row>
    <row r="301" spans="2:14">
      <c r="B301" s="113"/>
      <c r="C301" s="113"/>
      <c r="D301" s="113"/>
      <c r="E301" s="113"/>
      <c r="F301" s="113"/>
      <c r="G301" s="113"/>
      <c r="H301" s="114"/>
      <c r="I301" s="114"/>
      <c r="J301" s="114"/>
      <c r="K301" s="114"/>
      <c r="L301" s="114"/>
      <c r="M301" s="114"/>
      <c r="N301" s="114"/>
    </row>
    <row r="302" spans="2:14">
      <c r="B302" s="113"/>
      <c r="C302" s="113"/>
      <c r="D302" s="113"/>
      <c r="E302" s="113"/>
      <c r="F302" s="113"/>
      <c r="G302" s="113"/>
      <c r="H302" s="114"/>
      <c r="I302" s="114"/>
      <c r="J302" s="114"/>
      <c r="K302" s="114"/>
      <c r="L302" s="114"/>
      <c r="M302" s="114"/>
      <c r="N302" s="114"/>
    </row>
    <row r="303" spans="2:14">
      <c r="B303" s="113"/>
      <c r="C303" s="113"/>
      <c r="D303" s="113"/>
      <c r="E303" s="113"/>
      <c r="F303" s="113"/>
      <c r="G303" s="113"/>
      <c r="H303" s="114"/>
      <c r="I303" s="114"/>
      <c r="J303" s="114"/>
      <c r="K303" s="114"/>
      <c r="L303" s="114"/>
      <c r="M303" s="114"/>
      <c r="N303" s="114"/>
    </row>
    <row r="304" spans="2:14">
      <c r="B304" s="113"/>
      <c r="C304" s="113"/>
      <c r="D304" s="113"/>
      <c r="E304" s="113"/>
      <c r="F304" s="113"/>
      <c r="G304" s="113"/>
      <c r="H304" s="114"/>
      <c r="I304" s="114"/>
      <c r="J304" s="114"/>
      <c r="K304" s="114"/>
      <c r="L304" s="114"/>
      <c r="M304" s="114"/>
      <c r="N304" s="114"/>
    </row>
    <row r="305" spans="2:14">
      <c r="B305" s="113"/>
      <c r="C305" s="113"/>
      <c r="D305" s="113"/>
      <c r="E305" s="113"/>
      <c r="F305" s="113"/>
      <c r="G305" s="113"/>
      <c r="H305" s="114"/>
      <c r="I305" s="114"/>
      <c r="J305" s="114"/>
      <c r="K305" s="114"/>
      <c r="L305" s="114"/>
      <c r="M305" s="114"/>
      <c r="N305" s="114"/>
    </row>
    <row r="306" spans="2:14">
      <c r="B306" s="113"/>
      <c r="C306" s="113"/>
      <c r="D306" s="113"/>
      <c r="E306" s="113"/>
      <c r="F306" s="113"/>
      <c r="G306" s="113"/>
      <c r="H306" s="114"/>
      <c r="I306" s="114"/>
      <c r="J306" s="114"/>
      <c r="K306" s="114"/>
      <c r="L306" s="114"/>
      <c r="M306" s="114"/>
      <c r="N306" s="114"/>
    </row>
    <row r="307" spans="2:14">
      <c r="B307" s="113"/>
      <c r="C307" s="113"/>
      <c r="D307" s="113"/>
      <c r="E307" s="113"/>
      <c r="F307" s="113"/>
      <c r="G307" s="113"/>
      <c r="H307" s="114"/>
      <c r="I307" s="114"/>
      <c r="J307" s="114"/>
      <c r="K307" s="114"/>
      <c r="L307" s="114"/>
      <c r="M307" s="114"/>
      <c r="N307" s="114"/>
    </row>
    <row r="308" spans="2:14">
      <c r="B308" s="113"/>
      <c r="C308" s="113"/>
      <c r="D308" s="113"/>
      <c r="E308" s="113"/>
      <c r="F308" s="113"/>
      <c r="G308" s="113"/>
      <c r="H308" s="114"/>
      <c r="I308" s="114"/>
      <c r="J308" s="114"/>
      <c r="K308" s="114"/>
      <c r="L308" s="114"/>
      <c r="M308" s="114"/>
      <c r="N308" s="114"/>
    </row>
    <row r="309" spans="2:14">
      <c r="B309" s="113"/>
      <c r="C309" s="113"/>
      <c r="D309" s="113"/>
      <c r="E309" s="113"/>
      <c r="F309" s="113"/>
      <c r="G309" s="113"/>
      <c r="H309" s="114"/>
      <c r="I309" s="114"/>
      <c r="J309" s="114"/>
      <c r="K309" s="114"/>
      <c r="L309" s="114"/>
      <c r="M309" s="114"/>
      <c r="N309" s="114"/>
    </row>
    <row r="310" spans="2:14">
      <c r="B310" s="113"/>
      <c r="C310" s="113"/>
      <c r="D310" s="113"/>
      <c r="E310" s="113"/>
      <c r="F310" s="113"/>
      <c r="G310" s="113"/>
      <c r="H310" s="114"/>
      <c r="I310" s="114"/>
      <c r="J310" s="114"/>
      <c r="K310" s="114"/>
      <c r="L310" s="114"/>
      <c r="M310" s="114"/>
      <c r="N310" s="114"/>
    </row>
    <row r="311" spans="2:14">
      <c r="B311" s="113"/>
      <c r="C311" s="113"/>
      <c r="D311" s="113"/>
      <c r="E311" s="113"/>
      <c r="F311" s="113"/>
      <c r="G311" s="113"/>
      <c r="H311" s="114"/>
      <c r="I311" s="114"/>
      <c r="J311" s="114"/>
      <c r="K311" s="114"/>
      <c r="L311" s="114"/>
      <c r="M311" s="114"/>
      <c r="N311" s="114"/>
    </row>
    <row r="312" spans="2:14">
      <c r="B312" s="113"/>
      <c r="C312" s="113"/>
      <c r="D312" s="113"/>
      <c r="E312" s="113"/>
      <c r="F312" s="113"/>
      <c r="G312" s="113"/>
      <c r="H312" s="114"/>
      <c r="I312" s="114"/>
      <c r="J312" s="114"/>
      <c r="K312" s="114"/>
      <c r="L312" s="114"/>
      <c r="M312" s="114"/>
      <c r="N312" s="114"/>
    </row>
    <row r="313" spans="2:14">
      <c r="B313" s="113"/>
      <c r="C313" s="113"/>
      <c r="D313" s="113"/>
      <c r="E313" s="113"/>
      <c r="F313" s="113"/>
      <c r="G313" s="113"/>
      <c r="H313" s="114"/>
      <c r="I313" s="114"/>
      <c r="J313" s="114"/>
      <c r="K313" s="114"/>
      <c r="L313" s="114"/>
      <c r="M313" s="114"/>
      <c r="N313" s="114"/>
    </row>
    <row r="314" spans="2:14">
      <c r="B314" s="113"/>
      <c r="C314" s="113"/>
      <c r="D314" s="113"/>
      <c r="E314" s="113"/>
      <c r="F314" s="113"/>
      <c r="G314" s="113"/>
      <c r="H314" s="114"/>
      <c r="I314" s="114"/>
      <c r="J314" s="114"/>
      <c r="K314" s="114"/>
      <c r="L314" s="114"/>
      <c r="M314" s="114"/>
      <c r="N314" s="114"/>
    </row>
    <row r="315" spans="2:14">
      <c r="B315" s="113"/>
      <c r="C315" s="113"/>
      <c r="D315" s="113"/>
      <c r="E315" s="113"/>
      <c r="F315" s="113"/>
      <c r="G315" s="113"/>
      <c r="H315" s="114"/>
      <c r="I315" s="114"/>
      <c r="J315" s="114"/>
      <c r="K315" s="114"/>
      <c r="L315" s="114"/>
      <c r="M315" s="114"/>
      <c r="N315" s="114"/>
    </row>
    <row r="316" spans="2:14">
      <c r="B316" s="113"/>
      <c r="C316" s="113"/>
      <c r="D316" s="113"/>
      <c r="E316" s="113"/>
      <c r="F316" s="113"/>
      <c r="G316" s="113"/>
      <c r="H316" s="114"/>
      <c r="I316" s="114"/>
      <c r="J316" s="114"/>
      <c r="K316" s="114"/>
      <c r="L316" s="114"/>
      <c r="M316" s="114"/>
      <c r="N316" s="114"/>
    </row>
    <row r="317" spans="2:14">
      <c r="B317" s="113"/>
      <c r="C317" s="113"/>
      <c r="D317" s="113"/>
      <c r="E317" s="113"/>
      <c r="F317" s="113"/>
      <c r="G317" s="113"/>
      <c r="H317" s="114"/>
      <c r="I317" s="114"/>
      <c r="J317" s="114"/>
      <c r="K317" s="114"/>
      <c r="L317" s="114"/>
      <c r="M317" s="114"/>
      <c r="N317" s="114"/>
    </row>
    <row r="318" spans="2:14">
      <c r="B318" s="113"/>
      <c r="C318" s="113"/>
      <c r="D318" s="113"/>
      <c r="E318" s="113"/>
      <c r="F318" s="113"/>
      <c r="G318" s="113"/>
      <c r="H318" s="114"/>
      <c r="I318" s="114"/>
      <c r="J318" s="114"/>
      <c r="K318" s="114"/>
      <c r="L318" s="114"/>
      <c r="M318" s="114"/>
      <c r="N318" s="114"/>
    </row>
    <row r="319" spans="2:14">
      <c r="B319" s="113"/>
      <c r="C319" s="113"/>
      <c r="D319" s="113"/>
      <c r="E319" s="113"/>
      <c r="F319" s="113"/>
      <c r="G319" s="113"/>
      <c r="H319" s="114"/>
      <c r="I319" s="114"/>
      <c r="J319" s="114"/>
      <c r="K319" s="114"/>
      <c r="L319" s="114"/>
      <c r="M319" s="114"/>
      <c r="N319" s="114"/>
    </row>
    <row r="320" spans="2:14">
      <c r="B320" s="113"/>
      <c r="C320" s="113"/>
      <c r="D320" s="113"/>
      <c r="E320" s="113"/>
      <c r="F320" s="113"/>
      <c r="G320" s="113"/>
      <c r="H320" s="114"/>
      <c r="I320" s="114"/>
      <c r="J320" s="114"/>
      <c r="K320" s="114"/>
      <c r="L320" s="114"/>
      <c r="M320" s="114"/>
      <c r="N320" s="114"/>
    </row>
    <row r="321" spans="2:14">
      <c r="B321" s="113"/>
      <c r="C321" s="113"/>
      <c r="D321" s="113"/>
      <c r="E321" s="113"/>
      <c r="F321" s="113"/>
      <c r="G321" s="113"/>
      <c r="H321" s="114"/>
      <c r="I321" s="114"/>
      <c r="J321" s="114"/>
      <c r="K321" s="114"/>
      <c r="L321" s="114"/>
      <c r="M321" s="114"/>
      <c r="N321" s="114"/>
    </row>
    <row r="322" spans="2:14">
      <c r="B322" s="113"/>
      <c r="C322" s="113"/>
      <c r="D322" s="113"/>
      <c r="E322" s="113"/>
      <c r="F322" s="113"/>
      <c r="G322" s="113"/>
      <c r="H322" s="114"/>
      <c r="I322" s="114"/>
      <c r="J322" s="114"/>
      <c r="K322" s="114"/>
      <c r="L322" s="114"/>
      <c r="M322" s="114"/>
      <c r="N322" s="114"/>
    </row>
    <row r="323" spans="2:14">
      <c r="B323" s="113"/>
      <c r="C323" s="113"/>
      <c r="D323" s="113"/>
      <c r="E323" s="113"/>
      <c r="F323" s="113"/>
      <c r="G323" s="113"/>
      <c r="H323" s="114"/>
      <c r="I323" s="114"/>
      <c r="J323" s="114"/>
      <c r="K323" s="114"/>
      <c r="L323" s="114"/>
      <c r="M323" s="114"/>
      <c r="N323" s="114"/>
    </row>
    <row r="324" spans="2:14">
      <c r="B324" s="113"/>
      <c r="C324" s="113"/>
      <c r="D324" s="113"/>
      <c r="E324" s="113"/>
      <c r="F324" s="113"/>
      <c r="G324" s="113"/>
      <c r="H324" s="114"/>
      <c r="I324" s="114"/>
      <c r="J324" s="114"/>
      <c r="K324" s="114"/>
      <c r="L324" s="114"/>
      <c r="M324" s="114"/>
      <c r="N324" s="114"/>
    </row>
    <row r="325" spans="2:14">
      <c r="B325" s="113"/>
      <c r="C325" s="113"/>
      <c r="D325" s="113"/>
      <c r="E325" s="113"/>
      <c r="F325" s="113"/>
      <c r="G325" s="113"/>
      <c r="H325" s="114"/>
      <c r="I325" s="114"/>
      <c r="J325" s="114"/>
      <c r="K325" s="114"/>
      <c r="L325" s="114"/>
      <c r="M325" s="114"/>
      <c r="N325" s="114"/>
    </row>
    <row r="326" spans="2:14">
      <c r="B326" s="113"/>
      <c r="C326" s="113"/>
      <c r="D326" s="113"/>
      <c r="E326" s="113"/>
      <c r="F326" s="113"/>
      <c r="G326" s="113"/>
      <c r="H326" s="114"/>
      <c r="I326" s="114"/>
      <c r="J326" s="114"/>
      <c r="K326" s="114"/>
      <c r="L326" s="114"/>
      <c r="M326" s="114"/>
      <c r="N326" s="114"/>
    </row>
    <row r="327" spans="2:14">
      <c r="B327" s="113"/>
      <c r="C327" s="113"/>
      <c r="D327" s="113"/>
      <c r="E327" s="113"/>
      <c r="F327" s="113"/>
      <c r="G327" s="113"/>
      <c r="H327" s="114"/>
      <c r="I327" s="114"/>
      <c r="J327" s="114"/>
      <c r="K327" s="114"/>
      <c r="L327" s="114"/>
      <c r="M327" s="114"/>
      <c r="N327" s="114"/>
    </row>
    <row r="328" spans="2:14">
      <c r="B328" s="113"/>
      <c r="C328" s="113"/>
      <c r="D328" s="113"/>
      <c r="E328" s="113"/>
      <c r="F328" s="113"/>
      <c r="G328" s="113"/>
      <c r="H328" s="114"/>
      <c r="I328" s="114"/>
      <c r="J328" s="114"/>
      <c r="K328" s="114"/>
      <c r="L328" s="114"/>
      <c r="M328" s="114"/>
      <c r="N328" s="114"/>
    </row>
    <row r="329" spans="2:14">
      <c r="B329" s="113"/>
      <c r="C329" s="113"/>
      <c r="D329" s="113"/>
      <c r="E329" s="113"/>
      <c r="F329" s="113"/>
      <c r="G329" s="113"/>
      <c r="H329" s="114"/>
      <c r="I329" s="114"/>
      <c r="J329" s="114"/>
      <c r="K329" s="114"/>
      <c r="L329" s="114"/>
      <c r="M329" s="114"/>
      <c r="N329" s="114"/>
    </row>
    <row r="330" spans="2:14">
      <c r="B330" s="113"/>
      <c r="C330" s="113"/>
      <c r="D330" s="113"/>
      <c r="E330" s="113"/>
      <c r="F330" s="113"/>
      <c r="G330" s="113"/>
      <c r="H330" s="114"/>
      <c r="I330" s="114"/>
      <c r="J330" s="114"/>
      <c r="K330" s="114"/>
      <c r="L330" s="114"/>
      <c r="M330" s="114"/>
      <c r="N330" s="114"/>
    </row>
    <row r="331" spans="2:14">
      <c r="B331" s="113"/>
      <c r="C331" s="113"/>
      <c r="D331" s="113"/>
      <c r="E331" s="113"/>
      <c r="F331" s="113"/>
      <c r="G331" s="113"/>
      <c r="H331" s="114"/>
      <c r="I331" s="114"/>
      <c r="J331" s="114"/>
      <c r="K331" s="114"/>
      <c r="L331" s="114"/>
      <c r="M331" s="114"/>
      <c r="N331" s="114"/>
    </row>
    <row r="332" spans="2:14">
      <c r="B332" s="113"/>
      <c r="C332" s="113"/>
      <c r="D332" s="113"/>
      <c r="E332" s="113"/>
      <c r="F332" s="113"/>
      <c r="G332" s="113"/>
      <c r="H332" s="114"/>
      <c r="I332" s="114"/>
      <c r="J332" s="114"/>
      <c r="K332" s="114"/>
      <c r="L332" s="114"/>
      <c r="M332" s="114"/>
      <c r="N332" s="114"/>
    </row>
    <row r="333" spans="2:14">
      <c r="B333" s="113"/>
      <c r="C333" s="113"/>
      <c r="D333" s="113"/>
      <c r="E333" s="113"/>
      <c r="F333" s="113"/>
      <c r="G333" s="113"/>
      <c r="H333" s="114"/>
      <c r="I333" s="114"/>
      <c r="J333" s="114"/>
      <c r="K333" s="114"/>
      <c r="L333" s="114"/>
      <c r="M333" s="114"/>
      <c r="N333" s="114"/>
    </row>
    <row r="334" spans="2:14">
      <c r="B334" s="113"/>
      <c r="C334" s="113"/>
      <c r="D334" s="113"/>
      <c r="E334" s="113"/>
      <c r="F334" s="113"/>
      <c r="G334" s="113"/>
      <c r="H334" s="114"/>
      <c r="I334" s="114"/>
      <c r="J334" s="114"/>
      <c r="K334" s="114"/>
      <c r="L334" s="114"/>
      <c r="M334" s="114"/>
      <c r="N334" s="114"/>
    </row>
    <row r="335" spans="2:14">
      <c r="B335" s="113"/>
      <c r="C335" s="113"/>
      <c r="D335" s="113"/>
      <c r="E335" s="113"/>
      <c r="F335" s="113"/>
      <c r="G335" s="113"/>
      <c r="H335" s="114"/>
      <c r="I335" s="114"/>
      <c r="J335" s="114"/>
      <c r="K335" s="114"/>
      <c r="L335" s="114"/>
      <c r="M335" s="114"/>
      <c r="N335" s="114"/>
    </row>
    <row r="336" spans="2:14">
      <c r="B336" s="113"/>
      <c r="C336" s="113"/>
      <c r="D336" s="113"/>
      <c r="E336" s="113"/>
      <c r="F336" s="113"/>
      <c r="G336" s="113"/>
      <c r="H336" s="114"/>
      <c r="I336" s="114"/>
      <c r="J336" s="114"/>
      <c r="K336" s="114"/>
      <c r="L336" s="114"/>
      <c r="M336" s="114"/>
      <c r="N336" s="114"/>
    </row>
    <row r="337" spans="2:14">
      <c r="B337" s="113"/>
      <c r="C337" s="113"/>
      <c r="D337" s="113"/>
      <c r="E337" s="113"/>
      <c r="F337" s="113"/>
      <c r="G337" s="113"/>
      <c r="H337" s="114"/>
      <c r="I337" s="114"/>
      <c r="J337" s="114"/>
      <c r="K337" s="114"/>
      <c r="L337" s="114"/>
      <c r="M337" s="114"/>
      <c r="N337" s="114"/>
    </row>
    <row r="338" spans="2:14">
      <c r="B338" s="113"/>
      <c r="C338" s="113"/>
      <c r="D338" s="113"/>
      <c r="E338" s="113"/>
      <c r="F338" s="113"/>
      <c r="G338" s="113"/>
      <c r="H338" s="114"/>
      <c r="I338" s="114"/>
      <c r="J338" s="114"/>
      <c r="K338" s="114"/>
      <c r="L338" s="114"/>
      <c r="M338" s="114"/>
      <c r="N338" s="114"/>
    </row>
    <row r="339" spans="2:14">
      <c r="B339" s="113"/>
      <c r="C339" s="113"/>
      <c r="D339" s="113"/>
      <c r="E339" s="113"/>
      <c r="F339" s="113"/>
      <c r="G339" s="113"/>
      <c r="H339" s="114"/>
      <c r="I339" s="114"/>
      <c r="J339" s="114"/>
      <c r="K339" s="114"/>
      <c r="L339" s="114"/>
      <c r="M339" s="114"/>
      <c r="N339" s="114"/>
    </row>
    <row r="340" spans="2:14">
      <c r="B340" s="113"/>
      <c r="C340" s="113"/>
      <c r="D340" s="113"/>
      <c r="E340" s="113"/>
      <c r="F340" s="113"/>
      <c r="G340" s="113"/>
      <c r="H340" s="114"/>
      <c r="I340" s="114"/>
      <c r="J340" s="114"/>
      <c r="K340" s="114"/>
      <c r="L340" s="114"/>
      <c r="M340" s="114"/>
      <c r="N340" s="114"/>
    </row>
    <row r="341" spans="2:14">
      <c r="B341" s="113"/>
      <c r="C341" s="113"/>
      <c r="D341" s="113"/>
      <c r="E341" s="113"/>
      <c r="F341" s="113"/>
      <c r="G341" s="113"/>
      <c r="H341" s="114"/>
      <c r="I341" s="114"/>
      <c r="J341" s="114"/>
      <c r="K341" s="114"/>
      <c r="L341" s="114"/>
      <c r="M341" s="114"/>
      <c r="N341" s="114"/>
    </row>
    <row r="342" spans="2:14">
      <c r="B342" s="113"/>
      <c r="C342" s="113"/>
      <c r="D342" s="113"/>
      <c r="E342" s="113"/>
      <c r="F342" s="113"/>
      <c r="G342" s="113"/>
      <c r="H342" s="114"/>
      <c r="I342" s="114"/>
      <c r="J342" s="114"/>
      <c r="K342" s="114"/>
      <c r="L342" s="114"/>
      <c r="M342" s="114"/>
      <c r="N342" s="114"/>
    </row>
    <row r="343" spans="2:14">
      <c r="B343" s="113"/>
      <c r="C343" s="113"/>
      <c r="D343" s="113"/>
      <c r="E343" s="113"/>
      <c r="F343" s="113"/>
      <c r="G343" s="113"/>
      <c r="H343" s="114"/>
      <c r="I343" s="114"/>
      <c r="J343" s="114"/>
      <c r="K343" s="114"/>
      <c r="L343" s="114"/>
      <c r="M343" s="114"/>
      <c r="N343" s="114"/>
    </row>
    <row r="344" spans="2:14">
      <c r="B344" s="113"/>
      <c r="C344" s="113"/>
      <c r="D344" s="113"/>
      <c r="E344" s="113"/>
      <c r="F344" s="113"/>
      <c r="G344" s="113"/>
      <c r="H344" s="114"/>
      <c r="I344" s="114"/>
      <c r="J344" s="114"/>
      <c r="K344" s="114"/>
      <c r="L344" s="114"/>
      <c r="M344" s="114"/>
      <c r="N344" s="114"/>
    </row>
    <row r="345" spans="2:14">
      <c r="B345" s="113"/>
      <c r="C345" s="113"/>
      <c r="D345" s="113"/>
      <c r="E345" s="113"/>
      <c r="F345" s="113"/>
      <c r="G345" s="113"/>
      <c r="H345" s="114"/>
      <c r="I345" s="114"/>
      <c r="J345" s="114"/>
      <c r="K345" s="114"/>
      <c r="L345" s="114"/>
      <c r="M345" s="114"/>
      <c r="N345" s="114"/>
    </row>
    <row r="346" spans="2:14">
      <c r="B346" s="113"/>
      <c r="C346" s="113"/>
      <c r="D346" s="113"/>
      <c r="E346" s="113"/>
      <c r="F346" s="113"/>
      <c r="G346" s="113"/>
      <c r="H346" s="114"/>
      <c r="I346" s="114"/>
      <c r="J346" s="114"/>
      <c r="K346" s="114"/>
      <c r="L346" s="114"/>
      <c r="M346" s="114"/>
      <c r="N346" s="114"/>
    </row>
    <row r="347" spans="2:14">
      <c r="B347" s="113"/>
      <c r="C347" s="113"/>
      <c r="D347" s="113"/>
      <c r="E347" s="113"/>
      <c r="F347" s="113"/>
      <c r="G347" s="113"/>
      <c r="H347" s="114"/>
      <c r="I347" s="114"/>
      <c r="J347" s="114"/>
      <c r="K347" s="114"/>
      <c r="L347" s="114"/>
      <c r="M347" s="114"/>
      <c r="N347" s="114"/>
    </row>
    <row r="348" spans="2:14">
      <c r="B348" s="113"/>
      <c r="C348" s="113"/>
      <c r="D348" s="113"/>
      <c r="E348" s="113"/>
      <c r="F348" s="113"/>
      <c r="G348" s="113"/>
      <c r="H348" s="114"/>
      <c r="I348" s="114"/>
      <c r="J348" s="114"/>
      <c r="K348" s="114"/>
      <c r="L348" s="114"/>
      <c r="M348" s="114"/>
      <c r="N348" s="114"/>
    </row>
    <row r="349" spans="2:14">
      <c r="B349" s="113"/>
      <c r="C349" s="113"/>
      <c r="D349" s="113"/>
      <c r="E349" s="113"/>
      <c r="F349" s="113"/>
      <c r="G349" s="113"/>
      <c r="H349" s="114"/>
      <c r="I349" s="114"/>
      <c r="J349" s="114"/>
      <c r="K349" s="114"/>
      <c r="L349" s="114"/>
      <c r="M349" s="114"/>
      <c r="N349" s="114"/>
    </row>
    <row r="350" spans="2:14">
      <c r="B350" s="113"/>
      <c r="C350" s="113"/>
      <c r="D350" s="113"/>
      <c r="E350" s="113"/>
      <c r="F350" s="113"/>
      <c r="G350" s="113"/>
      <c r="H350" s="114"/>
      <c r="I350" s="114"/>
      <c r="J350" s="114"/>
      <c r="K350" s="114"/>
      <c r="L350" s="114"/>
      <c r="M350" s="114"/>
      <c r="N350" s="114"/>
    </row>
    <row r="351" spans="2:14">
      <c r="B351" s="113"/>
      <c r="C351" s="113"/>
      <c r="D351" s="113"/>
      <c r="E351" s="113"/>
      <c r="F351" s="113"/>
      <c r="G351" s="113"/>
      <c r="H351" s="114"/>
      <c r="I351" s="114"/>
      <c r="J351" s="114"/>
      <c r="K351" s="114"/>
      <c r="L351" s="114"/>
      <c r="M351" s="114"/>
      <c r="N351" s="114"/>
    </row>
    <row r="352" spans="2:14">
      <c r="B352" s="113"/>
      <c r="C352" s="113"/>
      <c r="D352" s="113"/>
      <c r="E352" s="113"/>
      <c r="F352" s="113"/>
      <c r="G352" s="113"/>
      <c r="H352" s="114"/>
      <c r="I352" s="114"/>
      <c r="J352" s="114"/>
      <c r="K352" s="114"/>
      <c r="L352" s="114"/>
      <c r="M352" s="114"/>
      <c r="N352" s="114"/>
    </row>
    <row r="353" spans="2:14">
      <c r="B353" s="113"/>
      <c r="C353" s="113"/>
      <c r="D353" s="113"/>
      <c r="E353" s="113"/>
      <c r="F353" s="113"/>
      <c r="G353" s="113"/>
      <c r="H353" s="114"/>
      <c r="I353" s="114"/>
      <c r="J353" s="114"/>
      <c r="K353" s="114"/>
      <c r="L353" s="114"/>
      <c r="M353" s="114"/>
      <c r="N353" s="114"/>
    </row>
    <row r="354" spans="2:14">
      <c r="B354" s="113"/>
      <c r="C354" s="113"/>
      <c r="D354" s="113"/>
      <c r="E354" s="113"/>
      <c r="F354" s="113"/>
      <c r="G354" s="113"/>
      <c r="H354" s="114"/>
      <c r="I354" s="114"/>
      <c r="J354" s="114"/>
      <c r="K354" s="114"/>
      <c r="L354" s="114"/>
      <c r="M354" s="114"/>
      <c r="N354" s="114"/>
    </row>
    <row r="355" spans="2:14">
      <c r="B355" s="113"/>
      <c r="C355" s="113"/>
      <c r="D355" s="113"/>
      <c r="E355" s="113"/>
      <c r="F355" s="113"/>
      <c r="G355" s="113"/>
      <c r="H355" s="114"/>
      <c r="I355" s="114"/>
      <c r="J355" s="114"/>
      <c r="K355" s="114"/>
      <c r="L355" s="114"/>
      <c r="M355" s="114"/>
      <c r="N355" s="114"/>
    </row>
    <row r="356" spans="2:14">
      <c r="B356" s="113"/>
      <c r="C356" s="113"/>
      <c r="D356" s="113"/>
      <c r="E356" s="113"/>
      <c r="F356" s="113"/>
      <c r="G356" s="113"/>
      <c r="H356" s="114"/>
      <c r="I356" s="114"/>
      <c r="J356" s="114"/>
      <c r="K356" s="114"/>
      <c r="L356" s="114"/>
      <c r="M356" s="114"/>
      <c r="N356" s="114"/>
    </row>
    <row r="357" spans="2:14">
      <c r="B357" s="113"/>
      <c r="C357" s="113"/>
      <c r="D357" s="113"/>
      <c r="E357" s="113"/>
      <c r="F357" s="113"/>
      <c r="G357" s="113"/>
      <c r="H357" s="114"/>
      <c r="I357" s="114"/>
      <c r="J357" s="114"/>
      <c r="K357" s="114"/>
      <c r="L357" s="114"/>
      <c r="M357" s="114"/>
      <c r="N357" s="114"/>
    </row>
    <row r="358" spans="2:14">
      <c r="B358" s="113"/>
      <c r="C358" s="113"/>
      <c r="D358" s="113"/>
      <c r="E358" s="113"/>
      <c r="F358" s="113"/>
      <c r="G358" s="113"/>
      <c r="H358" s="114"/>
      <c r="I358" s="114"/>
      <c r="J358" s="114"/>
      <c r="K358" s="114"/>
      <c r="L358" s="114"/>
      <c r="M358" s="114"/>
      <c r="N358" s="114"/>
    </row>
    <row r="359" spans="2:14">
      <c r="B359" s="113"/>
      <c r="C359" s="113"/>
      <c r="D359" s="113"/>
      <c r="E359" s="113"/>
      <c r="F359" s="113"/>
      <c r="G359" s="113"/>
      <c r="H359" s="114"/>
      <c r="I359" s="114"/>
      <c r="J359" s="114"/>
      <c r="K359" s="114"/>
      <c r="L359" s="114"/>
      <c r="M359" s="114"/>
      <c r="N359" s="114"/>
    </row>
    <row r="360" spans="2:14">
      <c r="B360" s="113"/>
      <c r="C360" s="113"/>
      <c r="D360" s="113"/>
      <c r="E360" s="113"/>
      <c r="F360" s="113"/>
      <c r="G360" s="113"/>
      <c r="H360" s="114"/>
      <c r="I360" s="114"/>
      <c r="J360" s="114"/>
      <c r="K360" s="114"/>
      <c r="L360" s="114"/>
      <c r="M360" s="114"/>
      <c r="N360" s="114"/>
    </row>
    <row r="361" spans="2:14">
      <c r="B361" s="113"/>
      <c r="C361" s="113"/>
      <c r="D361" s="113"/>
      <c r="E361" s="113"/>
      <c r="F361" s="113"/>
      <c r="G361" s="113"/>
      <c r="H361" s="114"/>
      <c r="I361" s="114"/>
      <c r="J361" s="114"/>
      <c r="K361" s="114"/>
      <c r="L361" s="114"/>
      <c r="M361" s="114"/>
      <c r="N361" s="114"/>
    </row>
    <row r="362" spans="2:14">
      <c r="B362" s="113"/>
      <c r="C362" s="113"/>
      <c r="D362" s="113"/>
      <c r="E362" s="113"/>
      <c r="F362" s="113"/>
      <c r="G362" s="113"/>
      <c r="H362" s="114"/>
      <c r="I362" s="114"/>
      <c r="J362" s="114"/>
      <c r="K362" s="114"/>
      <c r="L362" s="114"/>
      <c r="M362" s="114"/>
      <c r="N362" s="114"/>
    </row>
    <row r="363" spans="2:14">
      <c r="B363" s="113"/>
      <c r="C363" s="113"/>
      <c r="D363" s="113"/>
      <c r="E363" s="113"/>
      <c r="F363" s="113"/>
      <c r="G363" s="113"/>
      <c r="H363" s="114"/>
      <c r="I363" s="114"/>
      <c r="J363" s="114"/>
      <c r="K363" s="114"/>
      <c r="L363" s="114"/>
      <c r="M363" s="114"/>
      <c r="N363" s="114"/>
    </row>
    <row r="364" spans="2:14">
      <c r="B364" s="113"/>
      <c r="C364" s="113"/>
      <c r="D364" s="113"/>
      <c r="E364" s="113"/>
      <c r="F364" s="113"/>
      <c r="G364" s="113"/>
      <c r="H364" s="114"/>
      <c r="I364" s="114"/>
      <c r="J364" s="114"/>
      <c r="K364" s="114"/>
      <c r="L364" s="114"/>
      <c r="M364" s="114"/>
      <c r="N364" s="114"/>
    </row>
    <row r="365" spans="2:14">
      <c r="B365" s="113"/>
      <c r="C365" s="113"/>
      <c r="D365" s="113"/>
      <c r="E365" s="113"/>
      <c r="F365" s="113"/>
      <c r="G365" s="113"/>
      <c r="H365" s="114"/>
      <c r="I365" s="114"/>
      <c r="J365" s="114"/>
      <c r="K365" s="114"/>
      <c r="L365" s="114"/>
      <c r="M365" s="114"/>
      <c r="N365" s="114"/>
    </row>
    <row r="366" spans="2:14">
      <c r="B366" s="113"/>
      <c r="C366" s="113"/>
      <c r="D366" s="113"/>
      <c r="E366" s="113"/>
      <c r="F366" s="113"/>
      <c r="G366" s="113"/>
      <c r="H366" s="114"/>
      <c r="I366" s="114"/>
      <c r="J366" s="114"/>
      <c r="K366" s="114"/>
      <c r="L366" s="114"/>
      <c r="M366" s="114"/>
      <c r="N366" s="114"/>
    </row>
    <row r="367" spans="2:14">
      <c r="B367" s="113"/>
      <c r="C367" s="113"/>
      <c r="D367" s="113"/>
      <c r="E367" s="113"/>
      <c r="F367" s="113"/>
      <c r="G367" s="113"/>
      <c r="H367" s="114"/>
      <c r="I367" s="114"/>
      <c r="J367" s="114"/>
      <c r="K367" s="114"/>
      <c r="L367" s="114"/>
      <c r="M367" s="114"/>
      <c r="N367" s="114"/>
    </row>
    <row r="368" spans="2:14">
      <c r="B368" s="113"/>
      <c r="C368" s="113"/>
      <c r="D368" s="113"/>
      <c r="E368" s="113"/>
      <c r="F368" s="113"/>
      <c r="G368" s="113"/>
      <c r="H368" s="114"/>
      <c r="I368" s="114"/>
      <c r="J368" s="114"/>
      <c r="K368" s="114"/>
      <c r="L368" s="114"/>
      <c r="M368" s="114"/>
      <c r="N368" s="114"/>
    </row>
    <row r="369" spans="2:14">
      <c r="B369" s="113"/>
      <c r="C369" s="113"/>
      <c r="D369" s="113"/>
      <c r="E369" s="113"/>
      <c r="F369" s="113"/>
      <c r="G369" s="113"/>
      <c r="H369" s="114"/>
      <c r="I369" s="114"/>
      <c r="J369" s="114"/>
      <c r="K369" s="114"/>
      <c r="L369" s="114"/>
      <c r="M369" s="114"/>
      <c r="N369" s="114"/>
    </row>
    <row r="370" spans="2:14">
      <c r="B370" s="113"/>
      <c r="C370" s="113"/>
      <c r="D370" s="113"/>
      <c r="E370" s="113"/>
      <c r="F370" s="113"/>
      <c r="G370" s="113"/>
      <c r="H370" s="114"/>
      <c r="I370" s="114"/>
      <c r="J370" s="114"/>
      <c r="K370" s="114"/>
      <c r="L370" s="114"/>
      <c r="M370" s="114"/>
      <c r="N370" s="114"/>
    </row>
    <row r="371" spans="2:14">
      <c r="B371" s="113"/>
      <c r="C371" s="113"/>
      <c r="D371" s="113"/>
      <c r="E371" s="113"/>
      <c r="F371" s="113"/>
      <c r="G371" s="113"/>
      <c r="H371" s="114"/>
      <c r="I371" s="114"/>
      <c r="J371" s="114"/>
      <c r="K371" s="114"/>
      <c r="L371" s="114"/>
      <c r="M371" s="114"/>
      <c r="N371" s="114"/>
    </row>
    <row r="372" spans="2:14">
      <c r="B372" s="113"/>
      <c r="C372" s="113"/>
      <c r="D372" s="113"/>
      <c r="E372" s="113"/>
      <c r="F372" s="113"/>
      <c r="G372" s="113"/>
      <c r="H372" s="114"/>
      <c r="I372" s="114"/>
      <c r="J372" s="114"/>
      <c r="K372" s="114"/>
      <c r="L372" s="114"/>
      <c r="M372" s="114"/>
      <c r="N372" s="114"/>
    </row>
    <row r="373" spans="2:14">
      <c r="B373" s="113"/>
      <c r="C373" s="113"/>
      <c r="D373" s="113"/>
      <c r="E373" s="113"/>
      <c r="F373" s="113"/>
      <c r="G373" s="113"/>
      <c r="H373" s="114"/>
      <c r="I373" s="114"/>
      <c r="J373" s="114"/>
      <c r="K373" s="114"/>
      <c r="L373" s="114"/>
      <c r="M373" s="114"/>
      <c r="N373" s="114"/>
    </row>
    <row r="374" spans="2:14">
      <c r="B374" s="113"/>
      <c r="C374" s="113"/>
      <c r="D374" s="113"/>
      <c r="E374" s="113"/>
      <c r="F374" s="113"/>
      <c r="G374" s="113"/>
      <c r="H374" s="114"/>
      <c r="I374" s="114"/>
      <c r="J374" s="114"/>
      <c r="K374" s="114"/>
      <c r="L374" s="114"/>
      <c r="M374" s="114"/>
      <c r="N374" s="114"/>
    </row>
    <row r="375" spans="2:14">
      <c r="B375" s="113"/>
      <c r="C375" s="113"/>
      <c r="D375" s="113"/>
      <c r="E375" s="113"/>
      <c r="F375" s="113"/>
      <c r="G375" s="113"/>
      <c r="H375" s="114"/>
      <c r="I375" s="114"/>
      <c r="J375" s="114"/>
      <c r="K375" s="114"/>
      <c r="L375" s="114"/>
      <c r="M375" s="114"/>
      <c r="N375" s="114"/>
    </row>
    <row r="376" spans="2:14">
      <c r="B376" s="113"/>
      <c r="C376" s="113"/>
      <c r="D376" s="113"/>
      <c r="E376" s="113"/>
      <c r="F376" s="113"/>
      <c r="G376" s="113"/>
      <c r="H376" s="114"/>
      <c r="I376" s="114"/>
      <c r="J376" s="114"/>
      <c r="K376" s="114"/>
      <c r="L376" s="114"/>
      <c r="M376" s="114"/>
      <c r="N376" s="114"/>
    </row>
    <row r="377" spans="2:14">
      <c r="B377" s="113"/>
      <c r="C377" s="113"/>
      <c r="D377" s="113"/>
      <c r="E377" s="113"/>
      <c r="F377" s="113"/>
      <c r="G377" s="113"/>
      <c r="H377" s="114"/>
      <c r="I377" s="114"/>
      <c r="J377" s="114"/>
      <c r="K377" s="114"/>
      <c r="L377" s="114"/>
      <c r="M377" s="114"/>
      <c r="N377" s="114"/>
    </row>
    <row r="378" spans="2:14">
      <c r="B378" s="113"/>
      <c r="C378" s="113"/>
      <c r="D378" s="113"/>
      <c r="E378" s="113"/>
      <c r="F378" s="113"/>
      <c r="G378" s="113"/>
      <c r="H378" s="114"/>
      <c r="I378" s="114"/>
      <c r="J378" s="114"/>
      <c r="K378" s="114"/>
      <c r="L378" s="114"/>
      <c r="M378" s="114"/>
      <c r="N378" s="114"/>
    </row>
    <row r="379" spans="2:14">
      <c r="B379" s="113"/>
      <c r="C379" s="113"/>
      <c r="D379" s="113"/>
      <c r="E379" s="113"/>
      <c r="F379" s="113"/>
      <c r="G379" s="113"/>
      <c r="H379" s="114"/>
      <c r="I379" s="114"/>
      <c r="J379" s="114"/>
      <c r="K379" s="114"/>
      <c r="L379" s="114"/>
      <c r="M379" s="114"/>
      <c r="N379" s="114"/>
    </row>
    <row r="380" spans="2:14">
      <c r="B380" s="113"/>
      <c r="C380" s="113"/>
      <c r="D380" s="113"/>
      <c r="E380" s="113"/>
      <c r="F380" s="113"/>
      <c r="G380" s="113"/>
      <c r="H380" s="114"/>
      <c r="I380" s="114"/>
      <c r="J380" s="114"/>
      <c r="K380" s="114"/>
      <c r="L380" s="114"/>
      <c r="M380" s="114"/>
      <c r="N380" s="114"/>
    </row>
    <row r="381" spans="2:14">
      <c r="B381" s="113"/>
      <c r="C381" s="113"/>
      <c r="D381" s="113"/>
      <c r="E381" s="113"/>
      <c r="F381" s="113"/>
      <c r="G381" s="113"/>
      <c r="H381" s="114"/>
      <c r="I381" s="114"/>
      <c r="J381" s="114"/>
      <c r="K381" s="114"/>
      <c r="L381" s="114"/>
      <c r="M381" s="114"/>
      <c r="N381" s="114"/>
    </row>
    <row r="382" spans="2:14">
      <c r="B382" s="113"/>
      <c r="C382" s="113"/>
      <c r="D382" s="113"/>
      <c r="E382" s="113"/>
      <c r="F382" s="113"/>
      <c r="G382" s="113"/>
      <c r="H382" s="114"/>
      <c r="I382" s="114"/>
      <c r="J382" s="114"/>
      <c r="K382" s="114"/>
      <c r="L382" s="114"/>
      <c r="M382" s="114"/>
      <c r="N382" s="114"/>
    </row>
    <row r="383" spans="2:14">
      <c r="B383" s="113"/>
      <c r="C383" s="113"/>
      <c r="D383" s="113"/>
      <c r="E383" s="113"/>
      <c r="F383" s="113"/>
      <c r="G383" s="113"/>
      <c r="H383" s="114"/>
      <c r="I383" s="114"/>
      <c r="J383" s="114"/>
      <c r="K383" s="114"/>
      <c r="L383" s="114"/>
      <c r="M383" s="114"/>
      <c r="N383" s="114"/>
    </row>
    <row r="384" spans="2:14">
      <c r="B384" s="113"/>
      <c r="C384" s="113"/>
      <c r="D384" s="113"/>
      <c r="E384" s="113"/>
      <c r="F384" s="113"/>
      <c r="G384" s="113"/>
      <c r="H384" s="114"/>
      <c r="I384" s="114"/>
      <c r="J384" s="114"/>
      <c r="K384" s="114"/>
      <c r="L384" s="114"/>
      <c r="M384" s="114"/>
      <c r="N384" s="114"/>
    </row>
    <row r="385" spans="2:14">
      <c r="B385" s="113"/>
      <c r="C385" s="113"/>
      <c r="D385" s="113"/>
      <c r="E385" s="113"/>
      <c r="F385" s="113"/>
      <c r="G385" s="113"/>
      <c r="H385" s="114"/>
      <c r="I385" s="114"/>
      <c r="J385" s="114"/>
      <c r="K385" s="114"/>
      <c r="L385" s="114"/>
      <c r="M385" s="114"/>
      <c r="N385" s="114"/>
    </row>
    <row r="386" spans="2:14">
      <c r="B386" s="113"/>
      <c r="C386" s="113"/>
      <c r="D386" s="113"/>
      <c r="E386" s="113"/>
      <c r="F386" s="113"/>
      <c r="G386" s="113"/>
      <c r="H386" s="114"/>
      <c r="I386" s="114"/>
      <c r="J386" s="114"/>
      <c r="K386" s="114"/>
      <c r="L386" s="114"/>
      <c r="M386" s="114"/>
      <c r="N386" s="114"/>
    </row>
    <row r="387" spans="2:14">
      <c r="B387" s="113"/>
      <c r="C387" s="113"/>
      <c r="D387" s="113"/>
      <c r="E387" s="113"/>
      <c r="F387" s="113"/>
      <c r="G387" s="113"/>
      <c r="H387" s="114"/>
      <c r="I387" s="114"/>
      <c r="J387" s="114"/>
      <c r="K387" s="114"/>
      <c r="L387" s="114"/>
      <c r="M387" s="114"/>
      <c r="N387" s="114"/>
    </row>
    <row r="388" spans="2:14">
      <c r="B388" s="113"/>
      <c r="C388" s="113"/>
      <c r="D388" s="113"/>
      <c r="E388" s="113"/>
      <c r="F388" s="113"/>
      <c r="G388" s="113"/>
      <c r="H388" s="114"/>
      <c r="I388" s="114"/>
      <c r="J388" s="114"/>
      <c r="K388" s="114"/>
      <c r="L388" s="114"/>
      <c r="M388" s="114"/>
      <c r="N388" s="114"/>
    </row>
    <row r="389" spans="2:14">
      <c r="B389" s="113"/>
      <c r="C389" s="113"/>
      <c r="D389" s="113"/>
      <c r="E389" s="113"/>
      <c r="F389" s="113"/>
      <c r="G389" s="113"/>
      <c r="H389" s="114"/>
      <c r="I389" s="114"/>
      <c r="J389" s="114"/>
      <c r="K389" s="114"/>
      <c r="L389" s="114"/>
      <c r="M389" s="114"/>
      <c r="N389" s="114"/>
    </row>
    <row r="390" spans="2:14">
      <c r="B390" s="113"/>
      <c r="C390" s="113"/>
      <c r="D390" s="113"/>
      <c r="E390" s="113"/>
      <c r="F390" s="113"/>
      <c r="G390" s="113"/>
      <c r="H390" s="114"/>
      <c r="I390" s="114"/>
      <c r="J390" s="114"/>
      <c r="K390" s="114"/>
      <c r="L390" s="114"/>
      <c r="M390" s="114"/>
      <c r="N390" s="114"/>
    </row>
    <row r="391" spans="2:14">
      <c r="B391" s="113"/>
      <c r="C391" s="113"/>
      <c r="D391" s="113"/>
      <c r="E391" s="113"/>
      <c r="F391" s="113"/>
      <c r="G391" s="113"/>
      <c r="H391" s="114"/>
      <c r="I391" s="114"/>
      <c r="J391" s="114"/>
      <c r="K391" s="114"/>
      <c r="L391" s="114"/>
      <c r="M391" s="114"/>
      <c r="N391" s="114"/>
    </row>
    <row r="392" spans="2:14">
      <c r="B392" s="113"/>
      <c r="C392" s="113"/>
      <c r="D392" s="113"/>
      <c r="E392" s="113"/>
      <c r="F392" s="113"/>
      <c r="G392" s="113"/>
      <c r="H392" s="114"/>
      <c r="I392" s="114"/>
      <c r="J392" s="114"/>
      <c r="K392" s="114"/>
      <c r="L392" s="114"/>
      <c r="M392" s="114"/>
      <c r="N392" s="114"/>
    </row>
    <row r="393" spans="2:14">
      <c r="B393" s="113"/>
      <c r="C393" s="113"/>
      <c r="D393" s="113"/>
      <c r="E393" s="113"/>
      <c r="F393" s="113"/>
      <c r="G393" s="113"/>
      <c r="H393" s="114"/>
      <c r="I393" s="114"/>
      <c r="J393" s="114"/>
      <c r="K393" s="114"/>
      <c r="L393" s="114"/>
      <c r="M393" s="114"/>
      <c r="N393" s="114"/>
    </row>
    <row r="394" spans="2:14">
      <c r="B394" s="113"/>
      <c r="C394" s="113"/>
      <c r="D394" s="113"/>
      <c r="E394" s="113"/>
      <c r="F394" s="113"/>
      <c r="G394" s="113"/>
      <c r="H394" s="114"/>
      <c r="I394" s="114"/>
      <c r="J394" s="114"/>
      <c r="K394" s="114"/>
      <c r="L394" s="114"/>
      <c r="M394" s="114"/>
      <c r="N394" s="114"/>
    </row>
    <row r="395" spans="2:14">
      <c r="B395" s="113"/>
      <c r="C395" s="113"/>
      <c r="D395" s="113"/>
      <c r="E395" s="113"/>
      <c r="F395" s="113"/>
      <c r="G395" s="113"/>
      <c r="H395" s="114"/>
      <c r="I395" s="114"/>
      <c r="J395" s="114"/>
      <c r="K395" s="114"/>
      <c r="L395" s="114"/>
      <c r="M395" s="114"/>
      <c r="N395" s="114"/>
    </row>
    <row r="396" spans="2:14">
      <c r="B396" s="113"/>
      <c r="C396" s="113"/>
      <c r="D396" s="113"/>
      <c r="E396" s="113"/>
      <c r="F396" s="113"/>
      <c r="G396" s="113"/>
      <c r="H396" s="114"/>
      <c r="I396" s="114"/>
      <c r="J396" s="114"/>
      <c r="K396" s="114"/>
      <c r="L396" s="114"/>
      <c r="M396" s="114"/>
      <c r="N396" s="114"/>
    </row>
    <row r="397" spans="2:14">
      <c r="B397" s="113"/>
      <c r="C397" s="113"/>
      <c r="D397" s="113"/>
      <c r="E397" s="113"/>
      <c r="F397" s="113"/>
      <c r="G397" s="113"/>
      <c r="H397" s="114"/>
      <c r="I397" s="114"/>
      <c r="J397" s="114"/>
      <c r="K397" s="114"/>
      <c r="L397" s="114"/>
      <c r="M397" s="114"/>
      <c r="N397" s="114"/>
    </row>
    <row r="398" spans="2:14">
      <c r="B398" s="113"/>
      <c r="C398" s="113"/>
      <c r="D398" s="113"/>
      <c r="E398" s="113"/>
      <c r="F398" s="113"/>
      <c r="G398" s="113"/>
      <c r="H398" s="114"/>
      <c r="I398" s="114"/>
      <c r="J398" s="114"/>
      <c r="K398" s="114"/>
      <c r="L398" s="114"/>
      <c r="M398" s="114"/>
      <c r="N398" s="114"/>
    </row>
    <row r="399" spans="2:14">
      <c r="B399" s="113"/>
      <c r="C399" s="113"/>
      <c r="D399" s="113"/>
      <c r="E399" s="113"/>
      <c r="F399" s="113"/>
      <c r="G399" s="113"/>
      <c r="H399" s="114"/>
      <c r="I399" s="114"/>
      <c r="J399" s="114"/>
      <c r="K399" s="114"/>
      <c r="L399" s="114"/>
      <c r="M399" s="114"/>
      <c r="N399" s="114"/>
    </row>
    <row r="400" spans="2:14">
      <c r="B400" s="113"/>
      <c r="C400" s="113"/>
      <c r="D400" s="113"/>
      <c r="E400" s="113"/>
      <c r="F400" s="113"/>
      <c r="G400" s="113"/>
      <c r="H400" s="114"/>
      <c r="I400" s="114"/>
      <c r="J400" s="114"/>
      <c r="K400" s="114"/>
      <c r="L400" s="114"/>
      <c r="M400" s="114"/>
      <c r="N400" s="114"/>
    </row>
    <row r="401" spans="2:14">
      <c r="B401" s="113"/>
      <c r="C401" s="113"/>
      <c r="D401" s="113"/>
      <c r="E401" s="113"/>
      <c r="F401" s="113"/>
      <c r="G401" s="113"/>
      <c r="H401" s="114"/>
      <c r="I401" s="114"/>
      <c r="J401" s="114"/>
      <c r="K401" s="114"/>
      <c r="L401" s="114"/>
      <c r="M401" s="114"/>
      <c r="N401" s="114"/>
    </row>
    <row r="402" spans="2:14">
      <c r="B402" s="113"/>
      <c r="C402" s="113"/>
      <c r="D402" s="113"/>
      <c r="E402" s="113"/>
      <c r="F402" s="113"/>
      <c r="G402" s="113"/>
      <c r="H402" s="114"/>
      <c r="I402" s="114"/>
      <c r="J402" s="114"/>
      <c r="K402" s="114"/>
      <c r="L402" s="114"/>
      <c r="M402" s="114"/>
      <c r="N402" s="114"/>
    </row>
    <row r="403" spans="2:14">
      <c r="B403" s="113"/>
      <c r="C403" s="113"/>
      <c r="D403" s="113"/>
      <c r="E403" s="113"/>
      <c r="F403" s="113"/>
      <c r="G403" s="113"/>
      <c r="H403" s="114"/>
      <c r="I403" s="114"/>
      <c r="J403" s="114"/>
      <c r="K403" s="114"/>
      <c r="L403" s="114"/>
      <c r="M403" s="114"/>
      <c r="N403" s="114"/>
    </row>
    <row r="404" spans="2:14">
      <c r="B404" s="113"/>
      <c r="C404" s="113"/>
      <c r="D404" s="113"/>
      <c r="E404" s="113"/>
      <c r="F404" s="113"/>
      <c r="G404" s="113"/>
      <c r="H404" s="114"/>
      <c r="I404" s="114"/>
      <c r="J404" s="114"/>
      <c r="K404" s="114"/>
      <c r="L404" s="114"/>
      <c r="M404" s="114"/>
      <c r="N404" s="114"/>
    </row>
    <row r="405" spans="2:14">
      <c r="B405" s="113"/>
      <c r="C405" s="113"/>
      <c r="D405" s="113"/>
      <c r="E405" s="113"/>
      <c r="F405" s="113"/>
      <c r="G405" s="113"/>
      <c r="H405" s="114"/>
      <c r="I405" s="114"/>
      <c r="J405" s="114"/>
      <c r="K405" s="114"/>
      <c r="L405" s="114"/>
      <c r="M405" s="114"/>
      <c r="N405" s="114"/>
    </row>
    <row r="406" spans="2:14">
      <c r="B406" s="113"/>
      <c r="C406" s="113"/>
      <c r="D406" s="113"/>
      <c r="E406" s="113"/>
      <c r="F406" s="113"/>
      <c r="G406" s="113"/>
      <c r="H406" s="114"/>
      <c r="I406" s="114"/>
      <c r="J406" s="114"/>
      <c r="K406" s="114"/>
      <c r="L406" s="114"/>
      <c r="M406" s="114"/>
      <c r="N406" s="114"/>
    </row>
    <row r="407" spans="2:14">
      <c r="B407" s="113"/>
      <c r="C407" s="113"/>
      <c r="D407" s="113"/>
      <c r="E407" s="113"/>
      <c r="F407" s="113"/>
      <c r="G407" s="113"/>
      <c r="H407" s="114"/>
      <c r="I407" s="114"/>
      <c r="J407" s="114"/>
      <c r="K407" s="114"/>
      <c r="L407" s="114"/>
      <c r="M407" s="114"/>
      <c r="N407" s="114"/>
    </row>
    <row r="408" spans="2:14">
      <c r="B408" s="113"/>
      <c r="C408" s="113"/>
      <c r="D408" s="113"/>
      <c r="E408" s="113"/>
      <c r="F408" s="113"/>
      <c r="G408" s="113"/>
      <c r="H408" s="114"/>
      <c r="I408" s="114"/>
      <c r="J408" s="114"/>
      <c r="K408" s="114"/>
      <c r="L408" s="114"/>
      <c r="M408" s="114"/>
      <c r="N408" s="114"/>
    </row>
    <row r="409" spans="2:14">
      <c r="B409" s="113"/>
      <c r="C409" s="113"/>
      <c r="D409" s="113"/>
      <c r="E409" s="113"/>
      <c r="F409" s="113"/>
      <c r="G409" s="113"/>
      <c r="H409" s="114"/>
      <c r="I409" s="114"/>
      <c r="J409" s="114"/>
      <c r="K409" s="114"/>
      <c r="L409" s="114"/>
      <c r="M409" s="114"/>
      <c r="N409" s="114"/>
    </row>
    <row r="410" spans="2:14">
      <c r="B410" s="113"/>
      <c r="C410" s="113"/>
      <c r="D410" s="113"/>
      <c r="E410" s="113"/>
      <c r="F410" s="113"/>
      <c r="G410" s="113"/>
      <c r="H410" s="114"/>
      <c r="I410" s="114"/>
      <c r="J410" s="114"/>
      <c r="K410" s="114"/>
      <c r="L410" s="114"/>
      <c r="M410" s="114"/>
      <c r="N410" s="114"/>
    </row>
    <row r="411" spans="2:14">
      <c r="B411" s="113"/>
      <c r="C411" s="113"/>
      <c r="D411" s="113"/>
      <c r="E411" s="113"/>
      <c r="F411" s="113"/>
      <c r="G411" s="113"/>
      <c r="H411" s="114"/>
      <c r="I411" s="114"/>
      <c r="J411" s="114"/>
      <c r="K411" s="114"/>
      <c r="L411" s="114"/>
      <c r="M411" s="114"/>
      <c r="N411" s="114"/>
    </row>
    <row r="412" spans="2:14">
      <c r="B412" s="113"/>
      <c r="C412" s="113"/>
      <c r="D412" s="113"/>
      <c r="E412" s="113"/>
      <c r="F412" s="113"/>
      <c r="G412" s="113"/>
      <c r="H412" s="114"/>
      <c r="I412" s="114"/>
      <c r="J412" s="114"/>
      <c r="K412" s="114"/>
      <c r="L412" s="114"/>
      <c r="M412" s="114"/>
      <c r="N412" s="114"/>
    </row>
    <row r="413" spans="2:14">
      <c r="B413" s="113"/>
      <c r="C413" s="113"/>
      <c r="D413" s="113"/>
      <c r="E413" s="113"/>
      <c r="F413" s="113"/>
      <c r="G413" s="113"/>
      <c r="H413" s="114"/>
      <c r="I413" s="114"/>
      <c r="J413" s="114"/>
      <c r="K413" s="114"/>
      <c r="L413" s="114"/>
      <c r="M413" s="114"/>
      <c r="N413" s="114"/>
    </row>
    <row r="414" spans="2:14">
      <c r="B414" s="113"/>
      <c r="C414" s="113"/>
      <c r="D414" s="113"/>
      <c r="E414" s="113"/>
      <c r="F414" s="113"/>
      <c r="G414" s="113"/>
      <c r="H414" s="114"/>
      <c r="I414" s="114"/>
      <c r="J414" s="114"/>
      <c r="K414" s="114"/>
      <c r="L414" s="114"/>
      <c r="M414" s="114"/>
      <c r="N414" s="114"/>
    </row>
    <row r="415" spans="2:14">
      <c r="B415" s="113"/>
      <c r="C415" s="113"/>
      <c r="D415" s="113"/>
      <c r="E415" s="113"/>
      <c r="F415" s="113"/>
      <c r="G415" s="113"/>
      <c r="H415" s="114"/>
      <c r="I415" s="114"/>
      <c r="J415" s="114"/>
      <c r="K415" s="114"/>
      <c r="L415" s="114"/>
      <c r="M415" s="114"/>
      <c r="N415" s="114"/>
    </row>
    <row r="416" spans="2:14">
      <c r="B416" s="113"/>
      <c r="C416" s="113"/>
      <c r="D416" s="113"/>
      <c r="E416" s="113"/>
      <c r="F416" s="113"/>
      <c r="G416" s="113"/>
      <c r="H416" s="114"/>
      <c r="I416" s="114"/>
      <c r="J416" s="114"/>
      <c r="K416" s="114"/>
      <c r="L416" s="114"/>
      <c r="M416" s="114"/>
      <c r="N416" s="114"/>
    </row>
    <row r="417" spans="2:14">
      <c r="B417" s="113"/>
      <c r="C417" s="113"/>
      <c r="D417" s="113"/>
      <c r="E417" s="113"/>
      <c r="F417" s="113"/>
      <c r="G417" s="113"/>
      <c r="H417" s="114"/>
      <c r="I417" s="114"/>
      <c r="J417" s="114"/>
      <c r="K417" s="114"/>
      <c r="L417" s="114"/>
      <c r="M417" s="114"/>
      <c r="N417" s="114"/>
    </row>
    <row r="418" spans="2:14">
      <c r="B418" s="113"/>
      <c r="C418" s="113"/>
      <c r="D418" s="113"/>
      <c r="E418" s="113"/>
      <c r="F418" s="113"/>
      <c r="G418" s="113"/>
      <c r="H418" s="114"/>
      <c r="I418" s="114"/>
      <c r="J418" s="114"/>
      <c r="K418" s="114"/>
      <c r="L418" s="114"/>
      <c r="M418" s="114"/>
      <c r="N418" s="114"/>
    </row>
    <row r="419" spans="2:14">
      <c r="B419" s="113"/>
      <c r="C419" s="113"/>
      <c r="D419" s="113"/>
      <c r="E419" s="113"/>
      <c r="F419" s="113"/>
      <c r="G419" s="113"/>
      <c r="H419" s="114"/>
      <c r="I419" s="114"/>
      <c r="J419" s="114"/>
      <c r="K419" s="114"/>
      <c r="L419" s="114"/>
      <c r="M419" s="114"/>
      <c r="N419" s="114"/>
    </row>
    <row r="420" spans="2:14">
      <c r="B420" s="113"/>
      <c r="C420" s="113"/>
      <c r="D420" s="113"/>
      <c r="E420" s="113"/>
      <c r="F420" s="113"/>
      <c r="G420" s="113"/>
      <c r="H420" s="114"/>
      <c r="I420" s="114"/>
      <c r="J420" s="114"/>
      <c r="K420" s="114"/>
      <c r="L420" s="114"/>
      <c r="M420" s="114"/>
      <c r="N420" s="114"/>
    </row>
    <row r="421" spans="2:14">
      <c r="B421" s="113"/>
      <c r="C421" s="113"/>
      <c r="D421" s="113"/>
      <c r="E421" s="113"/>
      <c r="F421" s="113"/>
      <c r="G421" s="113"/>
      <c r="H421" s="114"/>
      <c r="I421" s="114"/>
      <c r="J421" s="114"/>
      <c r="K421" s="114"/>
      <c r="L421" s="114"/>
      <c r="M421" s="114"/>
      <c r="N421" s="114"/>
    </row>
    <row r="422" spans="2:14">
      <c r="B422" s="113"/>
      <c r="C422" s="113"/>
      <c r="D422" s="113"/>
      <c r="E422" s="113"/>
      <c r="F422" s="113"/>
      <c r="G422" s="113"/>
      <c r="H422" s="114"/>
      <c r="I422" s="114"/>
      <c r="J422" s="114"/>
      <c r="K422" s="114"/>
      <c r="L422" s="114"/>
      <c r="M422" s="114"/>
      <c r="N422" s="114"/>
    </row>
    <row r="423" spans="2:14">
      <c r="B423" s="113"/>
      <c r="C423" s="113"/>
      <c r="D423" s="113"/>
      <c r="E423" s="113"/>
      <c r="F423" s="113"/>
      <c r="G423" s="113"/>
      <c r="H423" s="114"/>
      <c r="I423" s="114"/>
      <c r="J423" s="114"/>
      <c r="K423" s="114"/>
      <c r="L423" s="114"/>
      <c r="M423" s="114"/>
      <c r="N423" s="114"/>
    </row>
    <row r="424" spans="2:14">
      <c r="B424" s="113"/>
      <c r="C424" s="113"/>
      <c r="D424" s="113"/>
      <c r="E424" s="113"/>
      <c r="F424" s="113"/>
      <c r="G424" s="113"/>
      <c r="H424" s="114"/>
      <c r="I424" s="114"/>
      <c r="J424" s="114"/>
      <c r="K424" s="114"/>
      <c r="L424" s="114"/>
      <c r="M424" s="114"/>
      <c r="N424" s="114"/>
    </row>
    <row r="425" spans="2:14">
      <c r="B425" s="113"/>
      <c r="C425" s="113"/>
      <c r="D425" s="113"/>
      <c r="E425" s="113"/>
      <c r="F425" s="113"/>
      <c r="G425" s="113"/>
      <c r="H425" s="114"/>
      <c r="I425" s="114"/>
      <c r="J425" s="114"/>
      <c r="K425" s="114"/>
      <c r="L425" s="114"/>
      <c r="M425" s="114"/>
      <c r="N425" s="114"/>
    </row>
    <row r="426" spans="2:14">
      <c r="B426" s="113"/>
      <c r="C426" s="113"/>
      <c r="D426" s="113"/>
      <c r="E426" s="113"/>
      <c r="F426" s="113"/>
      <c r="G426" s="113"/>
      <c r="H426" s="114"/>
      <c r="I426" s="114"/>
      <c r="J426" s="114"/>
      <c r="K426" s="114"/>
      <c r="L426" s="114"/>
      <c r="M426" s="114"/>
      <c r="N426" s="114"/>
    </row>
    <row r="427" spans="2:14">
      <c r="B427" s="113"/>
      <c r="C427" s="113"/>
      <c r="D427" s="113"/>
      <c r="E427" s="113"/>
      <c r="F427" s="113"/>
      <c r="G427" s="113"/>
      <c r="H427" s="114"/>
      <c r="I427" s="114"/>
      <c r="J427" s="114"/>
      <c r="K427" s="114"/>
      <c r="L427" s="114"/>
      <c r="M427" s="114"/>
      <c r="N427" s="114"/>
    </row>
    <row r="428" spans="2:14">
      <c r="B428" s="113"/>
      <c r="C428" s="113"/>
      <c r="D428" s="113"/>
      <c r="E428" s="113"/>
      <c r="F428" s="113"/>
      <c r="G428" s="113"/>
      <c r="H428" s="114"/>
      <c r="I428" s="114"/>
      <c r="J428" s="114"/>
      <c r="K428" s="114"/>
      <c r="L428" s="114"/>
      <c r="M428" s="114"/>
      <c r="N428" s="114"/>
    </row>
    <row r="429" spans="2:14">
      <c r="B429" s="113"/>
      <c r="C429" s="113"/>
      <c r="D429" s="113"/>
      <c r="E429" s="113"/>
      <c r="F429" s="113"/>
      <c r="G429" s="113"/>
      <c r="H429" s="114"/>
      <c r="I429" s="114"/>
      <c r="J429" s="114"/>
      <c r="K429" s="114"/>
      <c r="L429" s="114"/>
      <c r="M429" s="114"/>
      <c r="N429" s="114"/>
    </row>
    <row r="430" spans="2:14">
      <c r="B430" s="113"/>
      <c r="C430" s="113"/>
      <c r="D430" s="113"/>
      <c r="E430" s="113"/>
      <c r="F430" s="113"/>
      <c r="G430" s="113"/>
      <c r="H430" s="114"/>
      <c r="I430" s="114"/>
      <c r="J430" s="114"/>
      <c r="K430" s="114"/>
      <c r="L430" s="114"/>
      <c r="M430" s="114"/>
      <c r="N430" s="114"/>
    </row>
    <row r="431" spans="2:14">
      <c r="B431" s="113"/>
      <c r="C431" s="113"/>
      <c r="D431" s="113"/>
      <c r="E431" s="113"/>
      <c r="F431" s="113"/>
      <c r="G431" s="113"/>
      <c r="H431" s="114"/>
      <c r="I431" s="114"/>
      <c r="J431" s="114"/>
      <c r="K431" s="114"/>
      <c r="L431" s="114"/>
      <c r="M431" s="114"/>
      <c r="N431" s="114"/>
    </row>
    <row r="432" spans="2:14">
      <c r="B432" s="113"/>
      <c r="C432" s="113"/>
      <c r="D432" s="113"/>
      <c r="E432" s="113"/>
      <c r="F432" s="113"/>
      <c r="G432" s="113"/>
      <c r="H432" s="114"/>
      <c r="I432" s="114"/>
      <c r="J432" s="114"/>
      <c r="K432" s="114"/>
      <c r="L432" s="114"/>
      <c r="M432" s="114"/>
      <c r="N432" s="114"/>
    </row>
    <row r="433" spans="2:14">
      <c r="B433" s="113"/>
      <c r="C433" s="113"/>
      <c r="D433" s="113"/>
      <c r="E433" s="113"/>
      <c r="F433" s="113"/>
      <c r="G433" s="113"/>
      <c r="H433" s="114"/>
      <c r="I433" s="114"/>
      <c r="J433" s="114"/>
      <c r="K433" s="114"/>
      <c r="L433" s="114"/>
      <c r="M433" s="114"/>
      <c r="N433" s="114"/>
    </row>
    <row r="434" spans="2:14">
      <c r="B434" s="113"/>
      <c r="C434" s="113"/>
      <c r="D434" s="113"/>
      <c r="E434" s="113"/>
      <c r="F434" s="113"/>
      <c r="G434" s="113"/>
      <c r="H434" s="114"/>
      <c r="I434" s="114"/>
      <c r="J434" s="114"/>
      <c r="K434" s="114"/>
      <c r="L434" s="114"/>
      <c r="M434" s="114"/>
      <c r="N434" s="114"/>
    </row>
    <row r="435" spans="2:14">
      <c r="B435" s="113"/>
      <c r="C435" s="113"/>
      <c r="D435" s="113"/>
      <c r="E435" s="113"/>
      <c r="F435" s="113"/>
      <c r="G435" s="113"/>
      <c r="H435" s="114"/>
      <c r="I435" s="114"/>
      <c r="J435" s="114"/>
      <c r="K435" s="114"/>
      <c r="L435" s="114"/>
      <c r="M435" s="114"/>
      <c r="N435" s="114"/>
    </row>
    <row r="436" spans="2:14">
      <c r="B436" s="113"/>
      <c r="C436" s="113"/>
      <c r="D436" s="113"/>
      <c r="E436" s="113"/>
      <c r="F436" s="113"/>
      <c r="G436" s="113"/>
      <c r="H436" s="114"/>
      <c r="I436" s="114"/>
      <c r="J436" s="114"/>
      <c r="K436" s="114"/>
      <c r="L436" s="114"/>
      <c r="M436" s="114"/>
      <c r="N436" s="114"/>
    </row>
    <row r="437" spans="2:14">
      <c r="B437" s="113"/>
      <c r="C437" s="113"/>
      <c r="D437" s="113"/>
      <c r="E437" s="113"/>
      <c r="F437" s="113"/>
      <c r="G437" s="113"/>
      <c r="H437" s="114"/>
      <c r="I437" s="114"/>
      <c r="J437" s="114"/>
      <c r="K437" s="114"/>
      <c r="L437" s="114"/>
      <c r="M437" s="114"/>
      <c r="N437" s="114"/>
    </row>
    <row r="438" spans="2:14">
      <c r="B438" s="113"/>
      <c r="C438" s="113"/>
      <c r="D438" s="113"/>
      <c r="E438" s="113"/>
      <c r="F438" s="113"/>
      <c r="G438" s="113"/>
      <c r="H438" s="114"/>
      <c r="I438" s="114"/>
      <c r="J438" s="114"/>
      <c r="K438" s="114"/>
      <c r="L438" s="114"/>
      <c r="M438" s="114"/>
      <c r="N438" s="114"/>
    </row>
    <row r="439" spans="2:14">
      <c r="B439" s="113"/>
      <c r="C439" s="113"/>
      <c r="D439" s="113"/>
      <c r="E439" s="113"/>
      <c r="F439" s="113"/>
      <c r="G439" s="113"/>
      <c r="H439" s="114"/>
      <c r="I439" s="114"/>
      <c r="J439" s="114"/>
      <c r="K439" s="114"/>
      <c r="L439" s="114"/>
      <c r="M439" s="114"/>
      <c r="N439" s="114"/>
    </row>
    <row r="440" spans="2:14">
      <c r="B440" s="113"/>
      <c r="C440" s="113"/>
      <c r="D440" s="113"/>
      <c r="E440" s="113"/>
      <c r="F440" s="113"/>
      <c r="G440" s="113"/>
      <c r="H440" s="114"/>
      <c r="I440" s="114"/>
      <c r="J440" s="114"/>
      <c r="K440" s="114"/>
      <c r="L440" s="114"/>
      <c r="M440" s="114"/>
      <c r="N440" s="114"/>
    </row>
    <row r="441" spans="2:14">
      <c r="B441" s="113"/>
      <c r="C441" s="113"/>
      <c r="D441" s="113"/>
      <c r="E441" s="113"/>
      <c r="F441" s="113"/>
      <c r="G441" s="113"/>
      <c r="H441" s="114"/>
      <c r="I441" s="114"/>
      <c r="J441" s="114"/>
      <c r="K441" s="114"/>
      <c r="L441" s="114"/>
      <c r="M441" s="114"/>
      <c r="N441" s="114"/>
    </row>
    <row r="442" spans="2:14">
      <c r="B442" s="113"/>
      <c r="C442" s="113"/>
      <c r="D442" s="113"/>
      <c r="E442" s="113"/>
      <c r="F442" s="113"/>
      <c r="G442" s="113"/>
      <c r="H442" s="114"/>
      <c r="I442" s="114"/>
      <c r="J442" s="114"/>
      <c r="K442" s="114"/>
      <c r="L442" s="114"/>
      <c r="M442" s="114"/>
      <c r="N442" s="114"/>
    </row>
    <row r="443" spans="2:14">
      <c r="B443" s="113"/>
      <c r="C443" s="113"/>
      <c r="D443" s="113"/>
      <c r="E443" s="113"/>
      <c r="F443" s="113"/>
      <c r="G443" s="113"/>
      <c r="H443" s="114"/>
      <c r="I443" s="114"/>
      <c r="J443" s="114"/>
      <c r="K443" s="114"/>
      <c r="L443" s="114"/>
      <c r="M443" s="114"/>
      <c r="N443" s="114"/>
    </row>
    <row r="444" spans="2:14">
      <c r="B444" s="113"/>
      <c r="C444" s="113"/>
      <c r="D444" s="113"/>
      <c r="E444" s="113"/>
      <c r="F444" s="113"/>
      <c r="G444" s="113"/>
      <c r="H444" s="114"/>
      <c r="I444" s="114"/>
      <c r="J444" s="114"/>
      <c r="K444" s="114"/>
      <c r="L444" s="114"/>
      <c r="M444" s="114"/>
      <c r="N444" s="114"/>
    </row>
    <row r="445" spans="2:14">
      <c r="B445" s="113"/>
      <c r="C445" s="113"/>
      <c r="D445" s="113"/>
      <c r="E445" s="113"/>
      <c r="F445" s="113"/>
      <c r="G445" s="113"/>
      <c r="H445" s="114"/>
      <c r="I445" s="114"/>
      <c r="J445" s="114"/>
      <c r="K445" s="114"/>
      <c r="L445" s="114"/>
      <c r="M445" s="114"/>
      <c r="N445" s="114"/>
    </row>
    <row r="446" spans="2:14">
      <c r="B446" s="113"/>
      <c r="C446" s="113"/>
      <c r="D446" s="113"/>
      <c r="E446" s="113"/>
      <c r="F446" s="113"/>
      <c r="G446" s="113"/>
      <c r="H446" s="114"/>
      <c r="I446" s="114"/>
      <c r="J446" s="114"/>
      <c r="K446" s="114"/>
      <c r="L446" s="114"/>
      <c r="M446" s="114"/>
      <c r="N446" s="114"/>
    </row>
    <row r="447" spans="2:14">
      <c r="B447" s="113"/>
      <c r="C447" s="113"/>
      <c r="D447" s="113"/>
      <c r="E447" s="113"/>
      <c r="F447" s="113"/>
      <c r="G447" s="113"/>
      <c r="H447" s="114"/>
      <c r="I447" s="114"/>
      <c r="J447" s="114"/>
      <c r="K447" s="114"/>
      <c r="L447" s="114"/>
      <c r="M447" s="114"/>
      <c r="N447" s="114"/>
    </row>
    <row r="448" spans="2:14">
      <c r="B448" s="113"/>
      <c r="C448" s="113"/>
      <c r="D448" s="113"/>
      <c r="E448" s="113"/>
      <c r="F448" s="113"/>
      <c r="G448" s="113"/>
      <c r="H448" s="114"/>
      <c r="I448" s="114"/>
      <c r="J448" s="114"/>
      <c r="K448" s="114"/>
      <c r="L448" s="114"/>
      <c r="M448" s="114"/>
      <c r="N448" s="114"/>
    </row>
    <row r="449" spans="2:14">
      <c r="B449" s="113"/>
      <c r="C449" s="113"/>
      <c r="D449" s="113"/>
      <c r="E449" s="113"/>
      <c r="F449" s="113"/>
      <c r="G449" s="113"/>
      <c r="H449" s="114"/>
      <c r="I449" s="114"/>
      <c r="J449" s="114"/>
      <c r="K449" s="114"/>
      <c r="L449" s="114"/>
      <c r="M449" s="114"/>
      <c r="N449" s="114"/>
    </row>
    <row r="450" spans="2:14">
      <c r="B450" s="113"/>
      <c r="C450" s="113"/>
      <c r="D450" s="113"/>
      <c r="E450" s="113"/>
      <c r="F450" s="113"/>
      <c r="G450" s="113"/>
      <c r="H450" s="114"/>
      <c r="I450" s="114"/>
      <c r="J450" s="114"/>
      <c r="K450" s="114"/>
      <c r="L450" s="114"/>
      <c r="M450" s="114"/>
      <c r="N450" s="114"/>
    </row>
    <row r="451" spans="2:14">
      <c r="B451" s="113"/>
      <c r="C451" s="113"/>
      <c r="D451" s="113"/>
      <c r="E451" s="113"/>
      <c r="F451" s="113"/>
      <c r="G451" s="113"/>
      <c r="H451" s="114"/>
      <c r="I451" s="114"/>
      <c r="J451" s="114"/>
      <c r="K451" s="114"/>
      <c r="L451" s="114"/>
      <c r="M451" s="114"/>
      <c r="N451" s="114"/>
    </row>
    <row r="452" spans="2:14">
      <c r="B452" s="113"/>
      <c r="C452" s="113"/>
      <c r="D452" s="113"/>
      <c r="E452" s="113"/>
      <c r="F452" s="113"/>
      <c r="G452" s="113"/>
      <c r="H452" s="114"/>
      <c r="I452" s="114"/>
      <c r="J452" s="114"/>
      <c r="K452" s="114"/>
      <c r="L452" s="114"/>
      <c r="M452" s="114"/>
      <c r="N452" s="114"/>
    </row>
    <row r="453" spans="2:14">
      <c r="B453" s="113"/>
      <c r="C453" s="113"/>
      <c r="D453" s="113"/>
      <c r="E453" s="113"/>
      <c r="F453" s="113"/>
      <c r="G453" s="113"/>
      <c r="H453" s="114"/>
      <c r="I453" s="114"/>
      <c r="J453" s="114"/>
      <c r="K453" s="114"/>
      <c r="L453" s="114"/>
      <c r="M453" s="114"/>
      <c r="N453" s="114"/>
    </row>
    <row r="454" spans="2:14">
      <c r="B454" s="113"/>
      <c r="C454" s="113"/>
      <c r="D454" s="113"/>
      <c r="E454" s="113"/>
      <c r="F454" s="113"/>
      <c r="G454" s="113"/>
      <c r="H454" s="114"/>
      <c r="I454" s="114"/>
      <c r="J454" s="114"/>
      <c r="K454" s="114"/>
      <c r="L454" s="114"/>
      <c r="M454" s="114"/>
      <c r="N454" s="114"/>
    </row>
    <row r="455" spans="2:14">
      <c r="B455" s="113"/>
      <c r="C455" s="113"/>
      <c r="D455" s="113"/>
      <c r="E455" s="113"/>
      <c r="F455" s="113"/>
      <c r="G455" s="113"/>
      <c r="H455" s="114"/>
      <c r="I455" s="114"/>
      <c r="J455" s="114"/>
      <c r="K455" s="114"/>
      <c r="L455" s="114"/>
      <c r="M455" s="114"/>
      <c r="N455" s="114"/>
    </row>
    <row r="456" spans="2:14">
      <c r="B456" s="113"/>
      <c r="C456" s="113"/>
      <c r="D456" s="113"/>
      <c r="E456" s="113"/>
      <c r="F456" s="113"/>
      <c r="G456" s="113"/>
      <c r="H456" s="114"/>
      <c r="I456" s="114"/>
      <c r="J456" s="114"/>
      <c r="K456" s="114"/>
      <c r="L456" s="114"/>
      <c r="M456" s="114"/>
      <c r="N456" s="114"/>
    </row>
    <row r="457" spans="2:14">
      <c r="B457" s="113"/>
      <c r="C457" s="113"/>
      <c r="D457" s="113"/>
      <c r="E457" s="113"/>
      <c r="F457" s="113"/>
      <c r="G457" s="113"/>
      <c r="H457" s="114"/>
      <c r="I457" s="114"/>
      <c r="J457" s="114"/>
      <c r="K457" s="114"/>
      <c r="L457" s="114"/>
      <c r="M457" s="114"/>
      <c r="N457" s="114"/>
    </row>
    <row r="458" spans="2:14">
      <c r="B458" s="113"/>
      <c r="C458" s="113"/>
      <c r="D458" s="113"/>
      <c r="E458" s="113"/>
      <c r="F458" s="113"/>
      <c r="G458" s="113"/>
      <c r="H458" s="114"/>
      <c r="I458" s="114"/>
      <c r="J458" s="114"/>
      <c r="K458" s="114"/>
      <c r="L458" s="114"/>
      <c r="M458" s="114"/>
      <c r="N458" s="114"/>
    </row>
    <row r="459" spans="2:14">
      <c r="B459" s="113"/>
      <c r="C459" s="113"/>
      <c r="D459" s="113"/>
      <c r="E459" s="113"/>
      <c r="F459" s="113"/>
      <c r="G459" s="113"/>
      <c r="H459" s="114"/>
      <c r="I459" s="114"/>
      <c r="J459" s="114"/>
      <c r="K459" s="114"/>
      <c r="L459" s="114"/>
      <c r="M459" s="114"/>
      <c r="N459" s="114"/>
    </row>
    <row r="460" spans="2:14">
      <c r="B460" s="113"/>
      <c r="C460" s="113"/>
      <c r="D460" s="113"/>
      <c r="E460" s="113"/>
      <c r="F460" s="113"/>
      <c r="G460" s="113"/>
      <c r="H460" s="114"/>
      <c r="I460" s="114"/>
      <c r="J460" s="114"/>
      <c r="K460" s="114"/>
      <c r="L460" s="114"/>
      <c r="M460" s="114"/>
      <c r="N460" s="114"/>
    </row>
    <row r="461" spans="2:14">
      <c r="B461" s="113"/>
      <c r="C461" s="113"/>
      <c r="D461" s="113"/>
      <c r="E461" s="113"/>
      <c r="F461" s="113"/>
      <c r="G461" s="113"/>
      <c r="H461" s="114"/>
      <c r="I461" s="114"/>
      <c r="J461" s="114"/>
      <c r="K461" s="114"/>
      <c r="L461" s="114"/>
      <c r="M461" s="114"/>
      <c r="N461" s="114"/>
    </row>
    <row r="462" spans="2:14">
      <c r="B462" s="113"/>
      <c r="C462" s="113"/>
      <c r="D462" s="113"/>
      <c r="E462" s="113"/>
      <c r="F462" s="113"/>
      <c r="G462" s="113"/>
      <c r="H462" s="114"/>
      <c r="I462" s="114"/>
      <c r="J462" s="114"/>
      <c r="K462" s="114"/>
      <c r="L462" s="114"/>
      <c r="M462" s="114"/>
      <c r="N462" s="114"/>
    </row>
    <row r="463" spans="2:14">
      <c r="B463" s="113"/>
      <c r="C463" s="113"/>
      <c r="D463" s="113"/>
      <c r="E463" s="113"/>
      <c r="F463" s="113"/>
      <c r="G463" s="113"/>
      <c r="H463" s="114"/>
      <c r="I463" s="114"/>
      <c r="J463" s="114"/>
      <c r="K463" s="114"/>
      <c r="L463" s="114"/>
      <c r="M463" s="114"/>
      <c r="N463" s="114"/>
    </row>
    <row r="464" spans="2:14">
      <c r="B464" s="113"/>
      <c r="C464" s="113"/>
      <c r="D464" s="113"/>
      <c r="E464" s="113"/>
      <c r="F464" s="113"/>
      <c r="G464" s="113"/>
      <c r="H464" s="114"/>
      <c r="I464" s="114"/>
      <c r="J464" s="114"/>
      <c r="K464" s="114"/>
      <c r="L464" s="114"/>
      <c r="M464" s="114"/>
      <c r="N464" s="114"/>
    </row>
    <row r="465" spans="2:14">
      <c r="B465" s="113"/>
      <c r="C465" s="113"/>
      <c r="D465" s="113"/>
      <c r="E465" s="113"/>
      <c r="F465" s="113"/>
      <c r="G465" s="113"/>
      <c r="H465" s="114"/>
      <c r="I465" s="114"/>
      <c r="J465" s="114"/>
      <c r="K465" s="114"/>
      <c r="L465" s="114"/>
      <c r="M465" s="114"/>
      <c r="N465" s="114"/>
    </row>
    <row r="466" spans="2:14">
      <c r="B466" s="113"/>
      <c r="C466" s="113"/>
      <c r="D466" s="113"/>
      <c r="E466" s="113"/>
      <c r="F466" s="113"/>
      <c r="G466" s="113"/>
      <c r="H466" s="114"/>
      <c r="I466" s="114"/>
      <c r="J466" s="114"/>
      <c r="K466" s="114"/>
      <c r="L466" s="114"/>
      <c r="M466" s="114"/>
      <c r="N466" s="114"/>
    </row>
    <row r="467" spans="2:14">
      <c r="B467" s="113"/>
      <c r="C467" s="113"/>
      <c r="D467" s="113"/>
      <c r="E467" s="113"/>
      <c r="F467" s="113"/>
      <c r="G467" s="113"/>
      <c r="H467" s="114"/>
      <c r="I467" s="114"/>
      <c r="J467" s="114"/>
      <c r="K467" s="114"/>
      <c r="L467" s="114"/>
      <c r="M467" s="114"/>
      <c r="N467" s="114"/>
    </row>
    <row r="468" spans="2:14">
      <c r="B468" s="113"/>
      <c r="C468" s="113"/>
      <c r="D468" s="113"/>
      <c r="E468" s="113"/>
      <c r="F468" s="113"/>
      <c r="G468" s="113"/>
      <c r="H468" s="114"/>
      <c r="I468" s="114"/>
      <c r="J468" s="114"/>
      <c r="K468" s="114"/>
      <c r="L468" s="114"/>
      <c r="M468" s="114"/>
      <c r="N468" s="114"/>
    </row>
    <row r="469" spans="2:14">
      <c r="B469" s="113"/>
      <c r="C469" s="113"/>
      <c r="D469" s="113"/>
      <c r="E469" s="113"/>
      <c r="F469" s="113"/>
      <c r="G469" s="113"/>
      <c r="H469" s="114"/>
      <c r="I469" s="114"/>
      <c r="J469" s="114"/>
      <c r="K469" s="114"/>
      <c r="L469" s="114"/>
      <c r="M469" s="114"/>
      <c r="N469" s="114"/>
    </row>
    <row r="470" spans="2:14">
      <c r="B470" s="113"/>
      <c r="C470" s="113"/>
      <c r="D470" s="113"/>
      <c r="E470" s="113"/>
      <c r="F470" s="113"/>
      <c r="G470" s="113"/>
      <c r="H470" s="114"/>
      <c r="I470" s="114"/>
      <c r="J470" s="114"/>
      <c r="K470" s="114"/>
      <c r="L470" s="114"/>
      <c r="M470" s="114"/>
      <c r="N470" s="114"/>
    </row>
    <row r="471" spans="2:14">
      <c r="B471" s="113"/>
      <c r="C471" s="113"/>
      <c r="D471" s="113"/>
      <c r="E471" s="113"/>
      <c r="F471" s="113"/>
      <c r="G471" s="113"/>
      <c r="H471" s="114"/>
      <c r="I471" s="114"/>
      <c r="J471" s="114"/>
      <c r="K471" s="114"/>
      <c r="L471" s="114"/>
      <c r="M471" s="114"/>
      <c r="N471" s="114"/>
    </row>
    <row r="472" spans="2:14">
      <c r="B472" s="113"/>
      <c r="C472" s="113"/>
      <c r="D472" s="113"/>
      <c r="E472" s="113"/>
      <c r="F472" s="113"/>
      <c r="G472" s="113"/>
      <c r="H472" s="114"/>
      <c r="I472" s="114"/>
      <c r="J472" s="114"/>
      <c r="K472" s="114"/>
      <c r="L472" s="114"/>
      <c r="M472" s="114"/>
      <c r="N472" s="114"/>
    </row>
    <row r="473" spans="2:14">
      <c r="B473" s="113"/>
      <c r="C473" s="113"/>
      <c r="D473" s="113"/>
      <c r="E473" s="113"/>
      <c r="F473" s="113"/>
      <c r="G473" s="113"/>
      <c r="H473" s="114"/>
      <c r="I473" s="114"/>
      <c r="J473" s="114"/>
      <c r="K473" s="114"/>
      <c r="L473" s="114"/>
      <c r="M473" s="114"/>
      <c r="N473" s="114"/>
    </row>
    <row r="474" spans="2:14">
      <c r="B474" s="113"/>
      <c r="C474" s="113"/>
      <c r="D474" s="113"/>
      <c r="E474" s="113"/>
      <c r="F474" s="113"/>
      <c r="G474" s="113"/>
      <c r="H474" s="114"/>
      <c r="I474" s="114"/>
      <c r="J474" s="114"/>
      <c r="K474" s="114"/>
      <c r="L474" s="114"/>
      <c r="M474" s="114"/>
      <c r="N474" s="114"/>
    </row>
    <row r="475" spans="2:14">
      <c r="B475" s="113"/>
      <c r="C475" s="113"/>
      <c r="D475" s="113"/>
      <c r="E475" s="113"/>
      <c r="F475" s="113"/>
      <c r="G475" s="113"/>
      <c r="H475" s="114"/>
      <c r="I475" s="114"/>
      <c r="J475" s="114"/>
      <c r="K475" s="114"/>
      <c r="L475" s="114"/>
      <c r="M475" s="114"/>
      <c r="N475" s="114"/>
    </row>
    <row r="476" spans="2:14">
      <c r="B476" s="113"/>
      <c r="C476" s="113"/>
      <c r="D476" s="113"/>
      <c r="E476" s="113"/>
      <c r="F476" s="113"/>
      <c r="G476" s="113"/>
      <c r="H476" s="114"/>
      <c r="I476" s="114"/>
      <c r="J476" s="114"/>
      <c r="K476" s="114"/>
      <c r="L476" s="114"/>
      <c r="M476" s="114"/>
      <c r="N476" s="114"/>
    </row>
    <row r="477" spans="2:14">
      <c r="B477" s="113"/>
      <c r="C477" s="113"/>
      <c r="D477" s="113"/>
      <c r="E477" s="113"/>
      <c r="F477" s="113"/>
      <c r="G477" s="113"/>
      <c r="H477" s="114"/>
      <c r="I477" s="114"/>
      <c r="J477" s="114"/>
      <c r="K477" s="114"/>
      <c r="L477" s="114"/>
      <c r="M477" s="114"/>
      <c r="N477" s="114"/>
    </row>
    <row r="478" spans="2:14">
      <c r="B478" s="113"/>
      <c r="C478" s="113"/>
      <c r="D478" s="113"/>
      <c r="E478" s="113"/>
      <c r="F478" s="113"/>
      <c r="G478" s="113"/>
      <c r="H478" s="114"/>
      <c r="I478" s="114"/>
      <c r="J478" s="114"/>
      <c r="K478" s="114"/>
      <c r="L478" s="114"/>
      <c r="M478" s="114"/>
      <c r="N478" s="114"/>
    </row>
    <row r="479" spans="2:14">
      <c r="B479" s="113"/>
      <c r="C479" s="113"/>
      <c r="D479" s="113"/>
      <c r="E479" s="113"/>
      <c r="F479" s="113"/>
      <c r="G479" s="113"/>
      <c r="H479" s="114"/>
      <c r="I479" s="114"/>
      <c r="J479" s="114"/>
      <c r="K479" s="114"/>
      <c r="L479" s="114"/>
      <c r="M479" s="114"/>
      <c r="N479" s="114"/>
    </row>
    <row r="480" spans="2:14">
      <c r="B480" s="113"/>
      <c r="C480" s="113"/>
      <c r="D480" s="113"/>
      <c r="E480" s="113"/>
      <c r="F480" s="113"/>
      <c r="G480" s="113"/>
      <c r="H480" s="114"/>
      <c r="I480" s="114"/>
      <c r="J480" s="114"/>
      <c r="K480" s="114"/>
      <c r="L480" s="114"/>
      <c r="M480" s="114"/>
      <c r="N480" s="114"/>
    </row>
    <row r="481" spans="2:14">
      <c r="B481" s="113"/>
      <c r="C481" s="113"/>
      <c r="D481" s="113"/>
      <c r="E481" s="113"/>
      <c r="F481" s="113"/>
      <c r="G481" s="113"/>
      <c r="H481" s="114"/>
      <c r="I481" s="114"/>
      <c r="J481" s="114"/>
      <c r="K481" s="114"/>
      <c r="L481" s="114"/>
      <c r="M481" s="114"/>
      <c r="N481" s="114"/>
    </row>
    <row r="482" spans="2:14">
      <c r="B482" s="113"/>
      <c r="C482" s="113"/>
      <c r="D482" s="113"/>
      <c r="E482" s="113"/>
      <c r="F482" s="113"/>
      <c r="G482" s="113"/>
      <c r="H482" s="114"/>
      <c r="I482" s="114"/>
      <c r="J482" s="114"/>
      <c r="K482" s="114"/>
      <c r="L482" s="114"/>
      <c r="M482" s="114"/>
      <c r="N482" s="114"/>
    </row>
    <row r="483" spans="2:14">
      <c r="B483" s="113"/>
      <c r="C483" s="113"/>
      <c r="D483" s="113"/>
      <c r="E483" s="113"/>
      <c r="F483" s="113"/>
      <c r="G483" s="113"/>
      <c r="H483" s="114"/>
      <c r="I483" s="114"/>
      <c r="J483" s="114"/>
      <c r="K483" s="114"/>
      <c r="L483" s="114"/>
      <c r="M483" s="114"/>
      <c r="N483" s="114"/>
    </row>
    <row r="484" spans="2:14">
      <c r="B484" s="113"/>
      <c r="C484" s="113"/>
      <c r="D484" s="113"/>
      <c r="E484" s="113"/>
      <c r="F484" s="113"/>
      <c r="G484" s="113"/>
      <c r="H484" s="114"/>
      <c r="I484" s="114"/>
      <c r="J484" s="114"/>
      <c r="K484" s="114"/>
      <c r="L484" s="114"/>
      <c r="M484" s="114"/>
      <c r="N484" s="114"/>
    </row>
    <row r="485" spans="2:14">
      <c r="B485" s="113"/>
      <c r="C485" s="113"/>
      <c r="D485" s="113"/>
      <c r="E485" s="113"/>
      <c r="F485" s="113"/>
      <c r="G485" s="113"/>
      <c r="H485" s="114"/>
      <c r="I485" s="114"/>
      <c r="J485" s="114"/>
      <c r="K485" s="114"/>
      <c r="L485" s="114"/>
      <c r="M485" s="114"/>
      <c r="N485" s="114"/>
    </row>
    <row r="486" spans="2:14">
      <c r="B486" s="113"/>
      <c r="C486" s="113"/>
      <c r="D486" s="113"/>
      <c r="E486" s="113"/>
      <c r="F486" s="113"/>
      <c r="G486" s="113"/>
      <c r="H486" s="114"/>
      <c r="I486" s="114"/>
      <c r="J486" s="114"/>
      <c r="K486" s="114"/>
      <c r="L486" s="114"/>
      <c r="M486" s="114"/>
      <c r="N486" s="114"/>
    </row>
    <row r="487" spans="2:14">
      <c r="B487" s="113"/>
      <c r="C487" s="113"/>
      <c r="D487" s="113"/>
      <c r="E487" s="113"/>
      <c r="F487" s="113"/>
      <c r="G487" s="113"/>
      <c r="H487" s="114"/>
      <c r="I487" s="114"/>
      <c r="J487" s="114"/>
      <c r="K487" s="114"/>
      <c r="L487" s="114"/>
      <c r="M487" s="114"/>
      <c r="N487" s="114"/>
    </row>
    <row r="488" spans="2:14">
      <c r="B488" s="113"/>
      <c r="C488" s="113"/>
      <c r="D488" s="113"/>
      <c r="E488" s="113"/>
      <c r="F488" s="113"/>
      <c r="G488" s="113"/>
      <c r="H488" s="114"/>
      <c r="I488" s="114"/>
      <c r="J488" s="114"/>
      <c r="K488" s="114"/>
      <c r="L488" s="114"/>
      <c r="M488" s="114"/>
      <c r="N488" s="114"/>
    </row>
    <row r="489" spans="2:14">
      <c r="B489" s="113"/>
      <c r="C489" s="113"/>
      <c r="D489" s="113"/>
      <c r="E489" s="113"/>
      <c r="F489" s="113"/>
      <c r="G489" s="113"/>
      <c r="H489" s="114"/>
      <c r="I489" s="114"/>
      <c r="J489" s="114"/>
      <c r="K489" s="114"/>
      <c r="L489" s="114"/>
      <c r="M489" s="114"/>
      <c r="N489" s="114"/>
    </row>
    <row r="490" spans="2:14">
      <c r="B490" s="113"/>
      <c r="C490" s="113"/>
      <c r="D490" s="113"/>
      <c r="E490" s="113"/>
      <c r="F490" s="113"/>
      <c r="G490" s="113"/>
      <c r="H490" s="114"/>
      <c r="I490" s="114"/>
      <c r="J490" s="114"/>
      <c r="K490" s="114"/>
      <c r="L490" s="114"/>
      <c r="M490" s="114"/>
      <c r="N490" s="114"/>
    </row>
    <row r="491" spans="2:14">
      <c r="B491" s="113"/>
      <c r="C491" s="113"/>
      <c r="D491" s="113"/>
      <c r="E491" s="113"/>
      <c r="F491" s="113"/>
      <c r="G491" s="113"/>
      <c r="H491" s="114"/>
      <c r="I491" s="114"/>
      <c r="J491" s="114"/>
      <c r="K491" s="114"/>
      <c r="L491" s="114"/>
      <c r="M491" s="114"/>
      <c r="N491" s="114"/>
    </row>
    <row r="492" spans="2:14">
      <c r="B492" s="113"/>
      <c r="C492" s="113"/>
      <c r="D492" s="113"/>
      <c r="E492" s="113"/>
      <c r="F492" s="113"/>
      <c r="G492" s="113"/>
      <c r="H492" s="114"/>
      <c r="I492" s="114"/>
      <c r="J492" s="114"/>
      <c r="K492" s="114"/>
      <c r="L492" s="114"/>
      <c r="M492" s="114"/>
      <c r="N492" s="114"/>
    </row>
    <row r="493" spans="2:14">
      <c r="B493" s="113"/>
      <c r="C493" s="113"/>
      <c r="D493" s="113"/>
      <c r="E493" s="113"/>
      <c r="F493" s="113"/>
      <c r="G493" s="113"/>
      <c r="H493" s="114"/>
      <c r="I493" s="114"/>
      <c r="J493" s="114"/>
      <c r="K493" s="114"/>
      <c r="L493" s="114"/>
      <c r="M493" s="114"/>
      <c r="N493" s="114"/>
    </row>
    <row r="494" spans="2:14">
      <c r="B494" s="113"/>
      <c r="C494" s="113"/>
      <c r="D494" s="113"/>
      <c r="E494" s="113"/>
      <c r="F494" s="113"/>
      <c r="G494" s="113"/>
      <c r="H494" s="114"/>
      <c r="I494" s="114"/>
      <c r="J494" s="114"/>
      <c r="K494" s="114"/>
      <c r="L494" s="114"/>
      <c r="M494" s="114"/>
      <c r="N494" s="114"/>
    </row>
    <row r="495" spans="2:14">
      <c r="B495" s="113"/>
      <c r="C495" s="113"/>
      <c r="D495" s="113"/>
      <c r="E495" s="113"/>
      <c r="F495" s="113"/>
      <c r="G495" s="113"/>
      <c r="H495" s="114"/>
      <c r="I495" s="114"/>
      <c r="J495" s="114"/>
      <c r="K495" s="114"/>
      <c r="L495" s="114"/>
      <c r="M495" s="114"/>
      <c r="N495" s="114"/>
    </row>
    <row r="496" spans="2:14">
      <c r="B496" s="113"/>
      <c r="C496" s="113"/>
      <c r="D496" s="113"/>
      <c r="E496" s="113"/>
      <c r="F496" s="113"/>
      <c r="G496" s="113"/>
      <c r="H496" s="114"/>
      <c r="I496" s="114"/>
      <c r="J496" s="114"/>
      <c r="K496" s="114"/>
      <c r="L496" s="114"/>
      <c r="M496" s="114"/>
      <c r="N496" s="114"/>
    </row>
    <row r="497" spans="2:14">
      <c r="B497" s="113"/>
      <c r="C497" s="113"/>
      <c r="D497" s="113"/>
      <c r="E497" s="113"/>
      <c r="F497" s="113"/>
      <c r="G497" s="113"/>
      <c r="H497" s="114"/>
      <c r="I497" s="114"/>
      <c r="J497" s="114"/>
      <c r="K497" s="114"/>
      <c r="L497" s="114"/>
      <c r="M497" s="114"/>
      <c r="N497" s="114"/>
    </row>
    <row r="498" spans="2:14">
      <c r="B498" s="113"/>
      <c r="C498" s="113"/>
      <c r="D498" s="113"/>
      <c r="E498" s="113"/>
      <c r="F498" s="113"/>
      <c r="G498" s="113"/>
      <c r="H498" s="114"/>
      <c r="I498" s="114"/>
      <c r="J498" s="114"/>
      <c r="K498" s="114"/>
      <c r="L498" s="114"/>
      <c r="M498" s="114"/>
      <c r="N498" s="114"/>
    </row>
    <row r="499" spans="2:14">
      <c r="B499" s="113"/>
      <c r="C499" s="113"/>
      <c r="D499" s="113"/>
      <c r="E499" s="113"/>
      <c r="F499" s="113"/>
      <c r="G499" s="113"/>
      <c r="H499" s="114"/>
      <c r="I499" s="114"/>
      <c r="J499" s="114"/>
      <c r="K499" s="114"/>
      <c r="L499" s="114"/>
      <c r="M499" s="114"/>
      <c r="N499" s="114"/>
    </row>
    <row r="500" spans="2:14">
      <c r="B500" s="113"/>
      <c r="C500" s="113"/>
      <c r="D500" s="113"/>
      <c r="E500" s="113"/>
      <c r="F500" s="113"/>
      <c r="G500" s="113"/>
      <c r="H500" s="114"/>
      <c r="I500" s="114"/>
      <c r="J500" s="114"/>
      <c r="K500" s="114"/>
      <c r="L500" s="114"/>
      <c r="M500" s="114"/>
      <c r="N500" s="114"/>
    </row>
    <row r="501" spans="2:14">
      <c r="B501" s="113"/>
      <c r="C501" s="113"/>
      <c r="D501" s="113"/>
      <c r="E501" s="113"/>
      <c r="F501" s="113"/>
      <c r="G501" s="113"/>
      <c r="H501" s="114"/>
      <c r="I501" s="114"/>
      <c r="J501" s="114"/>
      <c r="K501" s="114"/>
      <c r="L501" s="114"/>
      <c r="M501" s="114"/>
      <c r="N501" s="114"/>
    </row>
    <row r="502" spans="2:14">
      <c r="B502" s="113"/>
      <c r="C502" s="113"/>
      <c r="D502" s="113"/>
      <c r="E502" s="113"/>
      <c r="F502" s="113"/>
      <c r="G502" s="113"/>
      <c r="H502" s="114"/>
      <c r="I502" s="114"/>
      <c r="J502" s="114"/>
      <c r="K502" s="114"/>
      <c r="L502" s="114"/>
      <c r="M502" s="114"/>
      <c r="N502" s="114"/>
    </row>
    <row r="503" spans="2:14">
      <c r="B503" s="113"/>
      <c r="C503" s="113"/>
      <c r="D503" s="113"/>
      <c r="E503" s="113"/>
      <c r="F503" s="113"/>
      <c r="G503" s="113"/>
      <c r="H503" s="114"/>
      <c r="I503" s="114"/>
      <c r="J503" s="114"/>
      <c r="K503" s="114"/>
      <c r="L503" s="114"/>
      <c r="M503" s="114"/>
      <c r="N503" s="114"/>
    </row>
    <row r="504" spans="2:14">
      <c r="B504" s="113"/>
      <c r="C504" s="113"/>
      <c r="D504" s="113"/>
      <c r="E504" s="113"/>
      <c r="F504" s="113"/>
      <c r="G504" s="113"/>
      <c r="H504" s="114"/>
      <c r="I504" s="114"/>
      <c r="J504" s="114"/>
      <c r="K504" s="114"/>
      <c r="L504" s="114"/>
      <c r="M504" s="114"/>
      <c r="N504" s="114"/>
    </row>
    <row r="505" spans="2:14">
      <c r="B505" s="113"/>
      <c r="C505" s="113"/>
      <c r="D505" s="113"/>
      <c r="E505" s="113"/>
      <c r="F505" s="113"/>
      <c r="G505" s="113"/>
      <c r="H505" s="114"/>
      <c r="I505" s="114"/>
      <c r="J505" s="114"/>
      <c r="K505" s="114"/>
      <c r="L505" s="114"/>
      <c r="M505" s="114"/>
      <c r="N505" s="114"/>
    </row>
    <row r="506" spans="2:14">
      <c r="B506" s="113"/>
      <c r="C506" s="113"/>
      <c r="D506" s="113"/>
      <c r="E506" s="113"/>
      <c r="F506" s="113"/>
      <c r="G506" s="113"/>
      <c r="H506" s="114"/>
      <c r="I506" s="114"/>
      <c r="J506" s="114"/>
      <c r="K506" s="114"/>
      <c r="L506" s="114"/>
      <c r="M506" s="114"/>
      <c r="N506" s="114"/>
    </row>
    <row r="507" spans="2:14">
      <c r="B507" s="113"/>
      <c r="C507" s="113"/>
      <c r="D507" s="113"/>
      <c r="E507" s="113"/>
      <c r="F507" s="113"/>
      <c r="G507" s="113"/>
      <c r="H507" s="114"/>
      <c r="I507" s="114"/>
      <c r="J507" s="114"/>
      <c r="K507" s="114"/>
      <c r="L507" s="114"/>
      <c r="M507" s="114"/>
      <c r="N507" s="114"/>
    </row>
    <row r="508" spans="2:14">
      <c r="B508" s="113"/>
      <c r="C508" s="113"/>
      <c r="D508" s="113"/>
      <c r="E508" s="113"/>
      <c r="F508" s="113"/>
      <c r="G508" s="113"/>
      <c r="H508" s="114"/>
      <c r="I508" s="114"/>
      <c r="J508" s="114"/>
      <c r="K508" s="114"/>
      <c r="L508" s="114"/>
      <c r="M508" s="114"/>
      <c r="N508" s="114"/>
    </row>
    <row r="509" spans="2:14">
      <c r="B509" s="113"/>
      <c r="C509" s="113"/>
      <c r="D509" s="113"/>
      <c r="E509" s="113"/>
      <c r="F509" s="113"/>
      <c r="G509" s="113"/>
      <c r="H509" s="114"/>
      <c r="I509" s="114"/>
      <c r="J509" s="114"/>
      <c r="K509" s="114"/>
      <c r="L509" s="114"/>
      <c r="M509" s="114"/>
      <c r="N509" s="114"/>
    </row>
    <row r="510" spans="2:14">
      <c r="B510" s="113"/>
      <c r="C510" s="113"/>
      <c r="D510" s="113"/>
      <c r="E510" s="113"/>
      <c r="F510" s="113"/>
      <c r="G510" s="113"/>
      <c r="H510" s="114"/>
      <c r="I510" s="114"/>
      <c r="J510" s="114"/>
      <c r="K510" s="114"/>
      <c r="L510" s="114"/>
      <c r="M510" s="114"/>
      <c r="N510" s="114"/>
    </row>
    <row r="511" spans="2:14">
      <c r="B511" s="113"/>
      <c r="C511" s="113"/>
      <c r="D511" s="113"/>
      <c r="E511" s="113"/>
      <c r="F511" s="113"/>
      <c r="G511" s="113"/>
      <c r="H511" s="114"/>
      <c r="I511" s="114"/>
      <c r="J511" s="114"/>
      <c r="K511" s="114"/>
      <c r="L511" s="114"/>
      <c r="M511" s="114"/>
      <c r="N511" s="114"/>
    </row>
    <row r="512" spans="2:14">
      <c r="B512" s="113"/>
      <c r="C512" s="113"/>
      <c r="D512" s="113"/>
      <c r="E512" s="113"/>
      <c r="F512" s="113"/>
      <c r="G512" s="113"/>
      <c r="H512" s="114"/>
      <c r="I512" s="114"/>
      <c r="J512" s="114"/>
      <c r="K512" s="114"/>
      <c r="L512" s="114"/>
      <c r="M512" s="114"/>
      <c r="N512" s="114"/>
    </row>
    <row r="513" spans="2:14">
      <c r="B513" s="113"/>
      <c r="C513" s="113"/>
      <c r="D513" s="113"/>
      <c r="E513" s="113"/>
      <c r="F513" s="113"/>
      <c r="G513" s="113"/>
      <c r="H513" s="114"/>
      <c r="I513" s="114"/>
      <c r="J513" s="114"/>
      <c r="K513" s="114"/>
      <c r="L513" s="114"/>
      <c r="M513" s="114"/>
      <c r="N513" s="114"/>
    </row>
    <row r="514" spans="2:14">
      <c r="B514" s="113"/>
      <c r="C514" s="113"/>
      <c r="D514" s="113"/>
      <c r="E514" s="113"/>
      <c r="F514" s="113"/>
      <c r="G514" s="113"/>
      <c r="H514" s="114"/>
      <c r="I514" s="114"/>
      <c r="J514" s="114"/>
      <c r="K514" s="114"/>
      <c r="L514" s="114"/>
      <c r="M514" s="114"/>
      <c r="N514" s="114"/>
    </row>
    <row r="515" spans="2:14">
      <c r="B515" s="113"/>
      <c r="C515" s="113"/>
      <c r="D515" s="113"/>
      <c r="E515" s="113"/>
      <c r="F515" s="113"/>
      <c r="G515" s="113"/>
      <c r="H515" s="114"/>
      <c r="I515" s="114"/>
      <c r="J515" s="114"/>
      <c r="K515" s="114"/>
      <c r="L515" s="114"/>
      <c r="M515" s="114"/>
      <c r="N515" s="114"/>
    </row>
    <row r="516" spans="2:14">
      <c r="B516" s="113"/>
      <c r="C516" s="113"/>
      <c r="D516" s="113"/>
      <c r="E516" s="113"/>
      <c r="F516" s="113"/>
      <c r="G516" s="113"/>
      <c r="H516" s="114"/>
      <c r="I516" s="114"/>
      <c r="J516" s="114"/>
      <c r="K516" s="114"/>
      <c r="L516" s="114"/>
      <c r="M516" s="114"/>
      <c r="N516" s="114"/>
    </row>
    <row r="517" spans="2:14">
      <c r="B517" s="113"/>
      <c r="C517" s="113"/>
      <c r="D517" s="113"/>
      <c r="E517" s="113"/>
      <c r="F517" s="113"/>
      <c r="G517" s="113"/>
      <c r="H517" s="114"/>
      <c r="I517" s="114"/>
      <c r="J517" s="114"/>
      <c r="K517" s="114"/>
      <c r="L517" s="114"/>
      <c r="M517" s="114"/>
      <c r="N517" s="114"/>
    </row>
    <row r="518" spans="2:14">
      <c r="B518" s="113"/>
      <c r="C518" s="113"/>
      <c r="D518" s="113"/>
      <c r="E518" s="113"/>
      <c r="F518" s="113"/>
      <c r="G518" s="113"/>
      <c r="H518" s="114"/>
      <c r="I518" s="114"/>
      <c r="J518" s="114"/>
      <c r="K518" s="114"/>
      <c r="L518" s="114"/>
      <c r="M518" s="114"/>
      <c r="N518" s="114"/>
    </row>
    <row r="519" spans="2:14">
      <c r="B519" s="113"/>
      <c r="C519" s="113"/>
      <c r="D519" s="113"/>
      <c r="E519" s="113"/>
      <c r="F519" s="113"/>
      <c r="G519" s="113"/>
      <c r="H519" s="114"/>
      <c r="I519" s="114"/>
      <c r="J519" s="114"/>
      <c r="K519" s="114"/>
      <c r="L519" s="114"/>
      <c r="M519" s="114"/>
      <c r="N519" s="114"/>
    </row>
    <row r="520" spans="2:14">
      <c r="B520" s="113"/>
      <c r="C520" s="113"/>
      <c r="D520" s="113"/>
      <c r="E520" s="113"/>
      <c r="F520" s="113"/>
      <c r="G520" s="113"/>
      <c r="H520" s="114"/>
      <c r="I520" s="114"/>
      <c r="J520" s="114"/>
      <c r="K520" s="114"/>
      <c r="L520" s="114"/>
      <c r="M520" s="114"/>
      <c r="N520" s="114"/>
    </row>
    <row r="521" spans="2:14">
      <c r="B521" s="113"/>
      <c r="C521" s="113"/>
      <c r="D521" s="113"/>
      <c r="E521" s="113"/>
      <c r="F521" s="113"/>
      <c r="G521" s="113"/>
      <c r="H521" s="114"/>
      <c r="I521" s="114"/>
      <c r="J521" s="114"/>
      <c r="K521" s="114"/>
      <c r="L521" s="114"/>
      <c r="M521" s="114"/>
      <c r="N521" s="114"/>
    </row>
    <row r="522" spans="2:14">
      <c r="B522" s="113"/>
      <c r="C522" s="113"/>
      <c r="D522" s="113"/>
      <c r="E522" s="113"/>
      <c r="F522" s="113"/>
      <c r="G522" s="113"/>
      <c r="H522" s="114"/>
      <c r="I522" s="114"/>
      <c r="J522" s="114"/>
      <c r="K522" s="114"/>
      <c r="L522" s="114"/>
      <c r="M522" s="114"/>
      <c r="N522" s="114"/>
    </row>
    <row r="523" spans="2:14">
      <c r="B523" s="113"/>
      <c r="C523" s="113"/>
      <c r="D523" s="113"/>
      <c r="E523" s="113"/>
      <c r="F523" s="113"/>
      <c r="G523" s="113"/>
      <c r="H523" s="114"/>
      <c r="I523" s="114"/>
      <c r="J523" s="114"/>
      <c r="K523" s="114"/>
      <c r="L523" s="114"/>
      <c r="M523" s="114"/>
      <c r="N523" s="114"/>
    </row>
    <row r="524" spans="2:14">
      <c r="B524" s="113"/>
      <c r="C524" s="113"/>
      <c r="D524" s="113"/>
      <c r="E524" s="113"/>
      <c r="F524" s="113"/>
      <c r="G524" s="113"/>
      <c r="H524" s="114"/>
      <c r="I524" s="114"/>
      <c r="J524" s="114"/>
      <c r="K524" s="114"/>
      <c r="L524" s="114"/>
      <c r="M524" s="114"/>
      <c r="N524" s="114"/>
    </row>
    <row r="525" spans="2:14">
      <c r="B525" s="113"/>
      <c r="C525" s="113"/>
      <c r="D525" s="113"/>
      <c r="E525" s="113"/>
      <c r="F525" s="113"/>
      <c r="G525" s="113"/>
      <c r="H525" s="114"/>
      <c r="I525" s="114"/>
      <c r="J525" s="114"/>
      <c r="K525" s="114"/>
      <c r="L525" s="114"/>
      <c r="M525" s="114"/>
      <c r="N525" s="114"/>
    </row>
    <row r="526" spans="2:14">
      <c r="B526" s="113"/>
      <c r="C526" s="113"/>
      <c r="D526" s="113"/>
      <c r="E526" s="113"/>
      <c r="F526" s="113"/>
      <c r="G526" s="113"/>
      <c r="H526" s="114"/>
      <c r="I526" s="114"/>
      <c r="J526" s="114"/>
      <c r="K526" s="114"/>
      <c r="L526" s="114"/>
      <c r="M526" s="114"/>
      <c r="N526" s="114"/>
    </row>
    <row r="527" spans="2:14">
      <c r="B527" s="113"/>
      <c r="C527" s="113"/>
      <c r="D527" s="113"/>
      <c r="E527" s="113"/>
      <c r="F527" s="113"/>
      <c r="G527" s="113"/>
      <c r="H527" s="114"/>
      <c r="I527" s="114"/>
      <c r="J527" s="114"/>
      <c r="K527" s="114"/>
      <c r="L527" s="114"/>
      <c r="M527" s="114"/>
      <c r="N527" s="114"/>
    </row>
    <row r="528" spans="2:14">
      <c r="B528" s="113"/>
      <c r="C528" s="113"/>
      <c r="D528" s="113"/>
      <c r="E528" s="113"/>
      <c r="F528" s="113"/>
      <c r="G528" s="113"/>
      <c r="H528" s="114"/>
      <c r="I528" s="114"/>
      <c r="J528" s="114"/>
      <c r="K528" s="114"/>
      <c r="L528" s="114"/>
      <c r="M528" s="114"/>
      <c r="N528" s="114"/>
    </row>
    <row r="529" spans="2:14">
      <c r="B529" s="113"/>
      <c r="C529" s="113"/>
      <c r="D529" s="113"/>
      <c r="E529" s="113"/>
      <c r="F529" s="113"/>
      <c r="G529" s="113"/>
      <c r="H529" s="114"/>
      <c r="I529" s="114"/>
      <c r="J529" s="114"/>
      <c r="K529" s="114"/>
      <c r="L529" s="114"/>
      <c r="M529" s="114"/>
      <c r="N529" s="114"/>
    </row>
    <row r="530" spans="2:14">
      <c r="B530" s="113"/>
      <c r="C530" s="113"/>
      <c r="D530" s="113"/>
      <c r="E530" s="113"/>
      <c r="F530" s="113"/>
      <c r="G530" s="113"/>
      <c r="H530" s="114"/>
      <c r="I530" s="114"/>
      <c r="J530" s="114"/>
      <c r="K530" s="114"/>
      <c r="L530" s="114"/>
      <c r="M530" s="114"/>
      <c r="N530" s="114"/>
    </row>
    <row r="531" spans="2:14">
      <c r="B531" s="113"/>
      <c r="C531" s="113"/>
      <c r="D531" s="113"/>
      <c r="E531" s="113"/>
      <c r="F531" s="113"/>
      <c r="G531" s="113"/>
      <c r="H531" s="114"/>
      <c r="I531" s="114"/>
      <c r="J531" s="114"/>
      <c r="K531" s="114"/>
      <c r="L531" s="114"/>
      <c r="M531" s="114"/>
      <c r="N531" s="114"/>
    </row>
    <row r="532" spans="2:14">
      <c r="B532" s="113"/>
      <c r="C532" s="113"/>
      <c r="D532" s="113"/>
      <c r="E532" s="113"/>
      <c r="F532" s="113"/>
      <c r="G532" s="113"/>
      <c r="H532" s="114"/>
      <c r="I532" s="114"/>
      <c r="J532" s="114"/>
      <c r="K532" s="114"/>
      <c r="L532" s="114"/>
      <c r="M532" s="114"/>
      <c r="N532" s="114"/>
    </row>
    <row r="533" spans="2:14">
      <c r="B533" s="113"/>
      <c r="C533" s="113"/>
      <c r="D533" s="113"/>
      <c r="E533" s="113"/>
      <c r="F533" s="113"/>
      <c r="G533" s="113"/>
      <c r="H533" s="114"/>
      <c r="I533" s="114"/>
      <c r="J533" s="114"/>
      <c r="K533" s="114"/>
      <c r="L533" s="114"/>
      <c r="M533" s="114"/>
      <c r="N533" s="114"/>
    </row>
    <row r="534" spans="2:14">
      <c r="B534" s="113"/>
      <c r="C534" s="113"/>
      <c r="D534" s="113"/>
      <c r="E534" s="113"/>
      <c r="F534" s="113"/>
      <c r="G534" s="113"/>
      <c r="H534" s="114"/>
      <c r="I534" s="114"/>
      <c r="J534" s="114"/>
      <c r="K534" s="114"/>
      <c r="L534" s="114"/>
      <c r="M534" s="114"/>
      <c r="N534" s="114"/>
    </row>
    <row r="535" spans="2:14">
      <c r="B535" s="113"/>
      <c r="C535" s="113"/>
      <c r="D535" s="113"/>
      <c r="E535" s="113"/>
      <c r="F535" s="113"/>
      <c r="G535" s="113"/>
      <c r="H535" s="114"/>
      <c r="I535" s="114"/>
      <c r="J535" s="114"/>
      <c r="K535" s="114"/>
      <c r="L535" s="114"/>
      <c r="M535" s="114"/>
      <c r="N535" s="114"/>
    </row>
    <row r="536" spans="2:14">
      <c r="B536" s="113"/>
      <c r="C536" s="113"/>
      <c r="D536" s="113"/>
      <c r="E536" s="113"/>
      <c r="F536" s="113"/>
      <c r="G536" s="113"/>
      <c r="H536" s="114"/>
      <c r="I536" s="114"/>
      <c r="J536" s="114"/>
      <c r="K536" s="114"/>
      <c r="L536" s="114"/>
      <c r="M536" s="114"/>
      <c r="N536" s="114"/>
    </row>
    <row r="537" spans="2:14">
      <c r="B537" s="113"/>
      <c r="C537" s="113"/>
      <c r="D537" s="113"/>
      <c r="E537" s="113"/>
      <c r="F537" s="113"/>
      <c r="G537" s="113"/>
      <c r="H537" s="114"/>
      <c r="I537" s="114"/>
      <c r="J537" s="114"/>
      <c r="K537" s="114"/>
      <c r="L537" s="114"/>
      <c r="M537" s="114"/>
      <c r="N537" s="114"/>
    </row>
    <row r="538" spans="2:14">
      <c r="B538" s="113"/>
      <c r="C538" s="113"/>
      <c r="D538" s="113"/>
      <c r="E538" s="113"/>
      <c r="F538" s="113"/>
      <c r="G538" s="113"/>
      <c r="H538" s="114"/>
      <c r="I538" s="114"/>
      <c r="J538" s="114"/>
      <c r="K538" s="114"/>
      <c r="L538" s="114"/>
      <c r="M538" s="114"/>
      <c r="N538" s="114"/>
    </row>
    <row r="539" spans="2:14">
      <c r="B539" s="113"/>
      <c r="C539" s="113"/>
      <c r="D539" s="113"/>
      <c r="E539" s="113"/>
      <c r="F539" s="113"/>
      <c r="G539" s="113"/>
      <c r="H539" s="114"/>
      <c r="I539" s="114"/>
      <c r="J539" s="114"/>
      <c r="K539" s="114"/>
      <c r="L539" s="114"/>
      <c r="M539" s="114"/>
      <c r="N539" s="114"/>
    </row>
    <row r="540" spans="2:14">
      <c r="B540" s="113"/>
      <c r="C540" s="113"/>
      <c r="D540" s="113"/>
      <c r="E540" s="113"/>
      <c r="F540" s="113"/>
      <c r="G540" s="113"/>
      <c r="H540" s="114"/>
      <c r="I540" s="114"/>
      <c r="J540" s="114"/>
      <c r="K540" s="114"/>
      <c r="L540" s="114"/>
      <c r="M540" s="114"/>
      <c r="N540" s="114"/>
    </row>
    <row r="541" spans="2:14">
      <c r="B541" s="113"/>
      <c r="C541" s="113"/>
      <c r="D541" s="113"/>
      <c r="E541" s="113"/>
      <c r="F541" s="113"/>
      <c r="G541" s="113"/>
      <c r="H541" s="114"/>
      <c r="I541" s="114"/>
      <c r="J541" s="114"/>
      <c r="K541" s="114"/>
      <c r="L541" s="114"/>
      <c r="M541" s="114"/>
      <c r="N541" s="114"/>
    </row>
    <row r="542" spans="2:14">
      <c r="B542" s="113"/>
      <c r="C542" s="113"/>
      <c r="D542" s="113"/>
      <c r="E542" s="113"/>
      <c r="F542" s="113"/>
      <c r="G542" s="113"/>
      <c r="H542" s="114"/>
      <c r="I542" s="114"/>
      <c r="J542" s="114"/>
      <c r="K542" s="114"/>
      <c r="L542" s="114"/>
      <c r="M542" s="114"/>
      <c r="N542" s="114"/>
    </row>
    <row r="543" spans="2:14">
      <c r="B543" s="113"/>
      <c r="C543" s="113"/>
      <c r="D543" s="113"/>
      <c r="E543" s="113"/>
      <c r="F543" s="113"/>
      <c r="G543" s="113"/>
      <c r="H543" s="114"/>
      <c r="I543" s="114"/>
      <c r="J543" s="114"/>
      <c r="K543" s="114"/>
      <c r="L543" s="114"/>
      <c r="M543" s="114"/>
      <c r="N543" s="114"/>
    </row>
    <row r="544" spans="2:14">
      <c r="B544" s="113"/>
      <c r="C544" s="113"/>
      <c r="D544" s="113"/>
      <c r="E544" s="113"/>
      <c r="F544" s="113"/>
      <c r="G544" s="113"/>
      <c r="H544" s="114"/>
      <c r="I544" s="114"/>
      <c r="J544" s="114"/>
      <c r="K544" s="114"/>
      <c r="L544" s="114"/>
      <c r="M544" s="114"/>
      <c r="N544" s="114"/>
    </row>
    <row r="545" spans="2:14">
      <c r="B545" s="113"/>
      <c r="C545" s="113"/>
      <c r="D545" s="113"/>
      <c r="E545" s="113"/>
      <c r="F545" s="113"/>
      <c r="G545" s="113"/>
      <c r="H545" s="114"/>
      <c r="I545" s="114"/>
      <c r="J545" s="114"/>
      <c r="K545" s="114"/>
      <c r="L545" s="114"/>
      <c r="M545" s="114"/>
      <c r="N545" s="114"/>
    </row>
    <row r="546" spans="2:14">
      <c r="B546" s="113"/>
      <c r="C546" s="113"/>
      <c r="D546" s="113"/>
      <c r="E546" s="113"/>
      <c r="F546" s="113"/>
      <c r="G546" s="113"/>
      <c r="H546" s="114"/>
      <c r="I546" s="114"/>
      <c r="J546" s="114"/>
      <c r="K546" s="114"/>
      <c r="L546" s="114"/>
      <c r="M546" s="114"/>
      <c r="N546" s="114"/>
    </row>
    <row r="547" spans="2:14">
      <c r="B547" s="113"/>
      <c r="C547" s="113"/>
      <c r="D547" s="113"/>
      <c r="E547" s="113"/>
      <c r="F547" s="113"/>
      <c r="G547" s="113"/>
      <c r="H547" s="114"/>
      <c r="I547" s="114"/>
      <c r="J547" s="114"/>
      <c r="K547" s="114"/>
      <c r="L547" s="114"/>
      <c r="M547" s="114"/>
      <c r="N547" s="114"/>
    </row>
    <row r="548" spans="2:14">
      <c r="B548" s="113"/>
      <c r="C548" s="113"/>
      <c r="D548" s="113"/>
      <c r="E548" s="113"/>
      <c r="F548" s="113"/>
      <c r="G548" s="113"/>
      <c r="H548" s="114"/>
      <c r="I548" s="114"/>
      <c r="J548" s="114"/>
      <c r="K548" s="114"/>
      <c r="L548" s="114"/>
      <c r="M548" s="114"/>
      <c r="N548" s="114"/>
    </row>
    <row r="549" spans="2:14">
      <c r="B549" s="113"/>
      <c r="C549" s="113"/>
      <c r="D549" s="113"/>
      <c r="E549" s="113"/>
      <c r="F549" s="113"/>
      <c r="G549" s="113"/>
      <c r="H549" s="114"/>
      <c r="I549" s="114"/>
      <c r="J549" s="114"/>
      <c r="K549" s="114"/>
      <c r="L549" s="114"/>
      <c r="M549" s="114"/>
      <c r="N549" s="114"/>
    </row>
    <row r="550" spans="2:14">
      <c r="B550" s="113"/>
      <c r="C550" s="113"/>
      <c r="D550" s="113"/>
      <c r="E550" s="113"/>
      <c r="F550" s="113"/>
      <c r="G550" s="113"/>
      <c r="H550" s="114"/>
      <c r="I550" s="114"/>
      <c r="J550" s="114"/>
      <c r="K550" s="114"/>
      <c r="L550" s="114"/>
      <c r="M550" s="114"/>
      <c r="N550" s="114"/>
    </row>
    <row r="551" spans="2:14">
      <c r="B551" s="113"/>
      <c r="C551" s="113"/>
      <c r="D551" s="113"/>
      <c r="E551" s="113"/>
      <c r="F551" s="113"/>
      <c r="G551" s="113"/>
      <c r="H551" s="114"/>
      <c r="I551" s="114"/>
      <c r="J551" s="114"/>
      <c r="K551" s="114"/>
      <c r="L551" s="114"/>
      <c r="M551" s="114"/>
      <c r="N551" s="114"/>
    </row>
    <row r="552" spans="2:14">
      <c r="B552" s="113"/>
      <c r="C552" s="113"/>
      <c r="D552" s="113"/>
      <c r="E552" s="113"/>
      <c r="F552" s="113"/>
      <c r="G552" s="113"/>
      <c r="H552" s="114"/>
      <c r="I552" s="114"/>
      <c r="J552" s="114"/>
      <c r="K552" s="114"/>
      <c r="L552" s="114"/>
      <c r="M552" s="114"/>
      <c r="N552" s="114"/>
    </row>
    <row r="553" spans="2:14">
      <c r="B553" s="113"/>
      <c r="C553" s="113"/>
      <c r="D553" s="113"/>
      <c r="E553" s="113"/>
      <c r="F553" s="113"/>
      <c r="G553" s="113"/>
      <c r="H553" s="114"/>
      <c r="I553" s="114"/>
      <c r="J553" s="114"/>
      <c r="K553" s="114"/>
      <c r="L553" s="114"/>
      <c r="M553" s="114"/>
      <c r="N553" s="114"/>
    </row>
    <row r="554" spans="2:14">
      <c r="B554" s="113"/>
      <c r="C554" s="113"/>
      <c r="D554" s="113"/>
      <c r="E554" s="113"/>
      <c r="F554" s="113"/>
      <c r="G554" s="113"/>
      <c r="H554" s="114"/>
      <c r="I554" s="114"/>
      <c r="J554" s="114"/>
      <c r="K554" s="114"/>
      <c r="L554" s="114"/>
      <c r="M554" s="114"/>
      <c r="N554" s="114"/>
    </row>
    <row r="555" spans="2:14">
      <c r="B555" s="113"/>
      <c r="C555" s="113"/>
      <c r="D555" s="113"/>
      <c r="E555" s="113"/>
      <c r="F555" s="113"/>
      <c r="G555" s="113"/>
      <c r="H555" s="114"/>
      <c r="I555" s="114"/>
      <c r="J555" s="114"/>
      <c r="K555" s="114"/>
      <c r="L555" s="114"/>
      <c r="M555" s="114"/>
      <c r="N555" s="114"/>
    </row>
    <row r="556" spans="2:14">
      <c r="B556" s="113"/>
      <c r="C556" s="113"/>
      <c r="D556" s="113"/>
      <c r="E556" s="113"/>
      <c r="F556" s="113"/>
      <c r="G556" s="113"/>
      <c r="H556" s="114"/>
      <c r="I556" s="114"/>
      <c r="J556" s="114"/>
      <c r="K556" s="114"/>
      <c r="L556" s="114"/>
      <c r="M556" s="114"/>
      <c r="N556" s="114"/>
    </row>
    <row r="557" spans="2:14">
      <c r="B557" s="113"/>
      <c r="C557" s="113"/>
      <c r="D557" s="113"/>
      <c r="E557" s="113"/>
      <c r="F557" s="113"/>
      <c r="G557" s="113"/>
      <c r="H557" s="114"/>
      <c r="I557" s="114"/>
      <c r="J557" s="114"/>
      <c r="K557" s="114"/>
      <c r="L557" s="114"/>
      <c r="M557" s="114"/>
      <c r="N557" s="114"/>
    </row>
    <row r="558" spans="2:14">
      <c r="B558" s="113"/>
      <c r="C558" s="113"/>
      <c r="D558" s="113"/>
      <c r="E558" s="113"/>
      <c r="F558" s="113"/>
      <c r="G558" s="113"/>
      <c r="H558" s="114"/>
      <c r="I558" s="114"/>
      <c r="J558" s="114"/>
      <c r="K558" s="114"/>
      <c r="L558" s="114"/>
      <c r="M558" s="114"/>
      <c r="N558" s="114"/>
    </row>
    <row r="559" spans="2:14">
      <c r="B559" s="113"/>
      <c r="C559" s="113"/>
      <c r="D559" s="113"/>
      <c r="E559" s="113"/>
      <c r="F559" s="113"/>
      <c r="G559" s="113"/>
      <c r="H559" s="114"/>
      <c r="I559" s="114"/>
      <c r="J559" s="114"/>
      <c r="K559" s="114"/>
      <c r="L559" s="114"/>
      <c r="M559" s="114"/>
      <c r="N559" s="114"/>
    </row>
    <row r="560" spans="2:14">
      <c r="B560" s="113"/>
      <c r="C560" s="113"/>
      <c r="D560" s="113"/>
      <c r="E560" s="113"/>
      <c r="F560" s="113"/>
      <c r="G560" s="113"/>
      <c r="H560" s="114"/>
      <c r="I560" s="114"/>
      <c r="J560" s="114"/>
      <c r="K560" s="114"/>
      <c r="L560" s="114"/>
      <c r="M560" s="114"/>
      <c r="N560" s="114"/>
    </row>
    <row r="561" spans="2:14">
      <c r="B561" s="113"/>
      <c r="C561" s="113"/>
      <c r="D561" s="113"/>
      <c r="E561" s="113"/>
      <c r="F561" s="113"/>
      <c r="G561" s="113"/>
      <c r="H561" s="114"/>
      <c r="I561" s="114"/>
      <c r="J561" s="114"/>
      <c r="K561" s="114"/>
      <c r="L561" s="114"/>
      <c r="M561" s="114"/>
      <c r="N561" s="114"/>
    </row>
    <row r="562" spans="2:14">
      <c r="B562" s="113"/>
      <c r="C562" s="113"/>
      <c r="D562" s="113"/>
      <c r="E562" s="113"/>
      <c r="F562" s="113"/>
      <c r="G562" s="113"/>
      <c r="H562" s="114"/>
      <c r="I562" s="114"/>
      <c r="J562" s="114"/>
      <c r="K562" s="114"/>
      <c r="L562" s="114"/>
      <c r="M562" s="114"/>
      <c r="N562" s="114"/>
    </row>
    <row r="563" spans="2:14">
      <c r="B563" s="113"/>
      <c r="C563" s="113"/>
      <c r="D563" s="113"/>
      <c r="E563" s="113"/>
      <c r="F563" s="113"/>
      <c r="G563" s="113"/>
      <c r="H563" s="114"/>
      <c r="I563" s="114"/>
      <c r="J563" s="114"/>
      <c r="K563" s="114"/>
      <c r="L563" s="114"/>
      <c r="M563" s="114"/>
      <c r="N563" s="114"/>
    </row>
    <row r="564" spans="2:14">
      <c r="B564" s="113"/>
      <c r="C564" s="113"/>
      <c r="D564" s="113"/>
      <c r="E564" s="113"/>
      <c r="F564" s="113"/>
      <c r="G564" s="113"/>
      <c r="H564" s="114"/>
      <c r="I564" s="114"/>
      <c r="J564" s="114"/>
      <c r="K564" s="114"/>
      <c r="L564" s="114"/>
      <c r="M564" s="114"/>
      <c r="N564" s="114"/>
    </row>
    <row r="565" spans="2:14">
      <c r="B565" s="113"/>
      <c r="C565" s="113"/>
      <c r="D565" s="113"/>
      <c r="E565" s="113"/>
      <c r="F565" s="113"/>
      <c r="G565" s="113"/>
      <c r="H565" s="114"/>
      <c r="I565" s="114"/>
      <c r="J565" s="114"/>
      <c r="K565" s="114"/>
      <c r="L565" s="114"/>
      <c r="M565" s="114"/>
      <c r="N565" s="114"/>
    </row>
    <row r="566" spans="2:14">
      <c r="B566" s="113"/>
      <c r="C566" s="113"/>
      <c r="D566" s="113"/>
      <c r="E566" s="113"/>
      <c r="F566" s="113"/>
      <c r="G566" s="113"/>
      <c r="H566" s="114"/>
      <c r="I566" s="114"/>
      <c r="J566" s="114"/>
      <c r="K566" s="114"/>
      <c r="L566" s="114"/>
      <c r="M566" s="114"/>
      <c r="N566" s="114"/>
    </row>
    <row r="567" spans="2:14">
      <c r="B567" s="113"/>
      <c r="C567" s="113"/>
      <c r="D567" s="113"/>
      <c r="E567" s="113"/>
      <c r="F567" s="113"/>
      <c r="G567" s="113"/>
      <c r="H567" s="114"/>
      <c r="I567" s="114"/>
      <c r="J567" s="114"/>
      <c r="K567" s="114"/>
      <c r="L567" s="114"/>
      <c r="M567" s="114"/>
      <c r="N567" s="114"/>
    </row>
    <row r="568" spans="2:14">
      <c r="B568" s="113"/>
      <c r="C568" s="113"/>
      <c r="D568" s="113"/>
      <c r="E568" s="113"/>
      <c r="F568" s="113"/>
      <c r="G568" s="113"/>
      <c r="H568" s="114"/>
      <c r="I568" s="114"/>
      <c r="J568" s="114"/>
      <c r="K568" s="114"/>
      <c r="L568" s="114"/>
      <c r="M568" s="114"/>
      <c r="N568" s="114"/>
    </row>
    <row r="569" spans="2:14">
      <c r="B569" s="113"/>
      <c r="C569" s="113"/>
      <c r="D569" s="113"/>
      <c r="E569" s="113"/>
      <c r="F569" s="113"/>
      <c r="G569" s="113"/>
      <c r="H569" s="114"/>
      <c r="I569" s="114"/>
      <c r="J569" s="114"/>
      <c r="K569" s="114"/>
      <c r="L569" s="114"/>
      <c r="M569" s="114"/>
      <c r="N569" s="114"/>
    </row>
    <row r="570" spans="2:14">
      <c r="B570" s="113"/>
      <c r="C570" s="113"/>
      <c r="D570" s="113"/>
      <c r="E570" s="113"/>
      <c r="F570" s="113"/>
      <c r="G570" s="113"/>
      <c r="H570" s="114"/>
      <c r="I570" s="114"/>
      <c r="J570" s="114"/>
      <c r="K570" s="114"/>
      <c r="L570" s="114"/>
      <c r="M570" s="114"/>
      <c r="N570" s="114"/>
    </row>
    <row r="571" spans="2:14">
      <c r="B571" s="113"/>
      <c r="C571" s="113"/>
      <c r="D571" s="113"/>
      <c r="E571" s="113"/>
      <c r="F571" s="113"/>
      <c r="G571" s="113"/>
      <c r="H571" s="114"/>
      <c r="I571" s="114"/>
      <c r="J571" s="114"/>
      <c r="K571" s="114"/>
      <c r="L571" s="114"/>
      <c r="M571" s="114"/>
      <c r="N571" s="114"/>
    </row>
    <row r="572" spans="2:14">
      <c r="B572" s="113"/>
      <c r="C572" s="113"/>
      <c r="D572" s="113"/>
      <c r="E572" s="113"/>
      <c r="F572" s="113"/>
      <c r="G572" s="113"/>
      <c r="H572" s="114"/>
      <c r="I572" s="114"/>
      <c r="J572" s="114"/>
      <c r="K572" s="114"/>
      <c r="L572" s="114"/>
      <c r="M572" s="114"/>
      <c r="N572" s="114"/>
    </row>
    <row r="573" spans="2:14">
      <c r="B573" s="113"/>
      <c r="C573" s="113"/>
      <c r="D573" s="113"/>
      <c r="E573" s="113"/>
      <c r="F573" s="113"/>
      <c r="G573" s="113"/>
      <c r="H573" s="114"/>
      <c r="I573" s="114"/>
      <c r="J573" s="114"/>
      <c r="K573" s="114"/>
      <c r="L573" s="114"/>
      <c r="M573" s="114"/>
      <c r="N573" s="114"/>
    </row>
  </sheetData>
  <sheetProtection sheet="1" objects="1" scenarios="1"/>
  <mergeCells count="2">
    <mergeCell ref="B6:N6"/>
    <mergeCell ref="B7:N7"/>
  </mergeCells>
  <phoneticPr fontId="5" type="noConversion"/>
  <dataValidations count="1">
    <dataValidation allowBlank="1" showInputMessage="1" showErrorMessage="1" sqref="J9:J1048576 C5:C1048576 J1:J7 A1:A1048576 B1:B43 D1:I1048576 B45:B84 B86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Q525"/>
  <sheetViews>
    <sheetView rightToLeft="1" zoomScale="85" zoomScaleNormal="85" workbookViewId="0">
      <selection activeCell="Q20" sqref="Q20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35.570312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3.140625" style="1" bestFit="1" customWidth="1"/>
    <col min="11" max="11" width="14.42578125" style="1" bestFit="1" customWidth="1"/>
    <col min="12" max="12" width="11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144</v>
      </c>
      <c r="C1" s="67" t="s" vm="1">
        <v>228</v>
      </c>
    </row>
    <row r="2" spans="2:15">
      <c r="B2" s="46" t="s">
        <v>143</v>
      </c>
      <c r="C2" s="67" t="s">
        <v>229</v>
      </c>
    </row>
    <row r="3" spans="2:15">
      <c r="B3" s="46" t="s">
        <v>145</v>
      </c>
      <c r="C3" s="67" t="s">
        <v>230</v>
      </c>
    </row>
    <row r="4" spans="2:15">
      <c r="B4" s="46" t="s">
        <v>146</v>
      </c>
      <c r="C4" s="67">
        <v>8801</v>
      </c>
    </row>
    <row r="6" spans="2:15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ht="26.25" customHeight="1">
      <c r="B7" s="148" t="s">
        <v>92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</row>
    <row r="8" spans="2:15" s="3" customFormat="1" ht="78.75">
      <c r="B8" s="21" t="s">
        <v>114</v>
      </c>
      <c r="C8" s="29" t="s">
        <v>45</v>
      </c>
      <c r="D8" s="29" t="s">
        <v>118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102</v>
      </c>
      <c r="J8" s="29" t="s">
        <v>204</v>
      </c>
      <c r="K8" s="29" t="s">
        <v>203</v>
      </c>
      <c r="L8" s="29" t="s">
        <v>61</v>
      </c>
      <c r="M8" s="29" t="s">
        <v>58</v>
      </c>
      <c r="N8" s="29" t="s">
        <v>147</v>
      </c>
      <c r="O8" s="19" t="s">
        <v>149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211</v>
      </c>
      <c r="K9" s="31"/>
      <c r="L9" s="31" t="s">
        <v>207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1" t="s">
        <v>30</v>
      </c>
      <c r="C11" s="99"/>
      <c r="D11" s="99"/>
      <c r="E11" s="99"/>
      <c r="F11" s="99"/>
      <c r="G11" s="99"/>
      <c r="H11" s="99"/>
      <c r="I11" s="99"/>
      <c r="J11" s="102"/>
      <c r="K11" s="103"/>
      <c r="L11" s="102">
        <v>217287.20856104398</v>
      </c>
      <c r="M11" s="99"/>
      <c r="N11" s="79">
        <f>IFERROR(L11/$L$11,0)</f>
        <v>1</v>
      </c>
      <c r="O11" s="79">
        <f>L11/'סכום נכסי הקרן'!$C$42</f>
        <v>1.3509115055895467E-2</v>
      </c>
    </row>
    <row r="12" spans="2:15" s="4" customFormat="1" ht="18" customHeight="1">
      <c r="B12" s="85" t="s">
        <v>196</v>
      </c>
      <c r="C12" s="99"/>
      <c r="D12" s="99"/>
      <c r="E12" s="99"/>
      <c r="F12" s="99"/>
      <c r="G12" s="99"/>
      <c r="H12" s="99"/>
      <c r="I12" s="99"/>
      <c r="J12" s="102"/>
      <c r="K12" s="103"/>
      <c r="L12" s="102">
        <v>217287.20856104404</v>
      </c>
      <c r="M12" s="99"/>
      <c r="N12" s="79">
        <f t="shared" ref="N12:N24" si="0">IFERROR(L12/$L$11,0)</f>
        <v>1.0000000000000002</v>
      </c>
      <c r="O12" s="79">
        <f>L12/'סכום נכסי הקרן'!$C$42</f>
        <v>1.3509115055895471E-2</v>
      </c>
    </row>
    <row r="13" spans="2:15">
      <c r="B13" s="82" t="s">
        <v>52</v>
      </c>
      <c r="C13" s="70"/>
      <c r="D13" s="70"/>
      <c r="E13" s="70"/>
      <c r="F13" s="70"/>
      <c r="G13" s="70"/>
      <c r="H13" s="70"/>
      <c r="I13" s="70"/>
      <c r="J13" s="101"/>
      <c r="K13" s="78"/>
      <c r="L13" s="101">
        <v>76030.262938791988</v>
      </c>
      <c r="M13" s="70"/>
      <c r="N13" s="77">
        <f t="shared" si="0"/>
        <v>0.34990675908762614</v>
      </c>
      <c r="O13" s="77">
        <f>L13/'סכום נכסי הקרן'!$C$42</f>
        <v>4.7269306673502383E-3</v>
      </c>
    </row>
    <row r="14" spans="2:15">
      <c r="B14" s="100" t="s">
        <v>1661</v>
      </c>
      <c r="C14" s="99" t="s">
        <v>1662</v>
      </c>
      <c r="D14" s="96" t="s">
        <v>27</v>
      </c>
      <c r="E14" s="99"/>
      <c r="F14" s="96" t="s">
        <v>1565</v>
      </c>
      <c r="G14" s="99" t="s">
        <v>649</v>
      </c>
      <c r="H14" s="99" t="s">
        <v>650</v>
      </c>
      <c r="I14" s="96" t="s">
        <v>132</v>
      </c>
      <c r="J14" s="102">
        <v>1406.2263169999999</v>
      </c>
      <c r="K14" s="97">
        <v>96640.960399999996</v>
      </c>
      <c r="L14" s="102">
        <v>5100.291790233</v>
      </c>
      <c r="M14" s="79">
        <v>4.5123189675453958E-3</v>
      </c>
      <c r="N14" s="79">
        <f t="shared" si="0"/>
        <v>2.347258186070415E-2</v>
      </c>
      <c r="O14" s="79">
        <f>L14/'סכום נכסי הקרן'!$C$42</f>
        <v>3.1709380901517723E-4</v>
      </c>
    </row>
    <row r="15" spans="2:15">
      <c r="B15" s="100" t="s">
        <v>1663</v>
      </c>
      <c r="C15" s="99" t="s">
        <v>1664</v>
      </c>
      <c r="D15" s="96" t="s">
        <v>27</v>
      </c>
      <c r="E15" s="99"/>
      <c r="F15" s="96" t="s">
        <v>1565</v>
      </c>
      <c r="G15" s="99" t="s">
        <v>658</v>
      </c>
      <c r="H15" s="99" t="s">
        <v>650</v>
      </c>
      <c r="I15" s="96" t="s">
        <v>130</v>
      </c>
      <c r="J15" s="102">
        <v>238.814618</v>
      </c>
      <c r="K15" s="97">
        <v>1001982</v>
      </c>
      <c r="L15" s="102">
        <v>8420.5392177859994</v>
      </c>
      <c r="M15" s="79">
        <v>1.6804122215130558E-3</v>
      </c>
      <c r="N15" s="79">
        <f t="shared" si="0"/>
        <v>3.8753036930014959E-2</v>
      </c>
      <c r="O15" s="79">
        <f>L15/'סכום נכסי הקרן'!$C$42</f>
        <v>5.235192346529381E-4</v>
      </c>
    </row>
    <row r="16" spans="2:15">
      <c r="B16" s="100" t="s">
        <v>1665</v>
      </c>
      <c r="C16" s="99" t="s">
        <v>1666</v>
      </c>
      <c r="D16" s="96" t="s">
        <v>27</v>
      </c>
      <c r="E16" s="99"/>
      <c r="F16" s="96" t="s">
        <v>1565</v>
      </c>
      <c r="G16" s="99" t="s">
        <v>666</v>
      </c>
      <c r="H16" s="99" t="s">
        <v>650</v>
      </c>
      <c r="I16" s="96" t="s">
        <v>130</v>
      </c>
      <c r="J16" s="102">
        <v>8714.1333749999994</v>
      </c>
      <c r="K16" s="97">
        <v>32718.7</v>
      </c>
      <c r="L16" s="102">
        <v>10033.200920989999</v>
      </c>
      <c r="M16" s="79">
        <v>8.6172356637924017E-4</v>
      </c>
      <c r="N16" s="79">
        <f t="shared" si="0"/>
        <v>4.6174834622956198E-2</v>
      </c>
      <c r="O16" s="79">
        <f>L16/'סכום נכסי הקרן'!$C$42</f>
        <v>6.2378115360846092E-4</v>
      </c>
    </row>
    <row r="17" spans="2:17">
      <c r="B17" s="100" t="s">
        <v>1667</v>
      </c>
      <c r="C17" s="99" t="s">
        <v>1668</v>
      </c>
      <c r="D17" s="96" t="s">
        <v>27</v>
      </c>
      <c r="E17" s="99"/>
      <c r="F17" s="96" t="s">
        <v>1565</v>
      </c>
      <c r="G17" s="99" t="s">
        <v>1669</v>
      </c>
      <c r="H17" s="99" t="s">
        <v>650</v>
      </c>
      <c r="I17" s="96" t="s">
        <v>132</v>
      </c>
      <c r="J17" s="102">
        <v>1351.721755</v>
      </c>
      <c r="K17" s="97">
        <v>208552.1347</v>
      </c>
      <c r="L17" s="102">
        <v>10579.874288011</v>
      </c>
      <c r="M17" s="79">
        <v>5.1919610533658431E-3</v>
      </c>
      <c r="N17" s="79">
        <f t="shared" si="0"/>
        <v>4.8690736827422233E-2</v>
      </c>
      <c r="O17" s="79">
        <f>L17/'סכום נכסי הקרן'!$C$42</f>
        <v>6.5776876595797357E-4</v>
      </c>
    </row>
    <row r="18" spans="2:17">
      <c r="B18" s="100" t="s">
        <v>1670</v>
      </c>
      <c r="C18" s="99" t="s">
        <v>1671</v>
      </c>
      <c r="D18" s="96" t="s">
        <v>27</v>
      </c>
      <c r="E18" s="99"/>
      <c r="F18" s="96" t="s">
        <v>1565</v>
      </c>
      <c r="G18" s="99" t="s">
        <v>1669</v>
      </c>
      <c r="H18" s="99" t="s">
        <v>650</v>
      </c>
      <c r="I18" s="96" t="s">
        <v>130</v>
      </c>
      <c r="J18" s="102">
        <v>3314.9858429999999</v>
      </c>
      <c r="K18" s="97">
        <v>111070.1</v>
      </c>
      <c r="L18" s="102">
        <v>12956.809867582</v>
      </c>
      <c r="M18" s="79">
        <v>5.3290824248092743E-3</v>
      </c>
      <c r="N18" s="79">
        <f t="shared" si="0"/>
        <v>5.9629878598868168E-2</v>
      </c>
      <c r="O18" s="79">
        <f>L18/'סכום נכסי הקרן'!$C$42</f>
        <v>8.0554689076118885E-4</v>
      </c>
    </row>
    <row r="19" spans="2:17">
      <c r="B19" s="100" t="s">
        <v>1672</v>
      </c>
      <c r="C19" s="99" t="s">
        <v>1673</v>
      </c>
      <c r="D19" s="96" t="s">
        <v>27</v>
      </c>
      <c r="E19" s="99"/>
      <c r="F19" s="96" t="s">
        <v>1565</v>
      </c>
      <c r="G19" s="99" t="s">
        <v>1674</v>
      </c>
      <c r="H19" s="99" t="s">
        <v>650</v>
      </c>
      <c r="I19" s="96" t="s">
        <v>133</v>
      </c>
      <c r="J19" s="102">
        <v>760854.51823499997</v>
      </c>
      <c r="K19" s="97">
        <v>133.5</v>
      </c>
      <c r="L19" s="102">
        <v>4304.3031378229998</v>
      </c>
      <c r="M19" s="124">
        <v>3.0996056820405017E-6</v>
      </c>
      <c r="N19" s="79">
        <f t="shared" si="0"/>
        <v>1.9809279921849436E-2</v>
      </c>
      <c r="O19" s="79">
        <f>L19/'סכום נכסי הקרן'!$C$42</f>
        <v>2.6760584163870401E-4</v>
      </c>
    </row>
    <row r="20" spans="2:17">
      <c r="B20" s="100" t="s">
        <v>1675</v>
      </c>
      <c r="C20" s="99" t="s">
        <v>1676</v>
      </c>
      <c r="D20" s="96" t="s">
        <v>27</v>
      </c>
      <c r="E20" s="99"/>
      <c r="F20" s="96" t="s">
        <v>1565</v>
      </c>
      <c r="G20" s="99" t="s">
        <v>511</v>
      </c>
      <c r="H20" s="99"/>
      <c r="I20" s="96" t="s">
        <v>133</v>
      </c>
      <c r="J20" s="102">
        <v>36020.816632000002</v>
      </c>
      <c r="K20" s="97">
        <v>16139.25</v>
      </c>
      <c r="L20" s="102">
        <v>24635.243716366997</v>
      </c>
      <c r="M20" s="79">
        <v>9.7257289519692733E-5</v>
      </c>
      <c r="N20" s="79">
        <f t="shared" si="0"/>
        <v>0.113376410325811</v>
      </c>
      <c r="O20" s="79">
        <f>L20/'סכום נכסי הקרן'!$C$42</f>
        <v>1.5316149717157957E-3</v>
      </c>
      <c r="Q20" s="144"/>
    </row>
    <row r="21" spans="2:17">
      <c r="B21" s="71"/>
      <c r="C21" s="99"/>
      <c r="D21" s="99"/>
      <c r="E21" s="99"/>
      <c r="F21" s="99"/>
      <c r="G21" s="99"/>
      <c r="H21" s="99"/>
      <c r="I21" s="99"/>
      <c r="J21" s="102"/>
      <c r="K21" s="97"/>
      <c r="L21" s="99"/>
      <c r="M21" s="99"/>
      <c r="N21" s="79"/>
      <c r="O21" s="99"/>
    </row>
    <row r="22" spans="2:17">
      <c r="B22" s="82" t="s">
        <v>29</v>
      </c>
      <c r="C22" s="70"/>
      <c r="D22" s="70"/>
      <c r="E22" s="70"/>
      <c r="F22" s="70"/>
      <c r="G22" s="70"/>
      <c r="H22" s="70"/>
      <c r="I22" s="70"/>
      <c r="J22" s="101"/>
      <c r="K22" s="95"/>
      <c r="L22" s="101">
        <v>141256.94562225201</v>
      </c>
      <c r="M22" s="70"/>
      <c r="N22" s="77">
        <f t="shared" si="0"/>
        <v>0.65009324091237397</v>
      </c>
      <c r="O22" s="77">
        <f>L22/'סכום נכסי הקרן'!$C$42</f>
        <v>8.7821843885452291E-3</v>
      </c>
    </row>
    <row r="23" spans="2:17">
      <c r="B23" s="100" t="s">
        <v>1677</v>
      </c>
      <c r="C23" s="99" t="s">
        <v>1678</v>
      </c>
      <c r="D23" s="96" t="s">
        <v>123</v>
      </c>
      <c r="E23" s="99"/>
      <c r="F23" s="96" t="s">
        <v>1535</v>
      </c>
      <c r="G23" s="99" t="s">
        <v>511</v>
      </c>
      <c r="H23" s="99"/>
      <c r="I23" s="96" t="s">
        <v>130</v>
      </c>
      <c r="J23" s="102">
        <v>1055955.155669</v>
      </c>
      <c r="K23" s="97">
        <v>1419.8</v>
      </c>
      <c r="L23" s="102">
        <v>52758.436125369</v>
      </c>
      <c r="M23" s="79">
        <v>1.6502231372205981E-3</v>
      </c>
      <c r="N23" s="79">
        <f t="shared" si="0"/>
        <v>0.24280507110729074</v>
      </c>
      <c r="O23" s="79">
        <f>L23/'סכום נכסי הקרן'!$C$42</f>
        <v>3.2800816417432707E-3</v>
      </c>
    </row>
    <row r="24" spans="2:17">
      <c r="B24" s="100" t="s">
        <v>1679</v>
      </c>
      <c r="C24" s="99" t="s">
        <v>1680</v>
      </c>
      <c r="D24" s="96" t="s">
        <v>123</v>
      </c>
      <c r="E24" s="99"/>
      <c r="F24" s="96" t="s">
        <v>1535</v>
      </c>
      <c r="G24" s="99" t="s">
        <v>511</v>
      </c>
      <c r="H24" s="99"/>
      <c r="I24" s="96" t="s">
        <v>130</v>
      </c>
      <c r="J24" s="102">
        <v>215682.80938200001</v>
      </c>
      <c r="K24" s="97">
        <v>11660.07</v>
      </c>
      <c r="L24" s="102">
        <v>88498.509496883009</v>
      </c>
      <c r="M24" s="79">
        <v>2.3603337996773504E-3</v>
      </c>
      <c r="N24" s="79">
        <f t="shared" si="0"/>
        <v>0.4072881698050832</v>
      </c>
      <c r="O24" s="79">
        <f>L24/'סכום נכסי הקרן'!$C$42</f>
        <v>5.5021027468019588E-3</v>
      </c>
    </row>
    <row r="25" spans="2:17">
      <c r="B25" s="71"/>
      <c r="C25" s="99"/>
      <c r="D25" s="99"/>
      <c r="E25" s="99"/>
      <c r="F25" s="99"/>
      <c r="G25" s="99"/>
      <c r="H25" s="99"/>
      <c r="I25" s="99"/>
      <c r="J25" s="102"/>
      <c r="K25" s="103"/>
      <c r="L25" s="99"/>
      <c r="M25" s="99"/>
      <c r="N25" s="79"/>
      <c r="O25" s="99"/>
    </row>
    <row r="26" spans="2:17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2:17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2:17">
      <c r="B28" s="120" t="s">
        <v>219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2:17">
      <c r="B29" s="120" t="s">
        <v>111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2:17">
      <c r="B30" s="120" t="s">
        <v>202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2:17">
      <c r="B31" s="120" t="s">
        <v>210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2:17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2:1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2: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2: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2:1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2:1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2:1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2: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2:1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2:1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2: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2:15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2:15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2:1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2:1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2:15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2:1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2:15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2:1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2:15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2:15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2:15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2:15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2:15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2:1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2:1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2:1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2:1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2:1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2:1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2:1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2:15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</row>
    <row r="66" spans="2:15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</row>
    <row r="67" spans="2:15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</row>
    <row r="68" spans="2:1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</row>
    <row r="70" spans="2:1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</row>
    <row r="71" spans="2:15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2:1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2:15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2:15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2: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2: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2:15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</row>
    <row r="78" spans="2:15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</row>
    <row r="79" spans="2:15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</row>
    <row r="80" spans="2:15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</row>
    <row r="81" spans="2:15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</row>
    <row r="83" spans="2:1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</row>
    <row r="84" spans="2:1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</row>
    <row r="85" spans="2:1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</row>
    <row r="86" spans="2:1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</row>
    <row r="87" spans="2:15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</row>
    <row r="88" spans="2:15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</row>
    <row r="89" spans="2:15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0" spans="2:15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</row>
    <row r="91" spans="2:15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</row>
    <row r="92" spans="2:15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</row>
    <row r="93" spans="2:15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</row>
    <row r="94" spans="2:15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  <row r="96" spans="2:15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</row>
    <row r="97" spans="2:15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</row>
    <row r="98" spans="2:15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</row>
    <row r="99" spans="2:15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</row>
    <row r="100" spans="2:15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</row>
    <row r="101" spans="2:15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</row>
    <row r="102" spans="2:15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</row>
    <row r="103" spans="2:15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</row>
    <row r="104" spans="2:15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</row>
    <row r="105" spans="2:15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</row>
    <row r="106" spans="2:15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</row>
    <row r="107" spans="2:15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</row>
    <row r="109" spans="2:15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</row>
    <row r="110" spans="2:15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</row>
    <row r="111" spans="2:15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</row>
    <row r="112" spans="2:15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</row>
    <row r="113" spans="2:15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</row>
    <row r="114" spans="2:15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</row>
    <row r="115" spans="2:15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</row>
    <row r="116" spans="2:15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</row>
    <row r="117" spans="2:1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</row>
    <row r="118" spans="2:15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</row>
    <row r="119" spans="2:15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</row>
    <row r="120" spans="2:15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  <row r="121" spans="2:15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</row>
    <row r="122" spans="2:15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</row>
    <row r="123" spans="2:15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</row>
    <row r="124" spans="2:15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</row>
    <row r="125" spans="2:15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2:15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</row>
    <row r="127" spans="2:15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</row>
    <row r="128" spans="2:15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</row>
    <row r="129" spans="2:15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</row>
    <row r="130" spans="2:15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</row>
    <row r="131" spans="2:15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</row>
    <row r="132" spans="2:15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</row>
    <row r="133" spans="2:15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</row>
    <row r="134" spans="2:15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</row>
    <row r="135" spans="2:15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</row>
    <row r="136" spans="2:15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</row>
    <row r="137" spans="2:15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</row>
    <row r="138" spans="2:15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</row>
    <row r="139" spans="2:15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</row>
    <row r="140" spans="2:15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</row>
    <row r="141" spans="2:15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</row>
    <row r="142" spans="2:15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</row>
    <row r="143" spans="2:15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</row>
    <row r="144" spans="2:15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</row>
    <row r="145" spans="2:15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</row>
    <row r="146" spans="2:15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</row>
    <row r="147" spans="2:15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</row>
    <row r="148" spans="2:15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</row>
    <row r="149" spans="2:15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</row>
    <row r="150" spans="2:15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</row>
    <row r="151" spans="2:15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</row>
    <row r="152" spans="2:15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</row>
    <row r="153" spans="2:15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</row>
    <row r="154" spans="2:15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2:15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</row>
    <row r="156" spans="2:15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</row>
    <row r="157" spans="2:15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</row>
    <row r="158" spans="2:15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</row>
    <row r="159" spans="2:15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</row>
    <row r="160" spans="2:15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</row>
    <row r="161" spans="2:15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</row>
    <row r="162" spans="2:15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</row>
    <row r="163" spans="2:15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</row>
    <row r="164" spans="2:15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</row>
    <row r="165" spans="2:15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</row>
    <row r="166" spans="2:15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</row>
    <row r="167" spans="2:15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</row>
    <row r="168" spans="2:15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</row>
    <row r="169" spans="2:15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</row>
    <row r="170" spans="2:15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</row>
    <row r="171" spans="2:15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</row>
    <row r="172" spans="2:15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</row>
    <row r="173" spans="2:15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</row>
    <row r="174" spans="2:15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</row>
    <row r="175" spans="2:15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</row>
    <row r="176" spans="2:15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</row>
    <row r="177" spans="2:15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</row>
    <row r="178" spans="2:15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</row>
    <row r="179" spans="2:15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</row>
    <row r="180" spans="2:15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</row>
    <row r="181" spans="2:15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</row>
    <row r="182" spans="2:15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</row>
    <row r="183" spans="2:15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</row>
    <row r="184" spans="2:15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</row>
    <row r="185" spans="2:15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</row>
    <row r="186" spans="2:15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</row>
    <row r="187" spans="2:15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</row>
    <row r="188" spans="2:15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</row>
    <row r="189" spans="2:15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</row>
    <row r="190" spans="2:15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</row>
    <row r="191" spans="2:15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</row>
    <row r="192" spans="2:15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</row>
    <row r="193" spans="2:15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</row>
    <row r="194" spans="2:15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</row>
    <row r="195" spans="2:15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</row>
    <row r="196" spans="2:15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</row>
    <row r="197" spans="2:15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</row>
    <row r="198" spans="2:15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</row>
    <row r="199" spans="2:15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</row>
    <row r="200" spans="2:15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</row>
    <row r="201" spans="2:15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</row>
    <row r="202" spans="2:15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</row>
    <row r="203" spans="2:15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</row>
    <row r="204" spans="2:15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</row>
    <row r="205" spans="2:15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</row>
    <row r="206" spans="2:15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</row>
    <row r="207" spans="2:15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</row>
    <row r="208" spans="2:15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</row>
    <row r="209" spans="2:15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</row>
    <row r="210" spans="2:15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</row>
    <row r="211" spans="2:15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</row>
    <row r="212" spans="2:15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</row>
    <row r="213" spans="2:15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</row>
    <row r="214" spans="2:15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</row>
    <row r="215" spans="2:15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</row>
    <row r="216" spans="2:15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</row>
    <row r="217" spans="2:15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</row>
    <row r="218" spans="2:15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</row>
    <row r="219" spans="2:15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</row>
    <row r="220" spans="2:15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</row>
    <row r="221" spans="2:15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</row>
    <row r="222" spans="2:15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</row>
    <row r="223" spans="2:15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</row>
    <row r="224" spans="2:15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</row>
    <row r="225" spans="2:15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</row>
    <row r="226" spans="2:15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</row>
    <row r="227" spans="2:15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</row>
    <row r="228" spans="2:15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</row>
    <row r="229" spans="2:15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</row>
    <row r="230" spans="2:15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</row>
    <row r="231" spans="2:15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</row>
    <row r="232" spans="2:15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</row>
    <row r="233" spans="2:15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</row>
    <row r="234" spans="2:15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</row>
    <row r="235" spans="2:15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</row>
    <row r="236" spans="2:15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</row>
    <row r="237" spans="2:15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</row>
    <row r="238" spans="2:15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</row>
    <row r="239" spans="2:15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</row>
    <row r="240" spans="2:15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</row>
    <row r="241" spans="2:15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</row>
    <row r="242" spans="2:15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</row>
    <row r="243" spans="2:15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</row>
    <row r="244" spans="2:15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</row>
    <row r="245" spans="2:15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</row>
    <row r="246" spans="2:15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</row>
    <row r="247" spans="2:15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</row>
    <row r="248" spans="2:15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</row>
    <row r="249" spans="2:15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</row>
    <row r="250" spans="2:15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</row>
    <row r="251" spans="2:15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</row>
    <row r="252" spans="2:15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</row>
    <row r="253" spans="2:15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</row>
    <row r="254" spans="2:15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</row>
    <row r="255" spans="2:15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</row>
    <row r="256" spans="2:15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</row>
    <row r="257" spans="2:15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2:15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</row>
    <row r="259" spans="2:15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</row>
    <row r="260" spans="2:15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</row>
    <row r="261" spans="2:15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</row>
    <row r="262" spans="2:15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</row>
    <row r="263" spans="2:15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</row>
    <row r="264" spans="2:15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</row>
    <row r="265" spans="2:15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</row>
    <row r="266" spans="2:15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</row>
    <row r="267" spans="2:15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</row>
    <row r="268" spans="2:15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2:15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</row>
    <row r="270" spans="2:15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</row>
    <row r="271" spans="2:15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</row>
    <row r="272" spans="2:15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</row>
    <row r="273" spans="2:15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</row>
    <row r="274" spans="2:15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</row>
    <row r="275" spans="2:15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</row>
    <row r="276" spans="2:15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</row>
    <row r="277" spans="2:15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</row>
    <row r="278" spans="2:15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</row>
    <row r="279" spans="2:15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</row>
    <row r="280" spans="2:15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</row>
    <row r="281" spans="2:15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</row>
    <row r="282" spans="2:15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</row>
    <row r="283" spans="2:15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</row>
    <row r="284" spans="2:15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</row>
    <row r="285" spans="2:15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</row>
    <row r="286" spans="2:15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</row>
    <row r="287" spans="2:15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</row>
    <row r="288" spans="2:15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</row>
    <row r="289" spans="2:15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</row>
    <row r="290" spans="2:15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</row>
    <row r="291" spans="2:15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</row>
    <row r="292" spans="2:15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</row>
    <row r="293" spans="2:15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</row>
    <row r="294" spans="2:15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</row>
    <row r="295" spans="2:15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</row>
    <row r="296" spans="2:15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</row>
    <row r="297" spans="2:15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</row>
    <row r="298" spans="2:15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</row>
    <row r="299" spans="2:15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</row>
    <row r="300" spans="2:15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</row>
    <row r="301" spans="2:15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</row>
    <row r="302" spans="2:15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</row>
    <row r="303" spans="2:15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</row>
    <row r="304" spans="2:15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</row>
    <row r="305" spans="2:15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</row>
    <row r="306" spans="2:15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</row>
    <row r="307" spans="2:15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</row>
    <row r="308" spans="2:15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</row>
    <row r="309" spans="2:15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</row>
    <row r="310" spans="2:15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</row>
    <row r="311" spans="2:15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</row>
    <row r="312" spans="2:15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</row>
    <row r="313" spans="2:15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</row>
    <row r="314" spans="2:15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</row>
    <row r="315" spans="2:15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</row>
    <row r="316" spans="2:15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</row>
    <row r="317" spans="2:15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</row>
    <row r="318" spans="2:15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</row>
    <row r="319" spans="2:15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</row>
    <row r="320" spans="2:15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</row>
    <row r="321" spans="2:15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</row>
    <row r="322" spans="2:15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</row>
    <row r="323" spans="2:15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</row>
    <row r="324" spans="2:15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</row>
    <row r="325" spans="2:15">
      <c r="B325" s="122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</row>
    <row r="326" spans="2:15">
      <c r="B326" s="122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</row>
    <row r="327" spans="2:15">
      <c r="B327" s="12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</row>
    <row r="328" spans="2:15">
      <c r="B328" s="113"/>
      <c r="C328" s="113"/>
      <c r="D328" s="113"/>
      <c r="E328" s="113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</row>
    <row r="329" spans="2:15">
      <c r="B329" s="113"/>
      <c r="C329" s="113"/>
      <c r="D329" s="113"/>
      <c r="E329" s="113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</row>
    <row r="330" spans="2:15">
      <c r="B330" s="113"/>
      <c r="C330" s="113"/>
      <c r="D330" s="113"/>
      <c r="E330" s="113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</row>
    <row r="331" spans="2:15">
      <c r="B331" s="113"/>
      <c r="C331" s="113"/>
      <c r="D331" s="113"/>
      <c r="E331" s="113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</row>
    <row r="332" spans="2:15">
      <c r="B332" s="113"/>
      <c r="C332" s="113"/>
      <c r="D332" s="113"/>
      <c r="E332" s="113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</row>
    <row r="333" spans="2:15">
      <c r="B333" s="113"/>
      <c r="C333" s="113"/>
      <c r="D333" s="113"/>
      <c r="E333" s="113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</row>
    <row r="334" spans="2:15">
      <c r="B334" s="113"/>
      <c r="C334" s="113"/>
      <c r="D334" s="113"/>
      <c r="E334" s="113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</row>
    <row r="335" spans="2:15">
      <c r="B335" s="113"/>
      <c r="C335" s="113"/>
      <c r="D335" s="113"/>
      <c r="E335" s="113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</row>
    <row r="336" spans="2:15">
      <c r="B336" s="113"/>
      <c r="C336" s="113"/>
      <c r="D336" s="113"/>
      <c r="E336" s="113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</row>
    <row r="337" spans="2:15">
      <c r="B337" s="113"/>
      <c r="C337" s="113"/>
      <c r="D337" s="113"/>
      <c r="E337" s="113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</row>
    <row r="338" spans="2:15">
      <c r="B338" s="113"/>
      <c r="C338" s="113"/>
      <c r="D338" s="113"/>
      <c r="E338" s="113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</row>
    <row r="339" spans="2:15">
      <c r="B339" s="113"/>
      <c r="C339" s="113"/>
      <c r="D339" s="113"/>
      <c r="E339" s="113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</row>
    <row r="340" spans="2:15">
      <c r="B340" s="113"/>
      <c r="C340" s="113"/>
      <c r="D340" s="113"/>
      <c r="E340" s="113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</row>
    <row r="341" spans="2:15">
      <c r="B341" s="113"/>
      <c r="C341" s="113"/>
      <c r="D341" s="113"/>
      <c r="E341" s="113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</row>
    <row r="342" spans="2:15">
      <c r="B342" s="113"/>
      <c r="C342" s="113"/>
      <c r="D342" s="113"/>
      <c r="E342" s="113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</row>
    <row r="343" spans="2:15">
      <c r="B343" s="113"/>
      <c r="C343" s="113"/>
      <c r="D343" s="113"/>
      <c r="E343" s="113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</row>
    <row r="344" spans="2:15">
      <c r="B344" s="113"/>
      <c r="C344" s="113"/>
      <c r="D344" s="113"/>
      <c r="E344" s="113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</row>
    <row r="345" spans="2:15">
      <c r="B345" s="113"/>
      <c r="C345" s="113"/>
      <c r="D345" s="113"/>
      <c r="E345" s="113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</row>
    <row r="346" spans="2:15">
      <c r="B346" s="113"/>
      <c r="C346" s="113"/>
      <c r="D346" s="113"/>
      <c r="E346" s="113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</row>
    <row r="347" spans="2:15">
      <c r="B347" s="113"/>
      <c r="C347" s="113"/>
      <c r="D347" s="113"/>
      <c r="E347" s="113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</row>
    <row r="348" spans="2:15">
      <c r="B348" s="113"/>
      <c r="C348" s="113"/>
      <c r="D348" s="113"/>
      <c r="E348" s="113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</row>
    <row r="349" spans="2:15">
      <c r="B349" s="113"/>
      <c r="C349" s="113"/>
      <c r="D349" s="113"/>
      <c r="E349" s="113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</row>
    <row r="350" spans="2:15">
      <c r="B350" s="113"/>
      <c r="C350" s="113"/>
      <c r="D350" s="113"/>
      <c r="E350" s="113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</row>
    <row r="351" spans="2:15">
      <c r="B351" s="113"/>
      <c r="C351" s="113"/>
      <c r="D351" s="113"/>
      <c r="E351" s="113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</row>
    <row r="352" spans="2:15">
      <c r="B352" s="113"/>
      <c r="C352" s="113"/>
      <c r="D352" s="113"/>
      <c r="E352" s="113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</row>
    <row r="353" spans="2:15">
      <c r="B353" s="113"/>
      <c r="C353" s="113"/>
      <c r="D353" s="113"/>
      <c r="E353" s="113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</row>
    <row r="354" spans="2:15">
      <c r="B354" s="113"/>
      <c r="C354" s="113"/>
      <c r="D354" s="113"/>
      <c r="E354" s="113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</row>
    <row r="355" spans="2:15">
      <c r="B355" s="113"/>
      <c r="C355" s="113"/>
      <c r="D355" s="113"/>
      <c r="E355" s="113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</row>
    <row r="356" spans="2:15">
      <c r="B356" s="113"/>
      <c r="C356" s="113"/>
      <c r="D356" s="113"/>
      <c r="E356" s="113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</row>
    <row r="357" spans="2:15">
      <c r="B357" s="113"/>
      <c r="C357" s="113"/>
      <c r="D357" s="113"/>
      <c r="E357" s="113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</row>
    <row r="358" spans="2:15">
      <c r="B358" s="113"/>
      <c r="C358" s="113"/>
      <c r="D358" s="113"/>
      <c r="E358" s="113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</row>
    <row r="359" spans="2:15">
      <c r="B359" s="113"/>
      <c r="C359" s="113"/>
      <c r="D359" s="113"/>
      <c r="E359" s="113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</row>
    <row r="360" spans="2:15">
      <c r="B360" s="113"/>
      <c r="C360" s="113"/>
      <c r="D360" s="113"/>
      <c r="E360" s="113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</row>
    <row r="361" spans="2:15">
      <c r="B361" s="113"/>
      <c r="C361" s="113"/>
      <c r="D361" s="113"/>
      <c r="E361" s="113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</row>
    <row r="362" spans="2:15">
      <c r="B362" s="113"/>
      <c r="C362" s="113"/>
      <c r="D362" s="113"/>
      <c r="E362" s="113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</row>
    <row r="363" spans="2:15">
      <c r="B363" s="113"/>
      <c r="C363" s="113"/>
      <c r="D363" s="113"/>
      <c r="E363" s="113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</row>
    <row r="364" spans="2:15">
      <c r="B364" s="113"/>
      <c r="C364" s="113"/>
      <c r="D364" s="113"/>
      <c r="E364" s="113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</row>
    <row r="365" spans="2:15">
      <c r="B365" s="113"/>
      <c r="C365" s="113"/>
      <c r="D365" s="113"/>
      <c r="E365" s="113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</row>
    <row r="366" spans="2:15">
      <c r="B366" s="113"/>
      <c r="C366" s="113"/>
      <c r="D366" s="113"/>
      <c r="E366" s="113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</row>
    <row r="367" spans="2:15">
      <c r="B367" s="113"/>
      <c r="C367" s="113"/>
      <c r="D367" s="113"/>
      <c r="E367" s="113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</row>
    <row r="368" spans="2:15">
      <c r="B368" s="113"/>
      <c r="C368" s="113"/>
      <c r="D368" s="113"/>
      <c r="E368" s="113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</row>
    <row r="369" spans="2:15">
      <c r="B369" s="113"/>
      <c r="C369" s="113"/>
      <c r="D369" s="113"/>
      <c r="E369" s="113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</row>
    <row r="370" spans="2:15">
      <c r="B370" s="113"/>
      <c r="C370" s="113"/>
      <c r="D370" s="113"/>
      <c r="E370" s="113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</row>
    <row r="371" spans="2:15">
      <c r="B371" s="113"/>
      <c r="C371" s="113"/>
      <c r="D371" s="113"/>
      <c r="E371" s="113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</row>
    <row r="372" spans="2:15">
      <c r="B372" s="113"/>
      <c r="C372" s="113"/>
      <c r="D372" s="113"/>
      <c r="E372" s="113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</row>
    <row r="373" spans="2:15">
      <c r="B373" s="113"/>
      <c r="C373" s="113"/>
      <c r="D373" s="113"/>
      <c r="E373" s="113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</row>
    <row r="374" spans="2:15">
      <c r="B374" s="113"/>
      <c r="C374" s="113"/>
      <c r="D374" s="113"/>
      <c r="E374" s="113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</row>
    <row r="375" spans="2:15">
      <c r="B375" s="113"/>
      <c r="C375" s="113"/>
      <c r="D375" s="113"/>
      <c r="E375" s="113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</row>
    <row r="376" spans="2:15">
      <c r="B376" s="113"/>
      <c r="C376" s="113"/>
      <c r="D376" s="113"/>
      <c r="E376" s="113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</row>
    <row r="377" spans="2:15">
      <c r="B377" s="113"/>
      <c r="C377" s="113"/>
      <c r="D377" s="113"/>
      <c r="E377" s="113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</row>
    <row r="378" spans="2:15">
      <c r="B378" s="113"/>
      <c r="C378" s="113"/>
      <c r="D378" s="113"/>
      <c r="E378" s="113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</row>
    <row r="379" spans="2:15">
      <c r="B379" s="113"/>
      <c r="C379" s="113"/>
      <c r="D379" s="113"/>
      <c r="E379" s="113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</row>
    <row r="380" spans="2:15">
      <c r="B380" s="113"/>
      <c r="C380" s="113"/>
      <c r="D380" s="113"/>
      <c r="E380" s="113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</row>
    <row r="381" spans="2:15">
      <c r="B381" s="113"/>
      <c r="C381" s="113"/>
      <c r="D381" s="113"/>
      <c r="E381" s="113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</row>
    <row r="382" spans="2:15">
      <c r="B382" s="113"/>
      <c r="C382" s="113"/>
      <c r="D382" s="113"/>
      <c r="E382" s="113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</row>
    <row r="383" spans="2:15">
      <c r="B383" s="113"/>
      <c r="C383" s="113"/>
      <c r="D383" s="113"/>
      <c r="E383" s="113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</row>
    <row r="384" spans="2:15">
      <c r="B384" s="113"/>
      <c r="C384" s="113"/>
      <c r="D384" s="113"/>
      <c r="E384" s="113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</row>
    <row r="385" spans="2:15">
      <c r="B385" s="113"/>
      <c r="C385" s="113"/>
      <c r="D385" s="113"/>
      <c r="E385" s="113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</row>
    <row r="386" spans="2:15">
      <c r="B386" s="113"/>
      <c r="C386" s="113"/>
      <c r="D386" s="113"/>
      <c r="E386" s="113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</row>
    <row r="387" spans="2:15">
      <c r="B387" s="113"/>
      <c r="C387" s="113"/>
      <c r="D387" s="113"/>
      <c r="E387" s="113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</row>
    <row r="388" spans="2:15">
      <c r="B388" s="113"/>
      <c r="C388" s="113"/>
      <c r="D388" s="113"/>
      <c r="E388" s="113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</row>
    <row r="389" spans="2:15">
      <c r="B389" s="113"/>
      <c r="C389" s="113"/>
      <c r="D389" s="113"/>
      <c r="E389" s="113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</row>
    <row r="390" spans="2:15">
      <c r="B390" s="113"/>
      <c r="C390" s="113"/>
      <c r="D390" s="113"/>
      <c r="E390" s="113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</row>
    <row r="391" spans="2:15">
      <c r="B391" s="113"/>
      <c r="C391" s="113"/>
      <c r="D391" s="113"/>
      <c r="E391" s="113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</row>
    <row r="392" spans="2:15">
      <c r="B392" s="113"/>
      <c r="C392" s="113"/>
      <c r="D392" s="113"/>
      <c r="E392" s="113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</row>
    <row r="393" spans="2:15">
      <c r="B393" s="113"/>
      <c r="C393" s="113"/>
      <c r="D393" s="113"/>
      <c r="E393" s="113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</row>
    <row r="394" spans="2:15">
      <c r="B394" s="113"/>
      <c r="C394" s="113"/>
      <c r="D394" s="113"/>
      <c r="E394" s="113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</row>
    <row r="395" spans="2:15">
      <c r="B395" s="113"/>
      <c r="C395" s="113"/>
      <c r="D395" s="113"/>
      <c r="E395" s="113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</row>
    <row r="396" spans="2:15">
      <c r="B396" s="113"/>
      <c r="C396" s="113"/>
      <c r="D396" s="113"/>
      <c r="E396" s="113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</row>
    <row r="397" spans="2:15">
      <c r="B397" s="113"/>
      <c r="C397" s="113"/>
      <c r="D397" s="113"/>
      <c r="E397" s="113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</row>
    <row r="398" spans="2:15">
      <c r="B398" s="113"/>
      <c r="C398" s="113"/>
      <c r="D398" s="113"/>
      <c r="E398" s="113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</row>
    <row r="399" spans="2:15">
      <c r="B399" s="113"/>
      <c r="C399" s="113"/>
      <c r="D399" s="113"/>
      <c r="E399" s="113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</row>
    <row r="400" spans="2:15">
      <c r="B400" s="113"/>
      <c r="C400" s="113"/>
      <c r="D400" s="113"/>
      <c r="E400" s="113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</row>
    <row r="401" spans="2:15">
      <c r="B401" s="113"/>
      <c r="C401" s="113"/>
      <c r="D401" s="113"/>
      <c r="E401" s="113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</row>
    <row r="402" spans="2:15">
      <c r="B402" s="113"/>
      <c r="C402" s="113"/>
      <c r="D402" s="113"/>
      <c r="E402" s="113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</row>
    <row r="403" spans="2:15">
      <c r="B403" s="113"/>
      <c r="C403" s="113"/>
      <c r="D403" s="113"/>
      <c r="E403" s="113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</row>
    <row r="404" spans="2:15">
      <c r="B404" s="113"/>
      <c r="C404" s="113"/>
      <c r="D404" s="113"/>
      <c r="E404" s="113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</row>
    <row r="405" spans="2:15">
      <c r="B405" s="113"/>
      <c r="C405" s="113"/>
      <c r="D405" s="113"/>
      <c r="E405" s="113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</row>
    <row r="406" spans="2:15">
      <c r="B406" s="113"/>
      <c r="C406" s="113"/>
      <c r="D406" s="113"/>
      <c r="E406" s="113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</row>
    <row r="407" spans="2:15">
      <c r="B407" s="113"/>
      <c r="C407" s="113"/>
      <c r="D407" s="113"/>
      <c r="E407" s="113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</row>
    <row r="408" spans="2:15">
      <c r="B408" s="113"/>
      <c r="C408" s="113"/>
      <c r="D408" s="113"/>
      <c r="E408" s="113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</row>
    <row r="409" spans="2:15">
      <c r="B409" s="113"/>
      <c r="C409" s="113"/>
      <c r="D409" s="113"/>
      <c r="E409" s="113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</row>
    <row r="410" spans="2:15">
      <c r="B410" s="113"/>
      <c r="C410" s="113"/>
      <c r="D410" s="113"/>
      <c r="E410" s="113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</row>
    <row r="411" spans="2:15">
      <c r="B411" s="113"/>
      <c r="C411" s="113"/>
      <c r="D411" s="113"/>
      <c r="E411" s="113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</row>
    <row r="412" spans="2:15">
      <c r="B412" s="113"/>
      <c r="C412" s="113"/>
      <c r="D412" s="113"/>
      <c r="E412" s="113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</row>
    <row r="413" spans="2:15">
      <c r="B413" s="113"/>
      <c r="C413" s="113"/>
      <c r="D413" s="113"/>
      <c r="E413" s="113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</row>
    <row r="414" spans="2:15">
      <c r="B414" s="113"/>
      <c r="C414" s="113"/>
      <c r="D414" s="113"/>
      <c r="E414" s="113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</row>
    <row r="415" spans="2:15">
      <c r="B415" s="113"/>
      <c r="C415" s="113"/>
      <c r="D415" s="113"/>
      <c r="E415" s="113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</row>
    <row r="416" spans="2:15">
      <c r="B416" s="113"/>
      <c r="C416" s="113"/>
      <c r="D416" s="113"/>
      <c r="E416" s="113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</row>
    <row r="417" spans="2:15">
      <c r="B417" s="113"/>
      <c r="C417" s="113"/>
      <c r="D417" s="113"/>
      <c r="E417" s="113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</row>
    <row r="418" spans="2:15">
      <c r="B418" s="113"/>
      <c r="C418" s="113"/>
      <c r="D418" s="113"/>
      <c r="E418" s="113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</row>
    <row r="419" spans="2:15">
      <c r="B419" s="113"/>
      <c r="C419" s="113"/>
      <c r="D419" s="113"/>
      <c r="E419" s="113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</row>
    <row r="420" spans="2:15">
      <c r="B420" s="113"/>
      <c r="C420" s="113"/>
      <c r="D420" s="113"/>
      <c r="E420" s="113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</row>
    <row r="421" spans="2:15">
      <c r="B421" s="113"/>
      <c r="C421" s="113"/>
      <c r="D421" s="113"/>
      <c r="E421" s="113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</row>
    <row r="422" spans="2:15">
      <c r="B422" s="113"/>
      <c r="C422" s="113"/>
      <c r="D422" s="113"/>
      <c r="E422" s="113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</row>
    <row r="423" spans="2:15">
      <c r="B423" s="113"/>
      <c r="C423" s="113"/>
      <c r="D423" s="113"/>
      <c r="E423" s="113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</row>
    <row r="424" spans="2:15">
      <c r="B424" s="113"/>
      <c r="C424" s="113"/>
      <c r="D424" s="113"/>
      <c r="E424" s="113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</row>
    <row r="425" spans="2:15">
      <c r="B425" s="113"/>
      <c r="C425" s="113"/>
      <c r="D425" s="113"/>
      <c r="E425" s="113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</row>
    <row r="426" spans="2:15">
      <c r="B426" s="113"/>
      <c r="C426" s="113"/>
      <c r="D426" s="113"/>
      <c r="E426" s="113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</row>
    <row r="427" spans="2:15">
      <c r="B427" s="113"/>
      <c r="C427" s="113"/>
      <c r="D427" s="113"/>
      <c r="E427" s="113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</row>
    <row r="428" spans="2:15">
      <c r="B428" s="113"/>
      <c r="C428" s="113"/>
      <c r="D428" s="113"/>
      <c r="E428" s="113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</row>
    <row r="429" spans="2:15">
      <c r="B429" s="113"/>
      <c r="C429" s="113"/>
      <c r="D429" s="113"/>
      <c r="E429" s="113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</row>
    <row r="430" spans="2:15">
      <c r="B430" s="113"/>
      <c r="C430" s="113"/>
      <c r="D430" s="113"/>
      <c r="E430" s="113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</row>
    <row r="431" spans="2:15">
      <c r="B431" s="113"/>
      <c r="C431" s="113"/>
      <c r="D431" s="113"/>
      <c r="E431" s="113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</row>
    <row r="432" spans="2:15">
      <c r="B432" s="113"/>
      <c r="C432" s="113"/>
      <c r="D432" s="113"/>
      <c r="E432" s="113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</row>
    <row r="433" spans="2:15">
      <c r="B433" s="113"/>
      <c r="C433" s="113"/>
      <c r="D433" s="113"/>
      <c r="E433" s="113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</row>
    <row r="434" spans="2:15">
      <c r="B434" s="113"/>
      <c r="C434" s="113"/>
      <c r="D434" s="113"/>
      <c r="E434" s="113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</row>
    <row r="435" spans="2:15">
      <c r="B435" s="113"/>
      <c r="C435" s="113"/>
      <c r="D435" s="113"/>
      <c r="E435" s="113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</row>
    <row r="436" spans="2:15">
      <c r="B436" s="113"/>
      <c r="C436" s="113"/>
      <c r="D436" s="113"/>
      <c r="E436" s="113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</row>
    <row r="437" spans="2:15">
      <c r="B437" s="113"/>
      <c r="C437" s="113"/>
      <c r="D437" s="113"/>
      <c r="E437" s="113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</row>
    <row r="438" spans="2:15">
      <c r="B438" s="113"/>
      <c r="C438" s="113"/>
      <c r="D438" s="113"/>
      <c r="E438" s="113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</row>
    <row r="439" spans="2:15">
      <c r="B439" s="113"/>
      <c r="C439" s="113"/>
      <c r="D439" s="113"/>
      <c r="E439" s="113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</row>
    <row r="440" spans="2:15">
      <c r="B440" s="113"/>
      <c r="C440" s="113"/>
      <c r="D440" s="113"/>
      <c r="E440" s="113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</row>
    <row r="441" spans="2:15">
      <c r="B441" s="113"/>
      <c r="C441" s="113"/>
      <c r="D441" s="113"/>
      <c r="E441" s="113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</row>
    <row r="442" spans="2:15">
      <c r="B442" s="113"/>
      <c r="C442" s="113"/>
      <c r="D442" s="113"/>
      <c r="E442" s="113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</row>
    <row r="443" spans="2:15">
      <c r="B443" s="113"/>
      <c r="C443" s="113"/>
      <c r="D443" s="113"/>
      <c r="E443" s="113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</row>
    <row r="444" spans="2:15">
      <c r="B444" s="113"/>
      <c r="C444" s="113"/>
      <c r="D444" s="113"/>
      <c r="E444" s="113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</row>
    <row r="445" spans="2:15">
      <c r="B445" s="113"/>
      <c r="C445" s="113"/>
      <c r="D445" s="113"/>
      <c r="E445" s="113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</row>
    <row r="446" spans="2:15">
      <c r="B446" s="113"/>
      <c r="C446" s="113"/>
      <c r="D446" s="113"/>
      <c r="E446" s="113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</row>
    <row r="447" spans="2:15">
      <c r="B447" s="113"/>
      <c r="C447" s="113"/>
      <c r="D447" s="113"/>
      <c r="E447" s="113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</row>
    <row r="448" spans="2:15">
      <c r="B448" s="113"/>
      <c r="C448" s="113"/>
      <c r="D448" s="113"/>
      <c r="E448" s="113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</row>
    <row r="449" spans="2:15">
      <c r="B449" s="113"/>
      <c r="C449" s="113"/>
      <c r="D449" s="113"/>
      <c r="E449" s="113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</row>
    <row r="450" spans="2:15">
      <c r="B450" s="113"/>
      <c r="C450" s="113"/>
      <c r="D450" s="113"/>
      <c r="E450" s="113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</row>
    <row r="451" spans="2:15">
      <c r="B451" s="113"/>
      <c r="C451" s="113"/>
      <c r="D451" s="113"/>
      <c r="E451" s="113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</row>
    <row r="452" spans="2:15">
      <c r="B452" s="113"/>
      <c r="C452" s="113"/>
      <c r="D452" s="113"/>
      <c r="E452" s="113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</row>
    <row r="453" spans="2:15">
      <c r="B453" s="113"/>
      <c r="C453" s="113"/>
      <c r="D453" s="113"/>
      <c r="E453" s="113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</row>
    <row r="454" spans="2:15">
      <c r="B454" s="113"/>
      <c r="C454" s="113"/>
      <c r="D454" s="113"/>
      <c r="E454" s="113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</row>
    <row r="455" spans="2:15">
      <c r="B455" s="113"/>
      <c r="C455" s="113"/>
      <c r="D455" s="113"/>
      <c r="E455" s="113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</row>
    <row r="456" spans="2:15">
      <c r="B456" s="113"/>
      <c r="C456" s="113"/>
      <c r="D456" s="113"/>
      <c r="E456" s="113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</row>
    <row r="457" spans="2:15">
      <c r="B457" s="113"/>
      <c r="C457" s="113"/>
      <c r="D457" s="113"/>
      <c r="E457" s="113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</row>
    <row r="458" spans="2:15">
      <c r="B458" s="113"/>
      <c r="C458" s="113"/>
      <c r="D458" s="113"/>
      <c r="E458" s="113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</row>
    <row r="459" spans="2:15">
      <c r="B459" s="113"/>
      <c r="C459" s="113"/>
      <c r="D459" s="113"/>
      <c r="E459" s="113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</row>
    <row r="460" spans="2:15">
      <c r="B460" s="113"/>
      <c r="C460" s="113"/>
      <c r="D460" s="113"/>
      <c r="E460" s="113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</row>
    <row r="461" spans="2:15">
      <c r="B461" s="113"/>
      <c r="C461" s="113"/>
      <c r="D461" s="113"/>
      <c r="E461" s="113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</row>
    <row r="462" spans="2:15">
      <c r="B462" s="113"/>
      <c r="C462" s="113"/>
      <c r="D462" s="113"/>
      <c r="E462" s="113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</row>
    <row r="463" spans="2:15">
      <c r="B463" s="113"/>
      <c r="C463" s="113"/>
      <c r="D463" s="113"/>
      <c r="E463" s="113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</row>
    <row r="464" spans="2:15">
      <c r="B464" s="113"/>
      <c r="C464" s="113"/>
      <c r="D464" s="113"/>
      <c r="E464" s="113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</row>
    <row r="465" spans="2:15">
      <c r="B465" s="113"/>
      <c r="C465" s="113"/>
      <c r="D465" s="113"/>
      <c r="E465" s="113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</row>
    <row r="466" spans="2:15">
      <c r="B466" s="113"/>
      <c r="C466" s="113"/>
      <c r="D466" s="113"/>
      <c r="E466" s="113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</row>
    <row r="467" spans="2:15">
      <c r="B467" s="113"/>
      <c r="C467" s="113"/>
      <c r="D467" s="113"/>
      <c r="E467" s="113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</row>
    <row r="468" spans="2:15">
      <c r="B468" s="113"/>
      <c r="C468" s="113"/>
      <c r="D468" s="113"/>
      <c r="E468" s="113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</row>
    <row r="469" spans="2:15">
      <c r="B469" s="113"/>
      <c r="C469" s="113"/>
      <c r="D469" s="113"/>
      <c r="E469" s="113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</row>
    <row r="470" spans="2:15">
      <c r="B470" s="113"/>
      <c r="C470" s="113"/>
      <c r="D470" s="113"/>
      <c r="E470" s="113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</row>
    <row r="471" spans="2:15">
      <c r="B471" s="113"/>
      <c r="C471" s="113"/>
      <c r="D471" s="113"/>
      <c r="E471" s="113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</row>
    <row r="472" spans="2:15">
      <c r="B472" s="113"/>
      <c r="C472" s="113"/>
      <c r="D472" s="113"/>
      <c r="E472" s="113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</row>
    <row r="473" spans="2:15">
      <c r="B473" s="113"/>
      <c r="C473" s="113"/>
      <c r="D473" s="113"/>
      <c r="E473" s="113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</row>
    <row r="474" spans="2:15">
      <c r="B474" s="113"/>
      <c r="C474" s="113"/>
      <c r="D474" s="113"/>
      <c r="E474" s="113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</row>
    <row r="475" spans="2:15">
      <c r="B475" s="113"/>
      <c r="C475" s="113"/>
      <c r="D475" s="113"/>
      <c r="E475" s="113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</row>
    <row r="476" spans="2:15">
      <c r="B476" s="113"/>
      <c r="C476" s="113"/>
      <c r="D476" s="113"/>
      <c r="E476" s="113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</row>
    <row r="477" spans="2:15">
      <c r="B477" s="113"/>
      <c r="C477" s="113"/>
      <c r="D477" s="113"/>
      <c r="E477" s="113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</row>
    <row r="478" spans="2:15">
      <c r="B478" s="113"/>
      <c r="C478" s="113"/>
      <c r="D478" s="113"/>
      <c r="E478" s="113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</row>
    <row r="479" spans="2:15">
      <c r="B479" s="113"/>
      <c r="C479" s="113"/>
      <c r="D479" s="113"/>
      <c r="E479" s="113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</row>
    <row r="480" spans="2:15">
      <c r="B480" s="113"/>
      <c r="C480" s="113"/>
      <c r="D480" s="113"/>
      <c r="E480" s="113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</row>
    <row r="481" spans="2:15">
      <c r="B481" s="113"/>
      <c r="C481" s="113"/>
      <c r="D481" s="113"/>
      <c r="E481" s="113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</row>
    <row r="482" spans="2:15">
      <c r="B482" s="113"/>
      <c r="C482" s="113"/>
      <c r="D482" s="113"/>
      <c r="E482" s="113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</row>
    <row r="483" spans="2:15">
      <c r="B483" s="113"/>
      <c r="C483" s="113"/>
      <c r="D483" s="113"/>
      <c r="E483" s="113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</row>
    <row r="484" spans="2:15">
      <c r="B484" s="113"/>
      <c r="C484" s="113"/>
      <c r="D484" s="113"/>
      <c r="E484" s="113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</row>
    <row r="485" spans="2:15">
      <c r="B485" s="113"/>
      <c r="C485" s="113"/>
      <c r="D485" s="113"/>
      <c r="E485" s="113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</row>
    <row r="486" spans="2:15">
      <c r="B486" s="113"/>
      <c r="C486" s="113"/>
      <c r="D486" s="113"/>
      <c r="E486" s="113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</row>
    <row r="487" spans="2:15">
      <c r="B487" s="113"/>
      <c r="C487" s="113"/>
      <c r="D487" s="113"/>
      <c r="E487" s="113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</row>
    <row r="488" spans="2:15">
      <c r="B488" s="113"/>
      <c r="C488" s="113"/>
      <c r="D488" s="113"/>
      <c r="E488" s="113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</row>
    <row r="489" spans="2:15">
      <c r="B489" s="113"/>
      <c r="C489" s="113"/>
      <c r="D489" s="113"/>
      <c r="E489" s="113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</row>
    <row r="490" spans="2:15">
      <c r="B490" s="113"/>
      <c r="C490" s="113"/>
      <c r="D490" s="113"/>
      <c r="E490" s="113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</row>
    <row r="491" spans="2:15">
      <c r="B491" s="113"/>
      <c r="C491" s="113"/>
      <c r="D491" s="113"/>
      <c r="E491" s="113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</row>
    <row r="492" spans="2:15">
      <c r="B492" s="113"/>
      <c r="C492" s="113"/>
      <c r="D492" s="113"/>
      <c r="E492" s="113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</row>
    <row r="493" spans="2:15">
      <c r="B493" s="113"/>
      <c r="C493" s="113"/>
      <c r="D493" s="113"/>
      <c r="E493" s="113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</row>
    <row r="494" spans="2:15">
      <c r="B494" s="113"/>
      <c r="C494" s="113"/>
      <c r="D494" s="113"/>
      <c r="E494" s="113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</row>
    <row r="495" spans="2:15">
      <c r="B495" s="113"/>
      <c r="C495" s="113"/>
      <c r="D495" s="113"/>
      <c r="E495" s="113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</row>
    <row r="496" spans="2:15">
      <c r="B496" s="113"/>
      <c r="C496" s="113"/>
      <c r="D496" s="113"/>
      <c r="E496" s="113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</row>
    <row r="497" spans="2:15">
      <c r="B497" s="113"/>
      <c r="C497" s="113"/>
      <c r="D497" s="113"/>
      <c r="E497" s="113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</row>
    <row r="498" spans="2:15">
      <c r="B498" s="113"/>
      <c r="C498" s="113"/>
      <c r="D498" s="113"/>
      <c r="E498" s="113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</row>
    <row r="499" spans="2:15">
      <c r="B499" s="113"/>
      <c r="C499" s="113"/>
      <c r="D499" s="113"/>
      <c r="E499" s="113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</row>
    <row r="500" spans="2:15">
      <c r="B500" s="113"/>
      <c r="C500" s="113"/>
      <c r="D500" s="113"/>
      <c r="E500" s="113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</row>
    <row r="501" spans="2:15">
      <c r="B501" s="113"/>
      <c r="C501" s="113"/>
      <c r="D501" s="113"/>
      <c r="E501" s="113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</row>
    <row r="502" spans="2:15">
      <c r="B502" s="113"/>
      <c r="C502" s="113"/>
      <c r="D502" s="113"/>
      <c r="E502" s="113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</row>
    <row r="503" spans="2:15">
      <c r="B503" s="113"/>
      <c r="C503" s="113"/>
      <c r="D503" s="113"/>
      <c r="E503" s="113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</row>
    <row r="504" spans="2:15">
      <c r="B504" s="113"/>
      <c r="C504" s="113"/>
      <c r="D504" s="113"/>
      <c r="E504" s="113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</row>
    <row r="505" spans="2:15">
      <c r="B505" s="113"/>
      <c r="C505" s="113"/>
      <c r="D505" s="113"/>
      <c r="E505" s="113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</row>
    <row r="506" spans="2:15">
      <c r="B506" s="113"/>
      <c r="C506" s="113"/>
      <c r="D506" s="113"/>
      <c r="E506" s="113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</row>
    <row r="507" spans="2:15">
      <c r="B507" s="113"/>
      <c r="C507" s="113"/>
      <c r="D507" s="113"/>
      <c r="E507" s="113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</row>
    <row r="508" spans="2:15">
      <c r="B508" s="113"/>
      <c r="C508" s="113"/>
      <c r="D508" s="113"/>
      <c r="E508" s="113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</row>
    <row r="509" spans="2:15">
      <c r="B509" s="113"/>
      <c r="C509" s="113"/>
      <c r="D509" s="113"/>
      <c r="E509" s="113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</row>
    <row r="510" spans="2:15">
      <c r="B510" s="113"/>
      <c r="C510" s="113"/>
      <c r="D510" s="113"/>
      <c r="E510" s="113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</row>
    <row r="511" spans="2:15">
      <c r="B511" s="113"/>
      <c r="C511" s="113"/>
      <c r="D511" s="113"/>
      <c r="E511" s="113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</row>
    <row r="512" spans="2:15">
      <c r="B512" s="113"/>
      <c r="C512" s="113"/>
      <c r="D512" s="113"/>
      <c r="E512" s="113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</row>
    <row r="513" spans="2:15">
      <c r="B513" s="113"/>
      <c r="C513" s="113"/>
      <c r="D513" s="113"/>
      <c r="E513" s="113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</row>
    <row r="514" spans="2:15">
      <c r="B514" s="113"/>
      <c r="C514" s="113"/>
      <c r="D514" s="113"/>
      <c r="E514" s="113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</row>
    <row r="515" spans="2:15">
      <c r="B515" s="113"/>
      <c r="C515" s="113"/>
      <c r="D515" s="113"/>
      <c r="E515" s="113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</row>
    <row r="516" spans="2:15">
      <c r="B516" s="113"/>
      <c r="C516" s="113"/>
      <c r="D516" s="113"/>
      <c r="E516" s="113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</row>
    <row r="517" spans="2:15">
      <c r="B517" s="113"/>
      <c r="C517" s="113"/>
      <c r="D517" s="113"/>
      <c r="E517" s="113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</row>
    <row r="518" spans="2:15">
      <c r="B518" s="113"/>
      <c r="C518" s="113"/>
      <c r="D518" s="113"/>
      <c r="E518" s="113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</row>
    <row r="519" spans="2:15">
      <c r="B519" s="113"/>
      <c r="C519" s="113"/>
      <c r="D519" s="113"/>
      <c r="E519" s="113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</row>
    <row r="520" spans="2:15">
      <c r="B520" s="113"/>
      <c r="C520" s="113"/>
      <c r="D520" s="113"/>
      <c r="E520" s="113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</row>
    <row r="521" spans="2:15">
      <c r="B521" s="113"/>
      <c r="C521" s="113"/>
      <c r="D521" s="113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</row>
    <row r="522" spans="2:15">
      <c r="B522" s="113"/>
      <c r="C522" s="113"/>
      <c r="D522" s="113"/>
      <c r="E522" s="113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</row>
    <row r="523" spans="2:15">
      <c r="B523" s="113"/>
      <c r="C523" s="113"/>
      <c r="D523" s="113"/>
      <c r="E523" s="113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</row>
    <row r="524" spans="2:15">
      <c r="B524" s="113"/>
      <c r="C524" s="113"/>
      <c r="D524" s="113"/>
      <c r="E524" s="113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</row>
    <row r="525" spans="2:15">
      <c r="B525" s="113"/>
      <c r="C525" s="113"/>
      <c r="D525" s="113"/>
      <c r="E525" s="113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</row>
  </sheetData>
  <sheetProtection sheet="1" objects="1" scenarios="1"/>
  <mergeCells count="2">
    <mergeCell ref="B6:O6"/>
    <mergeCell ref="B7:O7"/>
  </mergeCells>
  <phoneticPr fontId="5" type="noConversion"/>
  <dataValidations count="1">
    <dataValidation allowBlank="1" showInputMessage="1" showErrorMessage="1" sqref="A1:A1048576 B39:B1048576 C5:C1048576 B1:B27 B29:B37 D1:P1048576 R1:XFD1048576 Q1:Q19 Q21:Q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1.425781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8.42578125" style="1" bestFit="1" customWidth="1"/>
    <col min="9" max="9" width="7.28515625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144</v>
      </c>
      <c r="C1" s="67" t="s" vm="1">
        <v>228</v>
      </c>
    </row>
    <row r="2" spans="2:12">
      <c r="B2" s="46" t="s">
        <v>143</v>
      </c>
      <c r="C2" s="67" t="s">
        <v>229</v>
      </c>
    </row>
    <row r="3" spans="2:12">
      <c r="B3" s="46" t="s">
        <v>145</v>
      </c>
      <c r="C3" s="67" t="s">
        <v>230</v>
      </c>
    </row>
    <row r="4" spans="2:12">
      <c r="B4" s="46" t="s">
        <v>146</v>
      </c>
      <c r="C4" s="67">
        <v>8801</v>
      </c>
    </row>
    <row r="6" spans="2:12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93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78.75"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204</v>
      </c>
      <c r="H8" s="29" t="s">
        <v>203</v>
      </c>
      <c r="I8" s="29" t="s">
        <v>61</v>
      </c>
      <c r="J8" s="29" t="s">
        <v>58</v>
      </c>
      <c r="K8" s="29" t="s">
        <v>147</v>
      </c>
      <c r="L8" s="65" t="s">
        <v>149</v>
      </c>
    </row>
    <row r="9" spans="2:12" s="3" customFormat="1" ht="25.5"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1" t="s">
        <v>48</v>
      </c>
      <c r="C11" s="99"/>
      <c r="D11" s="99"/>
      <c r="E11" s="99"/>
      <c r="F11" s="99"/>
      <c r="G11" s="102"/>
      <c r="H11" s="103"/>
      <c r="I11" s="102">
        <v>637.56213513899991</v>
      </c>
      <c r="J11" s="99"/>
      <c r="K11" s="79">
        <f>IFERROR(I11/$I$11,0)</f>
        <v>1</v>
      </c>
      <c r="L11" s="79">
        <f>I11/'סכום נכסי הקרן'!$C$42</f>
        <v>3.9638321537254425E-5</v>
      </c>
    </row>
    <row r="12" spans="2:12" s="4" customFormat="1" ht="18" customHeight="1">
      <c r="B12" s="85" t="s">
        <v>25</v>
      </c>
      <c r="C12" s="99"/>
      <c r="D12" s="99"/>
      <c r="E12" s="99"/>
      <c r="F12" s="99"/>
      <c r="G12" s="102"/>
      <c r="H12" s="103"/>
      <c r="I12" s="102">
        <v>607.26871417299992</v>
      </c>
      <c r="J12" s="99"/>
      <c r="K12" s="79">
        <f t="shared" ref="K12:K21" si="0">IFERROR(I12/$I$11,0)</f>
        <v>0.95248553937508307</v>
      </c>
      <c r="L12" s="79">
        <f>I12/'סכום נכסי הקרן'!$C$42</f>
        <v>3.7754928069334753E-5</v>
      </c>
    </row>
    <row r="13" spans="2:12">
      <c r="B13" s="82" t="s">
        <v>1681</v>
      </c>
      <c r="C13" s="70"/>
      <c r="D13" s="70"/>
      <c r="E13" s="70"/>
      <c r="F13" s="70"/>
      <c r="G13" s="101"/>
      <c r="H13" s="78"/>
      <c r="I13" s="101">
        <v>607.26871417299992</v>
      </c>
      <c r="J13" s="70"/>
      <c r="K13" s="77">
        <f t="shared" si="0"/>
        <v>0.95248553937508307</v>
      </c>
      <c r="L13" s="77">
        <f>I13/'סכום נכסי הקרן'!$C$42</f>
        <v>3.7754928069334753E-5</v>
      </c>
    </row>
    <row r="14" spans="2:12">
      <c r="B14" s="100" t="s">
        <v>1682</v>
      </c>
      <c r="C14" s="99" t="s">
        <v>1683</v>
      </c>
      <c r="D14" s="96" t="s">
        <v>119</v>
      </c>
      <c r="E14" s="96" t="s">
        <v>458</v>
      </c>
      <c r="F14" s="96" t="s">
        <v>131</v>
      </c>
      <c r="G14" s="102">
        <v>24338.575800000002</v>
      </c>
      <c r="H14" s="103">
        <v>1920</v>
      </c>
      <c r="I14" s="102">
        <v>467.30065535999995</v>
      </c>
      <c r="J14" s="79">
        <v>1.2169287900000001E-2</v>
      </c>
      <c r="K14" s="79">
        <f t="shared" si="0"/>
        <v>0.73294919758388744</v>
      </c>
      <c r="L14" s="79">
        <f>I14/'סכום נכסי הקרן'!$C$42</f>
        <v>2.9052875964302754E-5</v>
      </c>
    </row>
    <row r="15" spans="2:12">
      <c r="B15" s="100" t="s">
        <v>1684</v>
      </c>
      <c r="C15" s="99" t="s">
        <v>1685</v>
      </c>
      <c r="D15" s="96" t="s">
        <v>119</v>
      </c>
      <c r="E15" s="96" t="s">
        <v>156</v>
      </c>
      <c r="F15" s="96" t="s">
        <v>131</v>
      </c>
      <c r="G15" s="102">
        <v>307129.647</v>
      </c>
      <c r="H15" s="103">
        <v>8.9</v>
      </c>
      <c r="I15" s="102">
        <v>27.334538583000001</v>
      </c>
      <c r="J15" s="79">
        <v>2.0481661846060525E-2</v>
      </c>
      <c r="K15" s="79">
        <f t="shared" si="0"/>
        <v>4.2873528831884888E-2</v>
      </c>
      <c r="L15" s="79">
        <f>I15/'סכום נכסי הקרן'!$C$42</f>
        <v>1.6994347212750014E-6</v>
      </c>
    </row>
    <row r="16" spans="2:12">
      <c r="B16" s="100" t="s">
        <v>1686</v>
      </c>
      <c r="C16" s="99" t="s">
        <v>1687</v>
      </c>
      <c r="D16" s="96" t="s">
        <v>119</v>
      </c>
      <c r="E16" s="96" t="s">
        <v>458</v>
      </c>
      <c r="F16" s="96" t="s">
        <v>131</v>
      </c>
      <c r="G16" s="102">
        <v>189300.03400000001</v>
      </c>
      <c r="H16" s="103">
        <v>59.5</v>
      </c>
      <c r="I16" s="102">
        <v>112.63352022999999</v>
      </c>
      <c r="J16" s="79">
        <v>1.5453064000000001E-2</v>
      </c>
      <c r="K16" s="79">
        <f t="shared" si="0"/>
        <v>0.17666281295931083</v>
      </c>
      <c r="L16" s="79">
        <f>I16/'סכום נכסי הקרן'!$C$42</f>
        <v>7.0026173837569998E-6</v>
      </c>
    </row>
    <row r="17" spans="2:12">
      <c r="B17" s="71"/>
      <c r="C17" s="99"/>
      <c r="D17" s="99"/>
      <c r="E17" s="99"/>
      <c r="F17" s="99"/>
      <c r="G17" s="102"/>
      <c r="H17" s="103"/>
      <c r="I17" s="99"/>
      <c r="J17" s="99"/>
      <c r="K17" s="79"/>
      <c r="L17" s="99"/>
    </row>
    <row r="18" spans="2:12">
      <c r="B18" s="85" t="s">
        <v>40</v>
      </c>
      <c r="C18" s="99"/>
      <c r="D18" s="99"/>
      <c r="E18" s="99"/>
      <c r="F18" s="99"/>
      <c r="G18" s="102"/>
      <c r="H18" s="103"/>
      <c r="I18" s="102">
        <v>30.293420965999999</v>
      </c>
      <c r="J18" s="99"/>
      <c r="K18" s="79">
        <f t="shared" si="0"/>
        <v>4.7514460624916967E-2</v>
      </c>
      <c r="L18" s="79">
        <f>I18/'סכום נכסי הקרן'!$C$42</f>
        <v>1.8833934679196734E-6</v>
      </c>
    </row>
    <row r="19" spans="2:12">
      <c r="B19" s="82" t="s">
        <v>1688</v>
      </c>
      <c r="C19" s="70"/>
      <c r="D19" s="70"/>
      <c r="E19" s="70"/>
      <c r="F19" s="70"/>
      <c r="G19" s="101"/>
      <c r="H19" s="78"/>
      <c r="I19" s="101">
        <v>30.293420965999999</v>
      </c>
      <c r="J19" s="70"/>
      <c r="K19" s="77">
        <f t="shared" si="0"/>
        <v>4.7514460624916967E-2</v>
      </c>
      <c r="L19" s="77">
        <f>I19/'סכום נכסי הקרן'!$C$42</f>
        <v>1.8833934679196734E-6</v>
      </c>
    </row>
    <row r="20" spans="2:12">
      <c r="B20" s="100" t="s">
        <v>1689</v>
      </c>
      <c r="C20" s="99" t="s">
        <v>1690</v>
      </c>
      <c r="D20" s="96" t="s">
        <v>1398</v>
      </c>
      <c r="E20" s="96" t="s">
        <v>746</v>
      </c>
      <c r="F20" s="96" t="s">
        <v>130</v>
      </c>
      <c r="G20" s="102">
        <v>46359.192000000003</v>
      </c>
      <c r="H20" s="103">
        <v>8</v>
      </c>
      <c r="I20" s="102">
        <v>13.051039732</v>
      </c>
      <c r="J20" s="79">
        <v>1.3879997604790419E-3</v>
      </c>
      <c r="K20" s="79">
        <f t="shared" si="0"/>
        <v>2.0470224018486669E-2</v>
      </c>
      <c r="L20" s="79">
        <f>I20/'סכום נכסי הקרן'!$C$42</f>
        <v>8.1140532158440298E-7</v>
      </c>
    </row>
    <row r="21" spans="2:12">
      <c r="B21" s="100" t="s">
        <v>1691</v>
      </c>
      <c r="C21" s="99" t="s">
        <v>1692</v>
      </c>
      <c r="D21" s="96" t="s">
        <v>1413</v>
      </c>
      <c r="E21" s="96" t="s">
        <v>842</v>
      </c>
      <c r="F21" s="96" t="s">
        <v>130</v>
      </c>
      <c r="G21" s="102">
        <v>12249.489302</v>
      </c>
      <c r="H21" s="103">
        <v>40</v>
      </c>
      <c r="I21" s="102">
        <v>17.242381234</v>
      </c>
      <c r="J21" s="79">
        <v>4.8416953762845852E-4</v>
      </c>
      <c r="K21" s="79">
        <f t="shared" si="0"/>
        <v>2.7044236606430294E-2</v>
      </c>
      <c r="L21" s="79">
        <f>I21/'סכום נכסי הקרן'!$C$42</f>
        <v>1.0719881463352705E-6</v>
      </c>
    </row>
    <row r="22" spans="2:12">
      <c r="B22" s="71"/>
      <c r="C22" s="99"/>
      <c r="D22" s="99"/>
      <c r="E22" s="99"/>
      <c r="F22" s="99"/>
      <c r="G22" s="102"/>
      <c r="H22" s="103"/>
      <c r="I22" s="99"/>
      <c r="J22" s="99"/>
      <c r="K22" s="79"/>
      <c r="L22" s="99"/>
    </row>
    <row r="23" spans="2:1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2:12">
      <c r="B25" s="120" t="s">
        <v>219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2:12">
      <c r="B26" s="120" t="s">
        <v>111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2">
      <c r="B27" s="120" t="s">
        <v>202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2:12">
      <c r="B28" s="120" t="s">
        <v>210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2:1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2:1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2:1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2:1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2:1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2:1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2:1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2:1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2:1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2:1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2:1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2:1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2:1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2:1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2:1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2:1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2:1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2:1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2:1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2:1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2:1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2:1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2:1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2:1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2:1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2:1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2:1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2:1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2:1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2:1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2:1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2:1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2:1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2:1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2:1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2:1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2:1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2:1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2:1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spans="2:1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spans="2:1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2:1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2:1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2:1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spans="2:1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2:1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spans="2:1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spans="2:1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spans="2:1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2:1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2:1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2:1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2:1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2:1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2:1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2:1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2:1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2:1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2:1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2:1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2:1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2:1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  <row r="107" spans="2:1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2:1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2:1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2:1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</row>
    <row r="111" spans="2:1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</row>
    <row r="112" spans="2:1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</row>
    <row r="113" spans="2:1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</row>
    <row r="114" spans="2:1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</row>
    <row r="115" spans="2:1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2:1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</row>
    <row r="117" spans="2:1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</row>
    <row r="118" spans="2:1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</row>
    <row r="119" spans="2:1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</row>
    <row r="120" spans="2:1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</row>
    <row r="121" spans="2:1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</row>
    <row r="122" spans="2:12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3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3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3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3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3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3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3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3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3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3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3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3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3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3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3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3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3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3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3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3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3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3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37.28515625" style="2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9.7109375" style="1" bestFit="1" customWidth="1"/>
    <col min="8" max="8" width="14.28515625" style="1" bestFit="1" customWidth="1"/>
    <col min="9" max="9" width="9.7109375" style="1" bestFit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144</v>
      </c>
      <c r="C1" s="67" t="s" vm="1">
        <v>228</v>
      </c>
    </row>
    <row r="2" spans="2:13">
      <c r="B2" s="46" t="s">
        <v>143</v>
      </c>
      <c r="C2" s="67" t="s">
        <v>229</v>
      </c>
    </row>
    <row r="3" spans="2:13">
      <c r="B3" s="46" t="s">
        <v>145</v>
      </c>
      <c r="C3" s="67" t="s">
        <v>230</v>
      </c>
    </row>
    <row r="4" spans="2:13">
      <c r="B4" s="46" t="s">
        <v>146</v>
      </c>
      <c r="C4" s="67">
        <v>8801</v>
      </c>
    </row>
    <row r="6" spans="2:13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3" ht="26.25" customHeight="1">
      <c r="B7" s="148" t="s">
        <v>94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M7" s="3"/>
    </row>
    <row r="8" spans="2:13" s="3" customFormat="1" ht="78.75"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204</v>
      </c>
      <c r="H8" s="29" t="s">
        <v>203</v>
      </c>
      <c r="I8" s="29" t="s">
        <v>61</v>
      </c>
      <c r="J8" s="29" t="s">
        <v>58</v>
      </c>
      <c r="K8" s="29" t="s">
        <v>147</v>
      </c>
      <c r="L8" s="30" t="s">
        <v>149</v>
      </c>
    </row>
    <row r="9" spans="2:13" s="3" customFormat="1">
      <c r="B9" s="14"/>
      <c r="C9" s="29"/>
      <c r="D9" s="29"/>
      <c r="E9" s="29"/>
      <c r="F9" s="29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4" t="s">
        <v>50</v>
      </c>
      <c r="C11" s="70"/>
      <c r="D11" s="70"/>
      <c r="E11" s="70"/>
      <c r="F11" s="70"/>
      <c r="G11" s="101"/>
      <c r="H11" s="78"/>
      <c r="I11" s="101">
        <v>3162.4244319339996</v>
      </c>
      <c r="J11" s="70"/>
      <c r="K11" s="77">
        <f>IFERROR(I11/$I$11,0)</f>
        <v>1</v>
      </c>
      <c r="L11" s="77">
        <f>I11/'סכום נכסי הקרן'!$C$42</f>
        <v>1.9661330176538766E-4</v>
      </c>
    </row>
    <row r="12" spans="2:13">
      <c r="B12" s="85" t="s">
        <v>197</v>
      </c>
      <c r="C12" s="99"/>
      <c r="D12" s="99"/>
      <c r="E12" s="99"/>
      <c r="F12" s="99"/>
      <c r="G12" s="102"/>
      <c r="H12" s="103"/>
      <c r="I12" s="102">
        <v>2547.0141856729992</v>
      </c>
      <c r="J12" s="99"/>
      <c r="K12" s="79">
        <f t="shared" ref="K12:K24" si="0">IFERROR(I12/$I$11,0)</f>
        <v>0.80539922470664616</v>
      </c>
      <c r="L12" s="79">
        <f>I12/'סכום נכסי הקרן'!$C$42</f>
        <v>1.5835220080885707E-4</v>
      </c>
    </row>
    <row r="13" spans="2:13">
      <c r="B13" s="82" t="s">
        <v>190</v>
      </c>
      <c r="C13" s="70"/>
      <c r="D13" s="70"/>
      <c r="E13" s="70"/>
      <c r="F13" s="70"/>
      <c r="G13" s="101"/>
      <c r="H13" s="78"/>
      <c r="I13" s="101">
        <v>2547.0141856729992</v>
      </c>
      <c r="J13" s="70"/>
      <c r="K13" s="77">
        <f t="shared" si="0"/>
        <v>0.80539922470664616</v>
      </c>
      <c r="L13" s="77">
        <f>I13/'סכום נכסי הקרן'!$C$42</f>
        <v>1.5835220080885707E-4</v>
      </c>
    </row>
    <row r="14" spans="2:13">
      <c r="B14" s="100" t="s">
        <v>1693</v>
      </c>
      <c r="C14" s="99" t="s">
        <v>1694</v>
      </c>
      <c r="D14" s="96" t="s">
        <v>119</v>
      </c>
      <c r="E14" s="96" t="s">
        <v>510</v>
      </c>
      <c r="F14" s="96" t="s">
        <v>131</v>
      </c>
      <c r="G14" s="102">
        <v>168.05207099999998</v>
      </c>
      <c r="H14" s="97">
        <v>287800</v>
      </c>
      <c r="I14" s="102">
        <v>483.65386033800002</v>
      </c>
      <c r="J14" s="99"/>
      <c r="K14" s="79">
        <f t="shared" si="0"/>
        <v>0.15293768143646</v>
      </c>
      <c r="L14" s="79">
        <f>I14/'סכום נכסי הקרן'!$C$42</f>
        <v>3.0069582511565435E-5</v>
      </c>
    </row>
    <row r="15" spans="2:13">
      <c r="B15" s="100" t="s">
        <v>1695</v>
      </c>
      <c r="C15" s="99" t="s">
        <v>1696</v>
      </c>
      <c r="D15" s="96" t="s">
        <v>119</v>
      </c>
      <c r="E15" s="96" t="s">
        <v>510</v>
      </c>
      <c r="F15" s="96" t="s">
        <v>131</v>
      </c>
      <c r="G15" s="102">
        <v>703.88706500000001</v>
      </c>
      <c r="H15" s="97">
        <v>768200</v>
      </c>
      <c r="I15" s="102">
        <v>5407.2604348659997</v>
      </c>
      <c r="J15" s="99"/>
      <c r="K15" s="79">
        <f t="shared" si="0"/>
        <v>1.7098465279561343</v>
      </c>
      <c r="L15" s="79">
        <f>I15/'סכום נכסי הקרן'!$C$42</f>
        <v>3.3617857137353976E-4</v>
      </c>
    </row>
    <row r="16" spans="2:13">
      <c r="B16" s="100" t="s">
        <v>1697</v>
      </c>
      <c r="C16" s="99" t="s">
        <v>1698</v>
      </c>
      <c r="D16" s="96" t="s">
        <v>119</v>
      </c>
      <c r="E16" s="96" t="s">
        <v>510</v>
      </c>
      <c r="F16" s="96" t="s">
        <v>131</v>
      </c>
      <c r="G16" s="102">
        <v>-703.88706500000001</v>
      </c>
      <c r="H16" s="97">
        <v>1E-4</v>
      </c>
      <c r="I16" s="102">
        <v>-7.7300000000000005E-7</v>
      </c>
      <c r="J16" s="99"/>
      <c r="K16" s="79">
        <f t="shared" si="0"/>
        <v>-2.4443271820008908E-10</v>
      </c>
      <c r="L16" s="79">
        <f>I16/'סכום נכסי הקרן'!$C$42</f>
        <v>-4.8058723784808074E-14</v>
      </c>
    </row>
    <row r="17" spans="2:12">
      <c r="B17" s="100" t="s">
        <v>1699</v>
      </c>
      <c r="C17" s="99" t="s">
        <v>1700</v>
      </c>
      <c r="D17" s="96" t="s">
        <v>119</v>
      </c>
      <c r="E17" s="96" t="s">
        <v>510</v>
      </c>
      <c r="F17" s="96" t="s">
        <v>131</v>
      </c>
      <c r="G17" s="102">
        <v>-168.05207099999998</v>
      </c>
      <c r="H17" s="97">
        <v>1989800</v>
      </c>
      <c r="I17" s="102">
        <v>-3343.900108758</v>
      </c>
      <c r="J17" s="99"/>
      <c r="K17" s="79">
        <f t="shared" si="0"/>
        <v>-1.0573849844415153</v>
      </c>
      <c r="L17" s="79">
        <f>I17/'סכום נכסי הקרן'!$C$42</f>
        <v>-2.0789595302818937E-4</v>
      </c>
    </row>
    <row r="18" spans="2:12">
      <c r="B18" s="71"/>
      <c r="C18" s="99"/>
      <c r="D18" s="99"/>
      <c r="E18" s="99"/>
      <c r="F18" s="99"/>
      <c r="G18" s="102"/>
      <c r="H18" s="103"/>
      <c r="I18" s="99"/>
      <c r="J18" s="99"/>
      <c r="K18" s="79"/>
      <c r="L18" s="99"/>
    </row>
    <row r="19" spans="2:12">
      <c r="B19" s="85" t="s">
        <v>196</v>
      </c>
      <c r="C19" s="99"/>
      <c r="D19" s="99"/>
      <c r="E19" s="99"/>
      <c r="F19" s="99"/>
      <c r="G19" s="102"/>
      <c r="H19" s="103"/>
      <c r="I19" s="102">
        <v>615.410246261</v>
      </c>
      <c r="J19" s="99"/>
      <c r="K19" s="79">
        <f t="shared" si="0"/>
        <v>0.19460077529335371</v>
      </c>
      <c r="L19" s="79">
        <f>I19/'סכום נכסי הקרן'!$C$42</f>
        <v>3.8261100956530548E-5</v>
      </c>
    </row>
    <row r="20" spans="2:12">
      <c r="B20" s="82" t="s">
        <v>190</v>
      </c>
      <c r="C20" s="70"/>
      <c r="D20" s="70"/>
      <c r="E20" s="70"/>
      <c r="F20" s="70"/>
      <c r="G20" s="101"/>
      <c r="H20" s="78"/>
      <c r="I20" s="101">
        <v>615.410246261</v>
      </c>
      <c r="J20" s="70"/>
      <c r="K20" s="77">
        <f t="shared" si="0"/>
        <v>0.19460077529335371</v>
      </c>
      <c r="L20" s="77">
        <f>I20/'סכום נכסי הקרן'!$C$42</f>
        <v>3.8261100956530548E-5</v>
      </c>
    </row>
    <row r="21" spans="2:12">
      <c r="B21" s="100" t="s">
        <v>1701</v>
      </c>
      <c r="C21" s="99" t="s">
        <v>1701</v>
      </c>
      <c r="D21" s="96" t="s">
        <v>27</v>
      </c>
      <c r="E21" s="96" t="s">
        <v>510</v>
      </c>
      <c r="F21" s="96" t="s">
        <v>130</v>
      </c>
      <c r="G21" s="102">
        <v>2331.7618499999999</v>
      </c>
      <c r="H21" s="103">
        <v>262</v>
      </c>
      <c r="I21" s="102">
        <v>2149.8331269390001</v>
      </c>
      <c r="J21" s="99"/>
      <c r="K21" s="79">
        <f t="shared" si="0"/>
        <v>0.67980537502496363</v>
      </c>
      <c r="L21" s="79">
        <f>I21/'סכום נכסי הקרן'!$C$42</f>
        <v>1.3365877934151568E-4</v>
      </c>
    </row>
    <row r="22" spans="2:12">
      <c r="B22" s="100" t="s">
        <v>1702</v>
      </c>
      <c r="C22" s="99" t="s">
        <v>1702</v>
      </c>
      <c r="D22" s="96" t="s">
        <v>27</v>
      </c>
      <c r="E22" s="96" t="s">
        <v>510</v>
      </c>
      <c r="F22" s="96" t="s">
        <v>130</v>
      </c>
      <c r="G22" s="102">
        <v>-2331.7618499999999</v>
      </c>
      <c r="H22" s="103">
        <v>71</v>
      </c>
      <c r="I22" s="102">
        <v>-582.58836646100008</v>
      </c>
      <c r="J22" s="99"/>
      <c r="K22" s="79">
        <f t="shared" si="0"/>
        <v>-0.18422206727789373</v>
      </c>
      <c r="L22" s="79">
        <f>I22/'סכום נכסי הקרן'!$C$42</f>
        <v>-3.622050890555206E-5</v>
      </c>
    </row>
    <row r="23" spans="2:12">
      <c r="B23" s="100" t="s">
        <v>1703</v>
      </c>
      <c r="C23" s="99" t="s">
        <v>1703</v>
      </c>
      <c r="D23" s="96" t="s">
        <v>27</v>
      </c>
      <c r="E23" s="96" t="s">
        <v>510</v>
      </c>
      <c r="F23" s="96" t="s">
        <v>130</v>
      </c>
      <c r="G23" s="102">
        <v>2331.7618499999999</v>
      </c>
      <c r="H23" s="103">
        <v>105</v>
      </c>
      <c r="I23" s="102">
        <v>861.57434476600008</v>
      </c>
      <c r="J23" s="99"/>
      <c r="K23" s="79">
        <f t="shared" si="0"/>
        <v>0.27244108541088496</v>
      </c>
      <c r="L23" s="79">
        <f>I23/'סכום נכסי הקרן'!$C$42</f>
        <v>5.3565541339180072E-5</v>
      </c>
    </row>
    <row r="24" spans="2:12">
      <c r="B24" s="100" t="s">
        <v>1704</v>
      </c>
      <c r="C24" s="99" t="s">
        <v>1704</v>
      </c>
      <c r="D24" s="96" t="s">
        <v>27</v>
      </c>
      <c r="E24" s="96" t="s">
        <v>510</v>
      </c>
      <c r="F24" s="96" t="s">
        <v>130</v>
      </c>
      <c r="G24" s="102">
        <v>-2331.7618499999999</v>
      </c>
      <c r="H24" s="103">
        <v>221</v>
      </c>
      <c r="I24" s="102">
        <v>-1813.4088589829998</v>
      </c>
      <c r="J24" s="99"/>
      <c r="K24" s="79">
        <f t="shared" si="0"/>
        <v>-0.57342361786460105</v>
      </c>
      <c r="L24" s="79">
        <f>I24/'סכום נכסי הקרן'!$C$42</f>
        <v>-1.1274271081861314E-4</v>
      </c>
    </row>
    <row r="25" spans="2:12">
      <c r="B25" s="71"/>
      <c r="C25" s="99"/>
      <c r="D25" s="99"/>
      <c r="E25" s="99"/>
      <c r="F25" s="99"/>
      <c r="G25" s="102"/>
      <c r="H25" s="103"/>
      <c r="I25" s="99"/>
      <c r="J25" s="99"/>
      <c r="K25" s="79"/>
      <c r="L25" s="99"/>
    </row>
    <row r="26" spans="2:1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2:12">
      <c r="B28" s="120" t="s">
        <v>219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2:12">
      <c r="B29" s="120" t="s">
        <v>111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>
      <c r="B30" s="120" t="s">
        <v>202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>
      <c r="B31" s="120" t="s">
        <v>210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2:1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2:1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2:1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2:1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2:1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2:1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2:1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2:1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2:1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2:1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2:1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2:1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2:1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2:1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2:1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2:1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2:1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2:1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2:1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2:1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2:1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2:1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2:1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2:1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2:1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2:1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2:1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2:1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2:1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2:1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2:1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2:1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2:1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2:1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2:1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2:1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2:1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2:1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spans="2:1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spans="2:1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2:1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2:1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2:1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spans="2:1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2:1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spans="2:1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spans="2:1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spans="2:1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2:1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2:1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2:1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2:1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2:1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2:1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2:1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2:1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2:1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2:1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2:1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2:1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2:1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  <row r="107" spans="2:1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2:1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2:1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2:1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</row>
    <row r="111" spans="2:1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</row>
    <row r="112" spans="2:1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</row>
    <row r="113" spans="2:1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</row>
    <row r="114" spans="2:1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</row>
    <row r="115" spans="2:1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2:1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</row>
    <row r="117" spans="2:1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</row>
    <row r="118" spans="2:1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</row>
    <row r="119" spans="2:12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</row>
    <row r="120" spans="2:12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</row>
    <row r="121" spans="2:12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</row>
    <row r="122" spans="2:1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</row>
    <row r="123" spans="2:12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</row>
    <row r="124" spans="2:12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</row>
    <row r="125" spans="2:12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</row>
    <row r="433" spans="2:12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</row>
    <row r="434" spans="2:12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</row>
    <row r="435" spans="2:12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</row>
    <row r="436" spans="2:12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</row>
    <row r="437" spans="2:12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</row>
    <row r="438" spans="2:12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</row>
    <row r="439" spans="2:12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</row>
    <row r="440" spans="2:12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</row>
    <row r="441" spans="2:12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</row>
    <row r="442" spans="2:12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</row>
    <row r="443" spans="2:12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</row>
    <row r="444" spans="2:12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</row>
    <row r="445" spans="2:12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</row>
    <row r="446" spans="2:12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</row>
    <row r="447" spans="2:12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</row>
    <row r="448" spans="2:12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</row>
    <row r="449" spans="2:12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</row>
    <row r="450" spans="2:12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</row>
    <row r="451" spans="2:12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</row>
    <row r="452" spans="2:12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</row>
    <row r="453" spans="2:12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</row>
    <row r="454" spans="2:12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</row>
    <row r="455" spans="2:12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</row>
    <row r="456" spans="2:12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</row>
    <row r="457" spans="2:12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</row>
    <row r="458" spans="2:12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</row>
    <row r="459" spans="2:12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</row>
    <row r="460" spans="2:12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</row>
    <row r="461" spans="2:12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</row>
    <row r="462" spans="2:12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</row>
    <row r="463" spans="2:12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</row>
    <row r="464" spans="2:12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</row>
    <row r="465" spans="2:12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</row>
    <row r="466" spans="2:12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</row>
    <row r="467" spans="2:12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</row>
    <row r="468" spans="2:12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</row>
    <row r="469" spans="2:12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</row>
    <row r="470" spans="2:12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</row>
    <row r="471" spans="2:12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</row>
    <row r="472" spans="2:12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</row>
    <row r="473" spans="2:12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</row>
    <row r="474" spans="2:12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</row>
    <row r="475" spans="2:12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</row>
    <row r="476" spans="2:12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</row>
    <row r="477" spans="2:12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</row>
    <row r="478" spans="2:12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</row>
    <row r="479" spans="2:12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</row>
    <row r="480" spans="2:12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</row>
    <row r="481" spans="2:12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</row>
    <row r="482" spans="2:12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</row>
    <row r="483" spans="2:12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</row>
    <row r="484" spans="2:12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</row>
    <row r="485" spans="2:12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</row>
    <row r="486" spans="2:12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</row>
    <row r="487" spans="2:12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</row>
    <row r="488" spans="2:12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</row>
    <row r="489" spans="2:12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</row>
    <row r="490" spans="2:12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</row>
    <row r="491" spans="2:12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</row>
    <row r="492" spans="2:12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</row>
    <row r="493" spans="2:12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</row>
    <row r="494" spans="2:12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</row>
    <row r="495" spans="2:12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</row>
    <row r="496" spans="2:12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</row>
    <row r="497" spans="2:12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</row>
    <row r="498" spans="2:12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</row>
    <row r="499" spans="2:12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</row>
    <row r="500" spans="2:12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</row>
    <row r="501" spans="2:12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</row>
    <row r="502" spans="2:12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</row>
    <row r="503" spans="2:12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</row>
    <row r="504" spans="2:12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</row>
    <row r="505" spans="2:12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</row>
    <row r="506" spans="2:12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</row>
    <row r="507" spans="2:12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</row>
    <row r="508" spans="2:12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</row>
    <row r="509" spans="2:12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</row>
    <row r="510" spans="2:12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</row>
    <row r="511" spans="2:12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</row>
    <row r="512" spans="2:12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</row>
    <row r="513" spans="2:12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</row>
    <row r="514" spans="2:12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</row>
    <row r="515" spans="2:12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</row>
    <row r="516" spans="2:12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</row>
    <row r="517" spans="2:12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</row>
    <row r="518" spans="2:12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</row>
    <row r="519" spans="2:12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</row>
    <row r="520" spans="2:12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</row>
    <row r="521" spans="2:12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</row>
    <row r="522" spans="2:12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</row>
    <row r="523" spans="2:12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</row>
    <row r="524" spans="2:12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</row>
    <row r="525" spans="2:12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</row>
    <row r="526" spans="2:12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</row>
    <row r="527" spans="2:12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</row>
    <row r="528" spans="2:12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</row>
    <row r="529" spans="2:12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</row>
    <row r="530" spans="2:12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</row>
    <row r="531" spans="2:12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</row>
    <row r="532" spans="2:12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</row>
    <row r="533" spans="2:12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</row>
    <row r="534" spans="2:12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</row>
    <row r="535" spans="2:12">
      <c r="B535" s="113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</row>
    <row r="536" spans="2:12">
      <c r="B536" s="113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</row>
    <row r="537" spans="2:12">
      <c r="B537" s="113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</row>
    <row r="538" spans="2:12">
      <c r="B538" s="113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</row>
    <row r="539" spans="2:12">
      <c r="B539" s="113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</row>
    <row r="540" spans="2:12">
      <c r="B540" s="113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</row>
    <row r="541" spans="2:12">
      <c r="B541" s="113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</row>
    <row r="542" spans="2:12">
      <c r="B542" s="113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</row>
    <row r="543" spans="2:12">
      <c r="B543" s="113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</row>
    <row r="544" spans="2:12">
      <c r="B544" s="113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</row>
    <row r="545" spans="2:12">
      <c r="B545" s="113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</row>
    <row r="546" spans="2:12">
      <c r="B546" s="113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</row>
    <row r="547" spans="2:12">
      <c r="B547" s="113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</row>
    <row r="548" spans="2:12">
      <c r="B548" s="113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</row>
    <row r="549" spans="2:12">
      <c r="B549" s="113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</row>
    <row r="550" spans="2:12">
      <c r="B550" s="113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</row>
    <row r="551" spans="2:12">
      <c r="B551" s="113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</row>
    <row r="552" spans="2:12">
      <c r="B552" s="113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</row>
    <row r="553" spans="2:12">
      <c r="B553" s="113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</row>
    <row r="554" spans="2:12">
      <c r="B554" s="113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</row>
    <row r="555" spans="2:12">
      <c r="B555" s="113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</row>
    <row r="556" spans="2:12">
      <c r="B556" s="113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</row>
    <row r="557" spans="2:12">
      <c r="B557" s="113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</row>
    <row r="558" spans="2:12">
      <c r="B558" s="113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</row>
    <row r="559" spans="2:12">
      <c r="B559" s="113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</row>
    <row r="560" spans="2:12">
      <c r="B560" s="113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</row>
    <row r="561" spans="2:12">
      <c r="B561" s="113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</row>
    <row r="562" spans="2:12">
      <c r="B562" s="113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</row>
    <row r="563" spans="2:12">
      <c r="B563" s="113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</row>
    <row r="564" spans="2:12">
      <c r="B564" s="113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</row>
    <row r="565" spans="2:12">
      <c r="B565" s="113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</row>
    <row r="566" spans="2:12">
      <c r="B566" s="113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</row>
    <row r="567" spans="2:12">
      <c r="B567" s="113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</row>
    <row r="568" spans="2:12">
      <c r="B568" s="113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</row>
    <row r="569" spans="2:12">
      <c r="B569" s="113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</row>
    <row r="570" spans="2:12">
      <c r="B570" s="113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</row>
    <row r="571" spans="2:12">
      <c r="B571" s="113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</row>
    <row r="572" spans="2:12">
      <c r="B572" s="113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</row>
    <row r="573" spans="2:12">
      <c r="B573" s="113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</row>
    <row r="574" spans="2:12">
      <c r="B574" s="113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</row>
    <row r="575" spans="2:12">
      <c r="B575" s="113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</row>
    <row r="576" spans="2:12">
      <c r="B576" s="113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</row>
    <row r="577" spans="2:12">
      <c r="B577" s="113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</row>
    <row r="578" spans="2:12">
      <c r="B578" s="113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</row>
    <row r="579" spans="2:12">
      <c r="B579" s="113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</row>
    <row r="580" spans="2:12">
      <c r="B580" s="113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</row>
    <row r="581" spans="2:12">
      <c r="B581" s="113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</row>
    <row r="582" spans="2:12">
      <c r="B582" s="113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</row>
    <row r="583" spans="2:12">
      <c r="B583" s="113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</row>
    <row r="584" spans="2:12">
      <c r="B584" s="113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</row>
    <row r="585" spans="2:12">
      <c r="B585" s="113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</row>
    <row r="586" spans="2:12">
      <c r="B586" s="113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zoomScaleNormal="100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36.42578125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9" style="1" bestFit="1" customWidth="1"/>
    <col min="8" max="8" width="14.28515625" style="1" bestFit="1" customWidth="1"/>
    <col min="9" max="9" width="10.855468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144</v>
      </c>
      <c r="C1" s="67" t="s" vm="1">
        <v>228</v>
      </c>
    </row>
    <row r="2" spans="1:11">
      <c r="B2" s="46" t="s">
        <v>143</v>
      </c>
      <c r="C2" s="67" t="s">
        <v>229</v>
      </c>
    </row>
    <row r="3" spans="1:11">
      <c r="B3" s="46" t="s">
        <v>145</v>
      </c>
      <c r="C3" s="67" t="s">
        <v>230</v>
      </c>
    </row>
    <row r="4" spans="1:11">
      <c r="B4" s="46" t="s">
        <v>146</v>
      </c>
      <c r="C4" s="67">
        <v>8801</v>
      </c>
    </row>
    <row r="6" spans="1:11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1:11" ht="26.25" customHeight="1">
      <c r="B7" s="148" t="s">
        <v>95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1:11" s="3" customFormat="1" ht="78.75">
      <c r="A8" s="2"/>
      <c r="B8" s="21" t="s">
        <v>115</v>
      </c>
      <c r="C8" s="29" t="s">
        <v>45</v>
      </c>
      <c r="D8" s="29" t="s">
        <v>118</v>
      </c>
      <c r="E8" s="29" t="s">
        <v>65</v>
      </c>
      <c r="F8" s="29" t="s">
        <v>102</v>
      </c>
      <c r="G8" s="29" t="s">
        <v>204</v>
      </c>
      <c r="H8" s="29" t="s">
        <v>203</v>
      </c>
      <c r="I8" s="29" t="s">
        <v>61</v>
      </c>
      <c r="J8" s="29" t="s">
        <v>147</v>
      </c>
      <c r="K8" s="30" t="s">
        <v>149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1" t="s">
        <v>49</v>
      </c>
      <c r="C11" s="99"/>
      <c r="D11" s="99"/>
      <c r="E11" s="99"/>
      <c r="F11" s="99"/>
      <c r="G11" s="102"/>
      <c r="H11" s="103"/>
      <c r="I11" s="102">
        <v>-58358.260495700983</v>
      </c>
      <c r="J11" s="79">
        <f>IFERROR(I11/$I$11,0)</f>
        <v>1</v>
      </c>
      <c r="K11" s="79">
        <f>I11/'סכום נכסי הקרן'!$C$42</f>
        <v>-3.6282322402649029E-3</v>
      </c>
    </row>
    <row r="12" spans="1:11">
      <c r="B12" s="85" t="s">
        <v>199</v>
      </c>
      <c r="C12" s="99"/>
      <c r="D12" s="99"/>
      <c r="E12" s="99"/>
      <c r="F12" s="99"/>
      <c r="G12" s="102"/>
      <c r="H12" s="103"/>
      <c r="I12" s="102">
        <v>-58358.260495700983</v>
      </c>
      <c r="J12" s="79">
        <f t="shared" ref="J12:J18" si="0">IFERROR(I12/$I$11,0)</f>
        <v>1</v>
      </c>
      <c r="K12" s="79">
        <f>I12/'סכום נכסי הקרן'!$C$42</f>
        <v>-3.6282322402649029E-3</v>
      </c>
    </row>
    <row r="13" spans="1:11">
      <c r="B13" s="71" t="s">
        <v>1705</v>
      </c>
      <c r="C13" s="99" t="s">
        <v>1706</v>
      </c>
      <c r="D13" s="96" t="s">
        <v>27</v>
      </c>
      <c r="E13" s="96" t="s">
        <v>510</v>
      </c>
      <c r="F13" s="96" t="s">
        <v>130</v>
      </c>
      <c r="G13" s="102">
        <v>467.05189899999999</v>
      </c>
      <c r="H13" s="97">
        <v>95940</v>
      </c>
      <c r="I13" s="102">
        <v>-1838.8293201679999</v>
      </c>
      <c r="J13" s="79">
        <f t="shared" si="0"/>
        <v>3.150932369383181E-2</v>
      </c>
      <c r="K13" s="79">
        <f>I13/'סכום נכסי הקרן'!$C$42</f>
        <v>-1.1432314409490338E-4</v>
      </c>
    </row>
    <row r="14" spans="1:11">
      <c r="B14" s="71" t="s">
        <v>1707</v>
      </c>
      <c r="C14" s="99" t="s">
        <v>1708</v>
      </c>
      <c r="D14" s="96" t="s">
        <v>27</v>
      </c>
      <c r="E14" s="96" t="s">
        <v>510</v>
      </c>
      <c r="F14" s="96" t="s">
        <v>130</v>
      </c>
      <c r="G14" s="102">
        <v>82.777546000000001</v>
      </c>
      <c r="H14" s="97">
        <v>1102225</v>
      </c>
      <c r="I14" s="102">
        <v>-4297.3441066599999</v>
      </c>
      <c r="J14" s="79">
        <f t="shared" si="0"/>
        <v>7.3637289222775376E-2</v>
      </c>
      <c r="K14" s="79">
        <f>I14/'סכום נכסי הקרן'!$C$42</f>
        <v>-2.6717318684378491E-4</v>
      </c>
    </row>
    <row r="15" spans="1:11">
      <c r="B15" s="71" t="s">
        <v>1709</v>
      </c>
      <c r="C15" s="99" t="s">
        <v>1710</v>
      </c>
      <c r="D15" s="96" t="s">
        <v>27</v>
      </c>
      <c r="E15" s="96" t="s">
        <v>510</v>
      </c>
      <c r="F15" s="96" t="s">
        <v>138</v>
      </c>
      <c r="G15" s="102">
        <v>74.616378999999995</v>
      </c>
      <c r="H15" s="97">
        <v>116990</v>
      </c>
      <c r="I15" s="102">
        <v>-1609.0469842280002</v>
      </c>
      <c r="J15" s="79">
        <f t="shared" si="0"/>
        <v>2.7571880494048177E-2</v>
      </c>
      <c r="K15" s="79">
        <f>I15/'סכום נכסי הקרן'!$C$42</f>
        <v>-1.0003718573323659E-4</v>
      </c>
    </row>
    <row r="16" spans="1:11">
      <c r="B16" s="71" t="s">
        <v>1711</v>
      </c>
      <c r="C16" s="99" t="s">
        <v>1712</v>
      </c>
      <c r="D16" s="96" t="s">
        <v>27</v>
      </c>
      <c r="E16" s="96" t="s">
        <v>510</v>
      </c>
      <c r="F16" s="96" t="s">
        <v>130</v>
      </c>
      <c r="G16" s="102">
        <v>1799.9646969999999</v>
      </c>
      <c r="H16" s="97">
        <v>386100</v>
      </c>
      <c r="I16" s="102">
        <v>-45186.488751625991</v>
      </c>
      <c r="J16" s="79">
        <f t="shared" si="0"/>
        <v>0.77429464771237821</v>
      </c>
      <c r="K16" s="79">
        <f>I16/'סכום נכסי הקרן'!$C$42</f>
        <v>-2.8093208042946059E-3</v>
      </c>
    </row>
    <row r="17" spans="2:11">
      <c r="B17" s="71" t="s">
        <v>1713</v>
      </c>
      <c r="C17" s="99" t="s">
        <v>1714</v>
      </c>
      <c r="D17" s="96" t="s">
        <v>27</v>
      </c>
      <c r="E17" s="96" t="s">
        <v>510</v>
      </c>
      <c r="F17" s="96" t="s">
        <v>132</v>
      </c>
      <c r="G17" s="102">
        <v>969.08022500000004</v>
      </c>
      <c r="H17" s="97">
        <v>42410</v>
      </c>
      <c r="I17" s="102">
        <v>-3000.8418374910002</v>
      </c>
      <c r="J17" s="79">
        <f t="shared" si="0"/>
        <v>5.1421029550941806E-2</v>
      </c>
      <c r="K17" s="79">
        <f>I17/'סכום נכסי הקרן'!$C$42</f>
        <v>-1.8656743724434138E-4</v>
      </c>
    </row>
    <row r="18" spans="2:11">
      <c r="B18" s="71" t="s">
        <v>1715</v>
      </c>
      <c r="C18" s="99" t="s">
        <v>1716</v>
      </c>
      <c r="D18" s="96" t="s">
        <v>27</v>
      </c>
      <c r="E18" s="96" t="s">
        <v>510</v>
      </c>
      <c r="F18" s="96" t="s">
        <v>130</v>
      </c>
      <c r="G18" s="102">
        <v>437.44415000000004</v>
      </c>
      <c r="H18" s="97">
        <v>11828.125</v>
      </c>
      <c r="I18" s="102">
        <v>-2425.7094955279999</v>
      </c>
      <c r="J18" s="79">
        <f t="shared" si="0"/>
        <v>4.1565829326024754E-2</v>
      </c>
      <c r="K18" s="79">
        <f>I18/'סכום נכסי הקרן'!$C$42</f>
        <v>-1.508104820540314E-4</v>
      </c>
    </row>
    <row r="19" spans="2:11">
      <c r="B19" s="125"/>
      <c r="C19" s="126"/>
      <c r="D19" s="127"/>
      <c r="E19" s="127"/>
      <c r="F19" s="127"/>
      <c r="G19" s="128"/>
      <c r="H19" s="129"/>
      <c r="I19" s="128"/>
      <c r="J19" s="130"/>
      <c r="K19" s="130"/>
    </row>
    <row r="20" spans="2:11">
      <c r="B20" s="85"/>
      <c r="C20" s="99"/>
      <c r="D20" s="99"/>
      <c r="E20" s="99"/>
      <c r="F20" s="99"/>
      <c r="G20" s="102"/>
      <c r="H20" s="103"/>
      <c r="I20" s="99"/>
      <c r="J20" s="79"/>
      <c r="K20" s="99"/>
    </row>
    <row r="21" spans="2:11"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2:11"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2:11">
      <c r="B23" s="120" t="s">
        <v>219</v>
      </c>
      <c r="C23" s="81"/>
      <c r="D23" s="81"/>
      <c r="E23" s="81"/>
      <c r="F23" s="81"/>
      <c r="G23" s="81"/>
      <c r="H23" s="81"/>
      <c r="I23" s="81"/>
      <c r="J23" s="81"/>
      <c r="K23" s="81"/>
    </row>
    <row r="24" spans="2:11">
      <c r="B24" s="120" t="s">
        <v>111</v>
      </c>
      <c r="C24" s="81"/>
      <c r="D24" s="81"/>
      <c r="E24" s="81"/>
      <c r="F24" s="81"/>
      <c r="G24" s="81"/>
      <c r="H24" s="81"/>
      <c r="I24" s="81"/>
      <c r="J24" s="81"/>
      <c r="K24" s="81"/>
    </row>
    <row r="25" spans="2:11">
      <c r="B25" s="120" t="s">
        <v>202</v>
      </c>
      <c r="C25" s="81"/>
      <c r="D25" s="81"/>
      <c r="E25" s="81"/>
      <c r="F25" s="81"/>
      <c r="G25" s="81"/>
      <c r="H25" s="81"/>
      <c r="I25" s="81"/>
      <c r="J25" s="81"/>
      <c r="K25" s="81"/>
    </row>
    <row r="26" spans="2:11">
      <c r="B26" s="120" t="s">
        <v>210</v>
      </c>
      <c r="C26" s="81"/>
      <c r="D26" s="81"/>
      <c r="E26" s="81"/>
      <c r="F26" s="81"/>
      <c r="G26" s="81"/>
      <c r="H26" s="81"/>
      <c r="I26" s="81"/>
      <c r="J26" s="81"/>
      <c r="K26" s="81"/>
    </row>
    <row r="27" spans="2:11"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2:11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2:11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2:11"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2:11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2:11"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2:11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2:11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2:11"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2:11"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2:11"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2:11"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2:11"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2:11"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2:11"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2:11"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2:11"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2:11"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2:11"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2:11"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2:11"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2:11"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2:11"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2:11"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2:11"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2:11"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2:11"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2:11"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2:11"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2:11"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2:11"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2:11"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2:11"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2:11"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2:11"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2:11"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2:11"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2:11"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2:11"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2:11"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2:11"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2:11"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2:11"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2:11"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2:11"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2:11"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2:11"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2:11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2:11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2:11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2:11"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2:11"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2:11"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2:11">
      <c r="B84" s="81"/>
      <c r="C84" s="81"/>
      <c r="D84" s="81"/>
      <c r="E84" s="81"/>
      <c r="F84" s="81"/>
      <c r="G84" s="81"/>
      <c r="H84" s="81"/>
      <c r="I84" s="81"/>
      <c r="J84" s="81"/>
      <c r="K84" s="81"/>
    </row>
    <row r="85" spans="2:11">
      <c r="B85" s="81"/>
      <c r="C85" s="81"/>
      <c r="D85" s="81"/>
      <c r="E85" s="81"/>
      <c r="F85" s="81"/>
      <c r="G85" s="81"/>
      <c r="H85" s="81"/>
      <c r="I85" s="81"/>
      <c r="J85" s="81"/>
      <c r="K85" s="81"/>
    </row>
    <row r="86" spans="2:11">
      <c r="B86" s="81"/>
      <c r="C86" s="81"/>
      <c r="D86" s="81"/>
      <c r="E86" s="81"/>
      <c r="F86" s="81"/>
      <c r="G86" s="81"/>
      <c r="H86" s="81"/>
      <c r="I86" s="81"/>
      <c r="J86" s="81"/>
      <c r="K86" s="81"/>
    </row>
    <row r="87" spans="2:11">
      <c r="B87" s="81"/>
      <c r="C87" s="81"/>
      <c r="D87" s="81"/>
      <c r="E87" s="81"/>
      <c r="F87" s="81"/>
      <c r="G87" s="81"/>
      <c r="H87" s="81"/>
      <c r="I87" s="81"/>
      <c r="J87" s="81"/>
      <c r="K87" s="81"/>
    </row>
    <row r="88" spans="2:11"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2:11"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2:11"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2:11">
      <c r="B91" s="81"/>
      <c r="C91" s="81"/>
      <c r="D91" s="81"/>
      <c r="E91" s="81"/>
      <c r="F91" s="81"/>
      <c r="G91" s="81"/>
      <c r="H91" s="81"/>
      <c r="I91" s="81"/>
      <c r="J91" s="81"/>
      <c r="K91" s="81"/>
    </row>
    <row r="92" spans="2:11">
      <c r="B92" s="81"/>
      <c r="C92" s="81"/>
      <c r="D92" s="81"/>
      <c r="E92" s="81"/>
      <c r="F92" s="81"/>
      <c r="G92" s="81"/>
      <c r="H92" s="81"/>
      <c r="I92" s="81"/>
      <c r="J92" s="81"/>
      <c r="K92" s="81"/>
    </row>
    <row r="93" spans="2:11">
      <c r="B93" s="81"/>
      <c r="C93" s="81"/>
      <c r="D93" s="81"/>
      <c r="E93" s="81"/>
      <c r="F93" s="81"/>
      <c r="G93" s="81"/>
      <c r="H93" s="81"/>
      <c r="I93" s="81"/>
      <c r="J93" s="81"/>
      <c r="K93" s="81"/>
    </row>
    <row r="94" spans="2:11"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2:11">
      <c r="B95" s="81"/>
      <c r="C95" s="81"/>
      <c r="D95" s="81"/>
      <c r="E95" s="81"/>
      <c r="F95" s="81"/>
      <c r="G95" s="81"/>
      <c r="H95" s="81"/>
      <c r="I95" s="81"/>
      <c r="J95" s="81"/>
      <c r="K95" s="81"/>
    </row>
    <row r="96" spans="2:11">
      <c r="B96" s="81"/>
      <c r="C96" s="81"/>
      <c r="D96" s="81"/>
      <c r="E96" s="81"/>
      <c r="F96" s="81"/>
      <c r="G96" s="81"/>
      <c r="H96" s="81"/>
      <c r="I96" s="81"/>
      <c r="J96" s="81"/>
      <c r="K96" s="81"/>
    </row>
    <row r="97" spans="2:11"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2:11"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2:11"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2:11"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2:11">
      <c r="B101" s="81"/>
      <c r="C101" s="81"/>
      <c r="D101" s="81"/>
      <c r="E101" s="81"/>
      <c r="F101" s="81"/>
      <c r="G101" s="81"/>
      <c r="H101" s="81"/>
      <c r="I101" s="81"/>
      <c r="J101" s="81"/>
      <c r="K101" s="81"/>
    </row>
    <row r="102" spans="2:11"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2:11"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2:11"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2:11"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  <row r="106" spans="2:11">
      <c r="B106" s="81"/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2:11"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2:11">
      <c r="B108" s="81"/>
      <c r="C108" s="81"/>
      <c r="D108" s="81"/>
      <c r="E108" s="81"/>
      <c r="F108" s="81"/>
      <c r="G108" s="81"/>
      <c r="H108" s="81"/>
      <c r="I108" s="81"/>
      <c r="J108" s="81"/>
      <c r="K108" s="81"/>
    </row>
    <row r="109" spans="2:11">
      <c r="B109" s="81"/>
      <c r="C109" s="81"/>
      <c r="D109" s="81"/>
      <c r="E109" s="81"/>
      <c r="F109" s="81"/>
      <c r="G109" s="81"/>
      <c r="H109" s="81"/>
      <c r="I109" s="81"/>
      <c r="J109" s="81"/>
      <c r="K109" s="81"/>
    </row>
    <row r="110" spans="2:11">
      <c r="B110" s="81"/>
      <c r="C110" s="81"/>
      <c r="D110" s="81"/>
      <c r="E110" s="81"/>
      <c r="F110" s="81"/>
      <c r="G110" s="81"/>
      <c r="H110" s="81"/>
      <c r="I110" s="81"/>
      <c r="J110" s="81"/>
      <c r="K110" s="81"/>
    </row>
    <row r="111" spans="2:11">
      <c r="B111" s="81"/>
      <c r="C111" s="81"/>
      <c r="D111" s="81"/>
      <c r="E111" s="81"/>
      <c r="F111" s="81"/>
      <c r="G111" s="81"/>
      <c r="H111" s="81"/>
      <c r="I111" s="81"/>
      <c r="J111" s="81"/>
      <c r="K111" s="81"/>
    </row>
    <row r="112" spans="2:11">
      <c r="B112" s="81"/>
      <c r="C112" s="81"/>
      <c r="D112" s="81"/>
      <c r="E112" s="81"/>
      <c r="F112" s="81"/>
      <c r="G112" s="81"/>
      <c r="H112" s="81"/>
      <c r="I112" s="81"/>
      <c r="J112" s="81"/>
      <c r="K112" s="81"/>
    </row>
    <row r="113" spans="2:11">
      <c r="B113" s="81"/>
      <c r="C113" s="81"/>
      <c r="D113" s="81"/>
      <c r="E113" s="81"/>
      <c r="F113" s="81"/>
      <c r="G113" s="81"/>
      <c r="H113" s="81"/>
      <c r="I113" s="81"/>
      <c r="J113" s="81"/>
      <c r="K113" s="81"/>
    </row>
    <row r="114" spans="2:11">
      <c r="B114" s="81"/>
      <c r="C114" s="81"/>
      <c r="D114" s="81"/>
      <c r="E114" s="81"/>
      <c r="F114" s="81"/>
      <c r="G114" s="81"/>
      <c r="H114" s="81"/>
      <c r="I114" s="81"/>
      <c r="J114" s="81"/>
      <c r="K114" s="81"/>
    </row>
    <row r="115" spans="2:11">
      <c r="B115" s="81"/>
      <c r="C115" s="81"/>
      <c r="D115" s="81"/>
      <c r="E115" s="81"/>
      <c r="F115" s="81"/>
      <c r="G115" s="81"/>
      <c r="H115" s="81"/>
      <c r="I115" s="81"/>
      <c r="J115" s="81"/>
      <c r="K115" s="81"/>
    </row>
    <row r="116" spans="2:11">
      <c r="B116" s="81"/>
      <c r="C116" s="81"/>
      <c r="D116" s="81"/>
      <c r="E116" s="81"/>
      <c r="F116" s="81"/>
      <c r="G116" s="81"/>
      <c r="H116" s="81"/>
      <c r="I116" s="81"/>
      <c r="J116" s="81"/>
      <c r="K116" s="81"/>
    </row>
    <row r="117" spans="2:11">
      <c r="B117" s="81"/>
      <c r="C117" s="81"/>
      <c r="D117" s="81"/>
      <c r="E117" s="81"/>
      <c r="F117" s="81"/>
      <c r="G117" s="81"/>
      <c r="H117" s="81"/>
      <c r="I117" s="81"/>
      <c r="J117" s="81"/>
      <c r="K117" s="81"/>
    </row>
    <row r="118" spans="2:11">
      <c r="B118" s="81"/>
      <c r="C118" s="81"/>
      <c r="D118" s="81"/>
      <c r="E118" s="81"/>
      <c r="F118" s="81"/>
      <c r="G118" s="81"/>
      <c r="H118" s="81"/>
      <c r="I118" s="81"/>
      <c r="J118" s="81"/>
      <c r="K118" s="81"/>
    </row>
    <row r="119" spans="2:11">
      <c r="B119" s="81"/>
      <c r="C119" s="81"/>
      <c r="D119" s="81"/>
      <c r="E119" s="81"/>
      <c r="F119" s="81"/>
      <c r="G119" s="81"/>
      <c r="H119" s="81"/>
      <c r="I119" s="81"/>
      <c r="J119" s="81"/>
      <c r="K119" s="81"/>
    </row>
    <row r="120" spans="2:11">
      <c r="B120" s="113"/>
      <c r="C120" s="123"/>
      <c r="D120" s="123"/>
      <c r="E120" s="123"/>
      <c r="F120" s="123"/>
      <c r="G120" s="123"/>
      <c r="H120" s="123"/>
      <c r="I120" s="114"/>
      <c r="J120" s="114"/>
      <c r="K120" s="123"/>
    </row>
    <row r="121" spans="2:11">
      <c r="B121" s="113"/>
      <c r="C121" s="123"/>
      <c r="D121" s="123"/>
      <c r="E121" s="123"/>
      <c r="F121" s="123"/>
      <c r="G121" s="123"/>
      <c r="H121" s="123"/>
      <c r="I121" s="114"/>
      <c r="J121" s="114"/>
      <c r="K121" s="123"/>
    </row>
    <row r="122" spans="2:11">
      <c r="B122" s="113"/>
      <c r="C122" s="123"/>
      <c r="D122" s="123"/>
      <c r="E122" s="123"/>
      <c r="F122" s="123"/>
      <c r="G122" s="123"/>
      <c r="H122" s="123"/>
      <c r="I122" s="114"/>
      <c r="J122" s="114"/>
      <c r="K122" s="123"/>
    </row>
    <row r="123" spans="2:11">
      <c r="B123" s="113"/>
      <c r="C123" s="123"/>
      <c r="D123" s="123"/>
      <c r="E123" s="123"/>
      <c r="F123" s="123"/>
      <c r="G123" s="123"/>
      <c r="H123" s="123"/>
      <c r="I123" s="114"/>
      <c r="J123" s="114"/>
      <c r="K123" s="123"/>
    </row>
    <row r="124" spans="2:11">
      <c r="B124" s="113"/>
      <c r="C124" s="123"/>
      <c r="D124" s="123"/>
      <c r="E124" s="123"/>
      <c r="F124" s="123"/>
      <c r="G124" s="123"/>
      <c r="H124" s="123"/>
      <c r="I124" s="114"/>
      <c r="J124" s="114"/>
      <c r="K124" s="123"/>
    </row>
    <row r="125" spans="2:11">
      <c r="B125" s="113"/>
      <c r="C125" s="123"/>
      <c r="D125" s="123"/>
      <c r="E125" s="123"/>
      <c r="F125" s="123"/>
      <c r="G125" s="123"/>
      <c r="H125" s="123"/>
      <c r="I125" s="114"/>
      <c r="J125" s="114"/>
      <c r="K125" s="123"/>
    </row>
    <row r="126" spans="2:11">
      <c r="B126" s="113"/>
      <c r="C126" s="123"/>
      <c r="D126" s="123"/>
      <c r="E126" s="123"/>
      <c r="F126" s="123"/>
      <c r="G126" s="123"/>
      <c r="H126" s="123"/>
      <c r="I126" s="114"/>
      <c r="J126" s="114"/>
      <c r="K126" s="123"/>
    </row>
    <row r="127" spans="2:11">
      <c r="B127" s="113"/>
      <c r="C127" s="123"/>
      <c r="D127" s="123"/>
      <c r="E127" s="123"/>
      <c r="F127" s="123"/>
      <c r="G127" s="123"/>
      <c r="H127" s="123"/>
      <c r="I127" s="114"/>
      <c r="J127" s="114"/>
      <c r="K127" s="123"/>
    </row>
    <row r="128" spans="2:11">
      <c r="B128" s="113"/>
      <c r="C128" s="123"/>
      <c r="D128" s="123"/>
      <c r="E128" s="123"/>
      <c r="F128" s="123"/>
      <c r="G128" s="123"/>
      <c r="H128" s="123"/>
      <c r="I128" s="114"/>
      <c r="J128" s="114"/>
      <c r="K128" s="123"/>
    </row>
    <row r="129" spans="2:11">
      <c r="B129" s="113"/>
      <c r="C129" s="123"/>
      <c r="D129" s="123"/>
      <c r="E129" s="123"/>
      <c r="F129" s="123"/>
      <c r="G129" s="123"/>
      <c r="H129" s="123"/>
      <c r="I129" s="114"/>
      <c r="J129" s="114"/>
      <c r="K129" s="123"/>
    </row>
    <row r="130" spans="2:11">
      <c r="B130" s="113"/>
      <c r="C130" s="123"/>
      <c r="D130" s="123"/>
      <c r="E130" s="123"/>
      <c r="F130" s="123"/>
      <c r="G130" s="123"/>
      <c r="H130" s="123"/>
      <c r="I130" s="114"/>
      <c r="J130" s="114"/>
      <c r="K130" s="123"/>
    </row>
    <row r="131" spans="2:11">
      <c r="B131" s="113"/>
      <c r="C131" s="123"/>
      <c r="D131" s="123"/>
      <c r="E131" s="123"/>
      <c r="F131" s="123"/>
      <c r="G131" s="123"/>
      <c r="H131" s="123"/>
      <c r="I131" s="114"/>
      <c r="J131" s="114"/>
      <c r="K131" s="123"/>
    </row>
    <row r="132" spans="2:11">
      <c r="B132" s="113"/>
      <c r="C132" s="123"/>
      <c r="D132" s="123"/>
      <c r="E132" s="123"/>
      <c r="F132" s="123"/>
      <c r="G132" s="123"/>
      <c r="H132" s="123"/>
      <c r="I132" s="114"/>
      <c r="J132" s="114"/>
      <c r="K132" s="123"/>
    </row>
    <row r="133" spans="2:11">
      <c r="B133" s="113"/>
      <c r="C133" s="123"/>
      <c r="D133" s="123"/>
      <c r="E133" s="123"/>
      <c r="F133" s="123"/>
      <c r="G133" s="123"/>
      <c r="H133" s="123"/>
      <c r="I133" s="114"/>
      <c r="J133" s="114"/>
      <c r="K133" s="123"/>
    </row>
    <row r="134" spans="2:11">
      <c r="B134" s="113"/>
      <c r="C134" s="123"/>
      <c r="D134" s="123"/>
      <c r="E134" s="123"/>
      <c r="F134" s="123"/>
      <c r="G134" s="123"/>
      <c r="H134" s="123"/>
      <c r="I134" s="114"/>
      <c r="J134" s="114"/>
      <c r="K134" s="123"/>
    </row>
    <row r="135" spans="2:11">
      <c r="B135" s="113"/>
      <c r="C135" s="123"/>
      <c r="D135" s="123"/>
      <c r="E135" s="123"/>
      <c r="F135" s="123"/>
      <c r="G135" s="123"/>
      <c r="H135" s="123"/>
      <c r="I135" s="114"/>
      <c r="J135" s="114"/>
      <c r="K135" s="123"/>
    </row>
    <row r="136" spans="2:11">
      <c r="B136" s="113"/>
      <c r="C136" s="123"/>
      <c r="D136" s="123"/>
      <c r="E136" s="123"/>
      <c r="F136" s="123"/>
      <c r="G136" s="123"/>
      <c r="H136" s="123"/>
      <c r="I136" s="114"/>
      <c r="J136" s="114"/>
      <c r="K136" s="123"/>
    </row>
    <row r="137" spans="2:11">
      <c r="B137" s="113"/>
      <c r="C137" s="123"/>
      <c r="D137" s="123"/>
      <c r="E137" s="123"/>
      <c r="F137" s="123"/>
      <c r="G137" s="123"/>
      <c r="H137" s="123"/>
      <c r="I137" s="114"/>
      <c r="J137" s="114"/>
      <c r="K137" s="123"/>
    </row>
    <row r="138" spans="2:11">
      <c r="B138" s="113"/>
      <c r="C138" s="123"/>
      <c r="D138" s="123"/>
      <c r="E138" s="123"/>
      <c r="F138" s="123"/>
      <c r="G138" s="123"/>
      <c r="H138" s="123"/>
      <c r="I138" s="114"/>
      <c r="J138" s="114"/>
      <c r="K138" s="123"/>
    </row>
    <row r="139" spans="2:11">
      <c r="B139" s="113"/>
      <c r="C139" s="123"/>
      <c r="D139" s="123"/>
      <c r="E139" s="123"/>
      <c r="F139" s="123"/>
      <c r="G139" s="123"/>
      <c r="H139" s="123"/>
      <c r="I139" s="114"/>
      <c r="J139" s="114"/>
      <c r="K139" s="123"/>
    </row>
    <row r="140" spans="2:11">
      <c r="B140" s="113"/>
      <c r="C140" s="123"/>
      <c r="D140" s="123"/>
      <c r="E140" s="123"/>
      <c r="F140" s="123"/>
      <c r="G140" s="123"/>
      <c r="H140" s="123"/>
      <c r="I140" s="114"/>
      <c r="J140" s="114"/>
      <c r="K140" s="123"/>
    </row>
    <row r="141" spans="2:11">
      <c r="B141" s="113"/>
      <c r="C141" s="123"/>
      <c r="D141" s="123"/>
      <c r="E141" s="123"/>
      <c r="F141" s="123"/>
      <c r="G141" s="123"/>
      <c r="H141" s="123"/>
      <c r="I141" s="114"/>
      <c r="J141" s="114"/>
      <c r="K141" s="123"/>
    </row>
    <row r="142" spans="2:11">
      <c r="B142" s="113"/>
      <c r="C142" s="123"/>
      <c r="D142" s="123"/>
      <c r="E142" s="123"/>
      <c r="F142" s="123"/>
      <c r="G142" s="123"/>
      <c r="H142" s="123"/>
      <c r="I142" s="114"/>
      <c r="J142" s="114"/>
      <c r="K142" s="123"/>
    </row>
    <row r="143" spans="2:11">
      <c r="B143" s="113"/>
      <c r="C143" s="123"/>
      <c r="D143" s="123"/>
      <c r="E143" s="123"/>
      <c r="F143" s="123"/>
      <c r="G143" s="123"/>
      <c r="H143" s="123"/>
      <c r="I143" s="114"/>
      <c r="J143" s="114"/>
      <c r="K143" s="123"/>
    </row>
    <row r="144" spans="2:11">
      <c r="B144" s="113"/>
      <c r="C144" s="123"/>
      <c r="D144" s="123"/>
      <c r="E144" s="123"/>
      <c r="F144" s="123"/>
      <c r="G144" s="123"/>
      <c r="H144" s="123"/>
      <c r="I144" s="114"/>
      <c r="J144" s="114"/>
      <c r="K144" s="123"/>
    </row>
    <row r="145" spans="2:11">
      <c r="B145" s="113"/>
      <c r="C145" s="123"/>
      <c r="D145" s="123"/>
      <c r="E145" s="123"/>
      <c r="F145" s="123"/>
      <c r="G145" s="123"/>
      <c r="H145" s="123"/>
      <c r="I145" s="114"/>
      <c r="J145" s="114"/>
      <c r="K145" s="123"/>
    </row>
    <row r="146" spans="2:11">
      <c r="B146" s="113"/>
      <c r="C146" s="123"/>
      <c r="D146" s="123"/>
      <c r="E146" s="123"/>
      <c r="F146" s="123"/>
      <c r="G146" s="123"/>
      <c r="H146" s="123"/>
      <c r="I146" s="114"/>
      <c r="J146" s="114"/>
      <c r="K146" s="123"/>
    </row>
    <row r="147" spans="2:11">
      <c r="B147" s="113"/>
      <c r="C147" s="123"/>
      <c r="D147" s="123"/>
      <c r="E147" s="123"/>
      <c r="F147" s="123"/>
      <c r="G147" s="123"/>
      <c r="H147" s="123"/>
      <c r="I147" s="114"/>
      <c r="J147" s="114"/>
      <c r="K147" s="123"/>
    </row>
    <row r="148" spans="2:11">
      <c r="B148" s="113"/>
      <c r="C148" s="123"/>
      <c r="D148" s="123"/>
      <c r="E148" s="123"/>
      <c r="F148" s="123"/>
      <c r="G148" s="123"/>
      <c r="H148" s="123"/>
      <c r="I148" s="114"/>
      <c r="J148" s="114"/>
      <c r="K148" s="123"/>
    </row>
    <row r="149" spans="2:11">
      <c r="B149" s="113"/>
      <c r="C149" s="123"/>
      <c r="D149" s="123"/>
      <c r="E149" s="123"/>
      <c r="F149" s="123"/>
      <c r="G149" s="123"/>
      <c r="H149" s="123"/>
      <c r="I149" s="114"/>
      <c r="J149" s="114"/>
      <c r="K149" s="123"/>
    </row>
    <row r="150" spans="2:11">
      <c r="B150" s="113"/>
      <c r="C150" s="123"/>
      <c r="D150" s="123"/>
      <c r="E150" s="123"/>
      <c r="F150" s="123"/>
      <c r="G150" s="123"/>
      <c r="H150" s="123"/>
      <c r="I150" s="114"/>
      <c r="J150" s="114"/>
      <c r="K150" s="123"/>
    </row>
    <row r="151" spans="2:11">
      <c r="B151" s="113"/>
      <c r="C151" s="123"/>
      <c r="D151" s="123"/>
      <c r="E151" s="123"/>
      <c r="F151" s="123"/>
      <c r="G151" s="123"/>
      <c r="H151" s="123"/>
      <c r="I151" s="114"/>
      <c r="J151" s="114"/>
      <c r="K151" s="123"/>
    </row>
    <row r="152" spans="2:11">
      <c r="B152" s="113"/>
      <c r="C152" s="123"/>
      <c r="D152" s="123"/>
      <c r="E152" s="123"/>
      <c r="F152" s="123"/>
      <c r="G152" s="123"/>
      <c r="H152" s="123"/>
      <c r="I152" s="114"/>
      <c r="J152" s="114"/>
      <c r="K152" s="123"/>
    </row>
    <row r="153" spans="2:11">
      <c r="B153" s="113"/>
      <c r="C153" s="123"/>
      <c r="D153" s="123"/>
      <c r="E153" s="123"/>
      <c r="F153" s="123"/>
      <c r="G153" s="123"/>
      <c r="H153" s="123"/>
      <c r="I153" s="114"/>
      <c r="J153" s="114"/>
      <c r="K153" s="123"/>
    </row>
    <row r="154" spans="2:11">
      <c r="B154" s="113"/>
      <c r="C154" s="123"/>
      <c r="D154" s="123"/>
      <c r="E154" s="123"/>
      <c r="F154" s="123"/>
      <c r="G154" s="123"/>
      <c r="H154" s="123"/>
      <c r="I154" s="114"/>
      <c r="J154" s="114"/>
      <c r="K154" s="123"/>
    </row>
    <row r="155" spans="2:11">
      <c r="B155" s="113"/>
      <c r="C155" s="123"/>
      <c r="D155" s="123"/>
      <c r="E155" s="123"/>
      <c r="F155" s="123"/>
      <c r="G155" s="123"/>
      <c r="H155" s="123"/>
      <c r="I155" s="114"/>
      <c r="J155" s="114"/>
      <c r="K155" s="123"/>
    </row>
    <row r="156" spans="2:11">
      <c r="B156" s="113"/>
      <c r="C156" s="123"/>
      <c r="D156" s="123"/>
      <c r="E156" s="123"/>
      <c r="F156" s="123"/>
      <c r="G156" s="123"/>
      <c r="H156" s="123"/>
      <c r="I156" s="114"/>
      <c r="J156" s="114"/>
      <c r="K156" s="123"/>
    </row>
    <row r="157" spans="2:11">
      <c r="B157" s="113"/>
      <c r="C157" s="123"/>
      <c r="D157" s="123"/>
      <c r="E157" s="123"/>
      <c r="F157" s="123"/>
      <c r="G157" s="123"/>
      <c r="H157" s="123"/>
      <c r="I157" s="114"/>
      <c r="J157" s="114"/>
      <c r="K157" s="123"/>
    </row>
    <row r="158" spans="2:11">
      <c r="B158" s="113"/>
      <c r="C158" s="123"/>
      <c r="D158" s="123"/>
      <c r="E158" s="123"/>
      <c r="F158" s="123"/>
      <c r="G158" s="123"/>
      <c r="H158" s="123"/>
      <c r="I158" s="114"/>
      <c r="J158" s="114"/>
      <c r="K158" s="123"/>
    </row>
    <row r="159" spans="2:11">
      <c r="B159" s="113"/>
      <c r="C159" s="123"/>
      <c r="D159" s="123"/>
      <c r="E159" s="123"/>
      <c r="F159" s="123"/>
      <c r="G159" s="123"/>
      <c r="H159" s="123"/>
      <c r="I159" s="114"/>
      <c r="J159" s="114"/>
      <c r="K159" s="123"/>
    </row>
    <row r="160" spans="2:11">
      <c r="B160" s="113"/>
      <c r="C160" s="123"/>
      <c r="D160" s="123"/>
      <c r="E160" s="123"/>
      <c r="F160" s="123"/>
      <c r="G160" s="123"/>
      <c r="H160" s="123"/>
      <c r="I160" s="114"/>
      <c r="J160" s="114"/>
      <c r="K160" s="123"/>
    </row>
    <row r="161" spans="2:11">
      <c r="B161" s="113"/>
      <c r="C161" s="123"/>
      <c r="D161" s="123"/>
      <c r="E161" s="123"/>
      <c r="F161" s="123"/>
      <c r="G161" s="123"/>
      <c r="H161" s="123"/>
      <c r="I161" s="114"/>
      <c r="J161" s="114"/>
      <c r="K161" s="123"/>
    </row>
    <row r="162" spans="2:11">
      <c r="B162" s="113"/>
      <c r="C162" s="123"/>
      <c r="D162" s="123"/>
      <c r="E162" s="123"/>
      <c r="F162" s="123"/>
      <c r="G162" s="123"/>
      <c r="H162" s="123"/>
      <c r="I162" s="114"/>
      <c r="J162" s="114"/>
      <c r="K162" s="123"/>
    </row>
    <row r="163" spans="2:11">
      <c r="B163" s="113"/>
      <c r="C163" s="123"/>
      <c r="D163" s="123"/>
      <c r="E163" s="123"/>
      <c r="F163" s="123"/>
      <c r="G163" s="123"/>
      <c r="H163" s="123"/>
      <c r="I163" s="114"/>
      <c r="J163" s="114"/>
      <c r="K163" s="123"/>
    </row>
    <row r="164" spans="2:11">
      <c r="B164" s="113"/>
      <c r="C164" s="123"/>
      <c r="D164" s="123"/>
      <c r="E164" s="123"/>
      <c r="F164" s="123"/>
      <c r="G164" s="123"/>
      <c r="H164" s="123"/>
      <c r="I164" s="114"/>
      <c r="J164" s="114"/>
      <c r="K164" s="123"/>
    </row>
    <row r="165" spans="2:11">
      <c r="B165" s="113"/>
      <c r="C165" s="123"/>
      <c r="D165" s="123"/>
      <c r="E165" s="123"/>
      <c r="F165" s="123"/>
      <c r="G165" s="123"/>
      <c r="H165" s="123"/>
      <c r="I165" s="114"/>
      <c r="J165" s="114"/>
      <c r="K165" s="123"/>
    </row>
    <row r="166" spans="2:11">
      <c r="B166" s="113"/>
      <c r="C166" s="123"/>
      <c r="D166" s="123"/>
      <c r="E166" s="123"/>
      <c r="F166" s="123"/>
      <c r="G166" s="123"/>
      <c r="H166" s="123"/>
      <c r="I166" s="114"/>
      <c r="J166" s="114"/>
      <c r="K166" s="123"/>
    </row>
    <row r="167" spans="2:11">
      <c r="B167" s="113"/>
      <c r="C167" s="123"/>
      <c r="D167" s="123"/>
      <c r="E167" s="123"/>
      <c r="F167" s="123"/>
      <c r="G167" s="123"/>
      <c r="H167" s="123"/>
      <c r="I167" s="114"/>
      <c r="J167" s="114"/>
      <c r="K167" s="123"/>
    </row>
    <row r="168" spans="2:11">
      <c r="B168" s="113"/>
      <c r="C168" s="123"/>
      <c r="D168" s="123"/>
      <c r="E168" s="123"/>
      <c r="F168" s="123"/>
      <c r="G168" s="123"/>
      <c r="H168" s="123"/>
      <c r="I168" s="114"/>
      <c r="J168" s="114"/>
      <c r="K168" s="123"/>
    </row>
    <row r="169" spans="2:11">
      <c r="B169" s="113"/>
      <c r="C169" s="123"/>
      <c r="D169" s="123"/>
      <c r="E169" s="123"/>
      <c r="F169" s="123"/>
      <c r="G169" s="123"/>
      <c r="H169" s="123"/>
      <c r="I169" s="114"/>
      <c r="J169" s="114"/>
      <c r="K169" s="123"/>
    </row>
    <row r="170" spans="2:11">
      <c r="B170" s="113"/>
      <c r="C170" s="123"/>
      <c r="D170" s="123"/>
      <c r="E170" s="123"/>
      <c r="F170" s="123"/>
      <c r="G170" s="123"/>
      <c r="H170" s="123"/>
      <c r="I170" s="114"/>
      <c r="J170" s="114"/>
      <c r="K170" s="123"/>
    </row>
    <row r="171" spans="2:11">
      <c r="B171" s="113"/>
      <c r="C171" s="123"/>
      <c r="D171" s="123"/>
      <c r="E171" s="123"/>
      <c r="F171" s="123"/>
      <c r="G171" s="123"/>
      <c r="H171" s="123"/>
      <c r="I171" s="114"/>
      <c r="J171" s="114"/>
      <c r="K171" s="123"/>
    </row>
    <row r="172" spans="2:11">
      <c r="B172" s="113"/>
      <c r="C172" s="123"/>
      <c r="D172" s="123"/>
      <c r="E172" s="123"/>
      <c r="F172" s="123"/>
      <c r="G172" s="123"/>
      <c r="H172" s="123"/>
      <c r="I172" s="114"/>
      <c r="J172" s="114"/>
      <c r="K172" s="123"/>
    </row>
    <row r="173" spans="2:11">
      <c r="B173" s="113"/>
      <c r="C173" s="123"/>
      <c r="D173" s="123"/>
      <c r="E173" s="123"/>
      <c r="F173" s="123"/>
      <c r="G173" s="123"/>
      <c r="H173" s="123"/>
      <c r="I173" s="114"/>
      <c r="J173" s="114"/>
      <c r="K173" s="123"/>
    </row>
    <row r="174" spans="2:11">
      <c r="B174" s="113"/>
      <c r="C174" s="123"/>
      <c r="D174" s="123"/>
      <c r="E174" s="123"/>
      <c r="F174" s="123"/>
      <c r="G174" s="123"/>
      <c r="H174" s="123"/>
      <c r="I174" s="114"/>
      <c r="J174" s="114"/>
      <c r="K174" s="123"/>
    </row>
    <row r="175" spans="2:11">
      <c r="B175" s="113"/>
      <c r="C175" s="123"/>
      <c r="D175" s="123"/>
      <c r="E175" s="123"/>
      <c r="F175" s="123"/>
      <c r="G175" s="123"/>
      <c r="H175" s="123"/>
      <c r="I175" s="114"/>
      <c r="J175" s="114"/>
      <c r="K175" s="123"/>
    </row>
    <row r="176" spans="2:11">
      <c r="B176" s="113"/>
      <c r="C176" s="123"/>
      <c r="D176" s="123"/>
      <c r="E176" s="123"/>
      <c r="F176" s="123"/>
      <c r="G176" s="123"/>
      <c r="H176" s="123"/>
      <c r="I176" s="114"/>
      <c r="J176" s="114"/>
      <c r="K176" s="123"/>
    </row>
    <row r="177" spans="2:11">
      <c r="B177" s="113"/>
      <c r="C177" s="123"/>
      <c r="D177" s="123"/>
      <c r="E177" s="123"/>
      <c r="F177" s="123"/>
      <c r="G177" s="123"/>
      <c r="H177" s="123"/>
      <c r="I177" s="114"/>
      <c r="J177" s="114"/>
      <c r="K177" s="123"/>
    </row>
    <row r="178" spans="2:11">
      <c r="B178" s="113"/>
      <c r="C178" s="123"/>
      <c r="D178" s="123"/>
      <c r="E178" s="123"/>
      <c r="F178" s="123"/>
      <c r="G178" s="123"/>
      <c r="H178" s="123"/>
      <c r="I178" s="114"/>
      <c r="J178" s="114"/>
      <c r="K178" s="123"/>
    </row>
    <row r="179" spans="2:11">
      <c r="B179" s="113"/>
      <c r="C179" s="123"/>
      <c r="D179" s="123"/>
      <c r="E179" s="123"/>
      <c r="F179" s="123"/>
      <c r="G179" s="123"/>
      <c r="H179" s="123"/>
      <c r="I179" s="114"/>
      <c r="J179" s="114"/>
      <c r="K179" s="123"/>
    </row>
    <row r="180" spans="2:11">
      <c r="B180" s="113"/>
      <c r="C180" s="123"/>
      <c r="D180" s="123"/>
      <c r="E180" s="123"/>
      <c r="F180" s="123"/>
      <c r="G180" s="123"/>
      <c r="H180" s="123"/>
      <c r="I180" s="114"/>
      <c r="J180" s="114"/>
      <c r="K180" s="123"/>
    </row>
    <row r="181" spans="2:11">
      <c r="B181" s="113"/>
      <c r="C181" s="123"/>
      <c r="D181" s="123"/>
      <c r="E181" s="123"/>
      <c r="F181" s="123"/>
      <c r="G181" s="123"/>
      <c r="H181" s="123"/>
      <c r="I181" s="114"/>
      <c r="J181" s="114"/>
      <c r="K181" s="123"/>
    </row>
    <row r="182" spans="2:11">
      <c r="B182" s="113"/>
      <c r="C182" s="123"/>
      <c r="D182" s="123"/>
      <c r="E182" s="123"/>
      <c r="F182" s="123"/>
      <c r="G182" s="123"/>
      <c r="H182" s="123"/>
      <c r="I182" s="114"/>
      <c r="J182" s="114"/>
      <c r="K182" s="123"/>
    </row>
    <row r="183" spans="2:11">
      <c r="B183" s="113"/>
      <c r="C183" s="123"/>
      <c r="D183" s="123"/>
      <c r="E183" s="123"/>
      <c r="F183" s="123"/>
      <c r="G183" s="123"/>
      <c r="H183" s="123"/>
      <c r="I183" s="114"/>
      <c r="J183" s="114"/>
      <c r="K183" s="123"/>
    </row>
    <row r="184" spans="2:11">
      <c r="B184" s="113"/>
      <c r="C184" s="123"/>
      <c r="D184" s="123"/>
      <c r="E184" s="123"/>
      <c r="F184" s="123"/>
      <c r="G184" s="123"/>
      <c r="H184" s="123"/>
      <c r="I184" s="114"/>
      <c r="J184" s="114"/>
      <c r="K184" s="123"/>
    </row>
    <row r="185" spans="2:11">
      <c r="B185" s="113"/>
      <c r="C185" s="123"/>
      <c r="D185" s="123"/>
      <c r="E185" s="123"/>
      <c r="F185" s="123"/>
      <c r="G185" s="123"/>
      <c r="H185" s="123"/>
      <c r="I185" s="114"/>
      <c r="J185" s="114"/>
      <c r="K185" s="123"/>
    </row>
    <row r="186" spans="2:11">
      <c r="B186" s="113"/>
      <c r="C186" s="123"/>
      <c r="D186" s="123"/>
      <c r="E186" s="123"/>
      <c r="F186" s="123"/>
      <c r="G186" s="123"/>
      <c r="H186" s="123"/>
      <c r="I186" s="114"/>
      <c r="J186" s="114"/>
      <c r="K186" s="123"/>
    </row>
    <row r="187" spans="2:11">
      <c r="B187" s="113"/>
      <c r="C187" s="123"/>
      <c r="D187" s="123"/>
      <c r="E187" s="123"/>
      <c r="F187" s="123"/>
      <c r="G187" s="123"/>
      <c r="H187" s="123"/>
      <c r="I187" s="114"/>
      <c r="J187" s="114"/>
      <c r="K187" s="123"/>
    </row>
    <row r="188" spans="2:11">
      <c r="B188" s="113"/>
      <c r="C188" s="123"/>
      <c r="D188" s="123"/>
      <c r="E188" s="123"/>
      <c r="F188" s="123"/>
      <c r="G188" s="123"/>
      <c r="H188" s="123"/>
      <c r="I188" s="114"/>
      <c r="J188" s="114"/>
      <c r="K188" s="123"/>
    </row>
    <row r="189" spans="2:11">
      <c r="B189" s="113"/>
      <c r="C189" s="123"/>
      <c r="D189" s="123"/>
      <c r="E189" s="123"/>
      <c r="F189" s="123"/>
      <c r="G189" s="123"/>
      <c r="H189" s="123"/>
      <c r="I189" s="114"/>
      <c r="J189" s="114"/>
      <c r="K189" s="123"/>
    </row>
    <row r="190" spans="2:11">
      <c r="B190" s="113"/>
      <c r="C190" s="123"/>
      <c r="D190" s="123"/>
      <c r="E190" s="123"/>
      <c r="F190" s="123"/>
      <c r="G190" s="123"/>
      <c r="H190" s="123"/>
      <c r="I190" s="114"/>
      <c r="J190" s="114"/>
      <c r="K190" s="123"/>
    </row>
    <row r="191" spans="2:11">
      <c r="B191" s="113"/>
      <c r="C191" s="123"/>
      <c r="D191" s="123"/>
      <c r="E191" s="123"/>
      <c r="F191" s="123"/>
      <c r="G191" s="123"/>
      <c r="H191" s="123"/>
      <c r="I191" s="114"/>
      <c r="J191" s="114"/>
      <c r="K191" s="123"/>
    </row>
    <row r="192" spans="2:11">
      <c r="B192" s="113"/>
      <c r="C192" s="123"/>
      <c r="D192" s="123"/>
      <c r="E192" s="123"/>
      <c r="F192" s="123"/>
      <c r="G192" s="123"/>
      <c r="H192" s="123"/>
      <c r="I192" s="114"/>
      <c r="J192" s="114"/>
      <c r="K192" s="123"/>
    </row>
    <row r="193" spans="2:11">
      <c r="B193" s="113"/>
      <c r="C193" s="123"/>
      <c r="D193" s="123"/>
      <c r="E193" s="123"/>
      <c r="F193" s="123"/>
      <c r="G193" s="123"/>
      <c r="H193" s="123"/>
      <c r="I193" s="114"/>
      <c r="J193" s="114"/>
      <c r="K193" s="123"/>
    </row>
    <row r="194" spans="2:11">
      <c r="B194" s="113"/>
      <c r="C194" s="123"/>
      <c r="D194" s="123"/>
      <c r="E194" s="123"/>
      <c r="F194" s="123"/>
      <c r="G194" s="123"/>
      <c r="H194" s="123"/>
      <c r="I194" s="114"/>
      <c r="J194" s="114"/>
      <c r="K194" s="123"/>
    </row>
    <row r="195" spans="2:11">
      <c r="B195" s="113"/>
      <c r="C195" s="123"/>
      <c r="D195" s="123"/>
      <c r="E195" s="123"/>
      <c r="F195" s="123"/>
      <c r="G195" s="123"/>
      <c r="H195" s="123"/>
      <c r="I195" s="114"/>
      <c r="J195" s="114"/>
      <c r="K195" s="123"/>
    </row>
    <row r="196" spans="2:11">
      <c r="B196" s="113"/>
      <c r="C196" s="123"/>
      <c r="D196" s="123"/>
      <c r="E196" s="123"/>
      <c r="F196" s="123"/>
      <c r="G196" s="123"/>
      <c r="H196" s="123"/>
      <c r="I196" s="114"/>
      <c r="J196" s="114"/>
      <c r="K196" s="123"/>
    </row>
    <row r="197" spans="2:11">
      <c r="B197" s="113"/>
      <c r="C197" s="123"/>
      <c r="D197" s="123"/>
      <c r="E197" s="123"/>
      <c r="F197" s="123"/>
      <c r="G197" s="123"/>
      <c r="H197" s="123"/>
      <c r="I197" s="114"/>
      <c r="J197" s="114"/>
      <c r="K197" s="123"/>
    </row>
    <row r="198" spans="2:11">
      <c r="B198" s="113"/>
      <c r="C198" s="123"/>
      <c r="D198" s="123"/>
      <c r="E198" s="123"/>
      <c r="F198" s="123"/>
      <c r="G198" s="123"/>
      <c r="H198" s="123"/>
      <c r="I198" s="114"/>
      <c r="J198" s="114"/>
      <c r="K198" s="123"/>
    </row>
    <row r="199" spans="2:11">
      <c r="B199" s="113"/>
      <c r="C199" s="123"/>
      <c r="D199" s="123"/>
      <c r="E199" s="123"/>
      <c r="F199" s="123"/>
      <c r="G199" s="123"/>
      <c r="H199" s="123"/>
      <c r="I199" s="114"/>
      <c r="J199" s="114"/>
      <c r="K199" s="123"/>
    </row>
    <row r="200" spans="2:11">
      <c r="B200" s="113"/>
      <c r="C200" s="123"/>
      <c r="D200" s="123"/>
      <c r="E200" s="123"/>
      <c r="F200" s="123"/>
      <c r="G200" s="123"/>
      <c r="H200" s="123"/>
      <c r="I200" s="114"/>
      <c r="J200" s="114"/>
      <c r="K200" s="123"/>
    </row>
    <row r="201" spans="2:11">
      <c r="B201" s="113"/>
      <c r="C201" s="123"/>
      <c r="D201" s="123"/>
      <c r="E201" s="123"/>
      <c r="F201" s="123"/>
      <c r="G201" s="123"/>
      <c r="H201" s="123"/>
      <c r="I201" s="114"/>
      <c r="J201" s="114"/>
      <c r="K201" s="123"/>
    </row>
    <row r="202" spans="2:11">
      <c r="B202" s="113"/>
      <c r="C202" s="123"/>
      <c r="D202" s="123"/>
      <c r="E202" s="123"/>
      <c r="F202" s="123"/>
      <c r="G202" s="123"/>
      <c r="H202" s="123"/>
      <c r="I202" s="114"/>
      <c r="J202" s="114"/>
      <c r="K202" s="123"/>
    </row>
    <row r="203" spans="2:11">
      <c r="B203" s="113"/>
      <c r="C203" s="123"/>
      <c r="D203" s="123"/>
      <c r="E203" s="123"/>
      <c r="F203" s="123"/>
      <c r="G203" s="123"/>
      <c r="H203" s="123"/>
      <c r="I203" s="114"/>
      <c r="J203" s="114"/>
      <c r="K203" s="123"/>
    </row>
    <row r="204" spans="2:11">
      <c r="B204" s="113"/>
      <c r="C204" s="123"/>
      <c r="D204" s="123"/>
      <c r="E204" s="123"/>
      <c r="F204" s="123"/>
      <c r="G204" s="123"/>
      <c r="H204" s="123"/>
      <c r="I204" s="114"/>
      <c r="J204" s="114"/>
      <c r="K204" s="123"/>
    </row>
    <row r="205" spans="2:11">
      <c r="B205" s="113"/>
      <c r="C205" s="123"/>
      <c r="D205" s="123"/>
      <c r="E205" s="123"/>
      <c r="F205" s="123"/>
      <c r="G205" s="123"/>
      <c r="H205" s="123"/>
      <c r="I205" s="114"/>
      <c r="J205" s="114"/>
      <c r="K205" s="123"/>
    </row>
    <row r="206" spans="2:11">
      <c r="B206" s="113"/>
      <c r="C206" s="123"/>
      <c r="D206" s="123"/>
      <c r="E206" s="123"/>
      <c r="F206" s="123"/>
      <c r="G206" s="123"/>
      <c r="H206" s="123"/>
      <c r="I206" s="114"/>
      <c r="J206" s="114"/>
      <c r="K206" s="123"/>
    </row>
    <row r="207" spans="2:11">
      <c r="B207" s="113"/>
      <c r="C207" s="123"/>
      <c r="D207" s="123"/>
      <c r="E207" s="123"/>
      <c r="F207" s="123"/>
      <c r="G207" s="123"/>
      <c r="H207" s="123"/>
      <c r="I207" s="114"/>
      <c r="J207" s="114"/>
      <c r="K207" s="123"/>
    </row>
    <row r="208" spans="2:11">
      <c r="B208" s="113"/>
      <c r="C208" s="123"/>
      <c r="D208" s="123"/>
      <c r="E208" s="123"/>
      <c r="F208" s="123"/>
      <c r="G208" s="123"/>
      <c r="H208" s="123"/>
      <c r="I208" s="114"/>
      <c r="J208" s="114"/>
      <c r="K208" s="123"/>
    </row>
    <row r="209" spans="2:11">
      <c r="B209" s="113"/>
      <c r="C209" s="123"/>
      <c r="D209" s="123"/>
      <c r="E209" s="123"/>
      <c r="F209" s="123"/>
      <c r="G209" s="123"/>
      <c r="H209" s="123"/>
      <c r="I209" s="114"/>
      <c r="J209" s="114"/>
      <c r="K209" s="123"/>
    </row>
    <row r="210" spans="2:11">
      <c r="B210" s="113"/>
      <c r="C210" s="123"/>
      <c r="D210" s="123"/>
      <c r="E210" s="123"/>
      <c r="F210" s="123"/>
      <c r="G210" s="123"/>
      <c r="H210" s="123"/>
      <c r="I210" s="114"/>
      <c r="J210" s="114"/>
      <c r="K210" s="123"/>
    </row>
    <row r="211" spans="2:11">
      <c r="B211" s="113"/>
      <c r="C211" s="123"/>
      <c r="D211" s="123"/>
      <c r="E211" s="123"/>
      <c r="F211" s="123"/>
      <c r="G211" s="123"/>
      <c r="H211" s="123"/>
      <c r="I211" s="114"/>
      <c r="J211" s="114"/>
      <c r="K211" s="123"/>
    </row>
    <row r="212" spans="2:11">
      <c r="B212" s="113"/>
      <c r="C212" s="123"/>
      <c r="D212" s="123"/>
      <c r="E212" s="123"/>
      <c r="F212" s="123"/>
      <c r="G212" s="123"/>
      <c r="H212" s="123"/>
      <c r="I212" s="114"/>
      <c r="J212" s="114"/>
      <c r="K212" s="123"/>
    </row>
    <row r="213" spans="2:11">
      <c r="B213" s="113"/>
      <c r="C213" s="123"/>
      <c r="D213" s="123"/>
      <c r="E213" s="123"/>
      <c r="F213" s="123"/>
      <c r="G213" s="123"/>
      <c r="H213" s="123"/>
      <c r="I213" s="114"/>
      <c r="J213" s="114"/>
      <c r="K213" s="123"/>
    </row>
    <row r="214" spans="2:11">
      <c r="B214" s="113"/>
      <c r="C214" s="123"/>
      <c r="D214" s="123"/>
      <c r="E214" s="123"/>
      <c r="F214" s="123"/>
      <c r="G214" s="123"/>
      <c r="H214" s="123"/>
      <c r="I214" s="114"/>
      <c r="J214" s="114"/>
      <c r="K214" s="123"/>
    </row>
    <row r="215" spans="2:11">
      <c r="B215" s="113"/>
      <c r="C215" s="123"/>
      <c r="D215" s="123"/>
      <c r="E215" s="123"/>
      <c r="F215" s="123"/>
      <c r="G215" s="123"/>
      <c r="H215" s="123"/>
      <c r="I215" s="114"/>
      <c r="J215" s="114"/>
      <c r="K215" s="123"/>
    </row>
    <row r="216" spans="2:11">
      <c r="B216" s="113"/>
      <c r="C216" s="123"/>
      <c r="D216" s="123"/>
      <c r="E216" s="123"/>
      <c r="F216" s="123"/>
      <c r="G216" s="123"/>
      <c r="H216" s="123"/>
      <c r="I216" s="114"/>
      <c r="J216" s="114"/>
      <c r="K216" s="123"/>
    </row>
    <row r="217" spans="2:11">
      <c r="B217" s="113"/>
      <c r="C217" s="123"/>
      <c r="D217" s="123"/>
      <c r="E217" s="123"/>
      <c r="F217" s="123"/>
      <c r="G217" s="123"/>
      <c r="H217" s="123"/>
      <c r="I217" s="114"/>
      <c r="J217" s="114"/>
      <c r="K217" s="123"/>
    </row>
    <row r="218" spans="2:11">
      <c r="B218" s="113"/>
      <c r="C218" s="123"/>
      <c r="D218" s="123"/>
      <c r="E218" s="123"/>
      <c r="F218" s="123"/>
      <c r="G218" s="123"/>
      <c r="H218" s="123"/>
      <c r="I218" s="114"/>
      <c r="J218" s="114"/>
      <c r="K218" s="123"/>
    </row>
    <row r="219" spans="2:11">
      <c r="B219" s="113"/>
      <c r="C219" s="123"/>
      <c r="D219" s="123"/>
      <c r="E219" s="123"/>
      <c r="F219" s="123"/>
      <c r="G219" s="123"/>
      <c r="H219" s="123"/>
      <c r="I219" s="114"/>
      <c r="J219" s="114"/>
      <c r="K219" s="123"/>
    </row>
    <row r="220" spans="2:11">
      <c r="B220" s="113"/>
      <c r="C220" s="123"/>
      <c r="D220" s="123"/>
      <c r="E220" s="123"/>
      <c r="F220" s="123"/>
      <c r="G220" s="123"/>
      <c r="H220" s="123"/>
      <c r="I220" s="114"/>
      <c r="J220" s="114"/>
      <c r="K220" s="123"/>
    </row>
    <row r="221" spans="2:11">
      <c r="B221" s="113"/>
      <c r="C221" s="123"/>
      <c r="D221" s="123"/>
      <c r="E221" s="123"/>
      <c r="F221" s="123"/>
      <c r="G221" s="123"/>
      <c r="H221" s="123"/>
      <c r="I221" s="114"/>
      <c r="J221" s="114"/>
      <c r="K221" s="123"/>
    </row>
    <row r="222" spans="2:11">
      <c r="B222" s="113"/>
      <c r="C222" s="123"/>
      <c r="D222" s="123"/>
      <c r="E222" s="123"/>
      <c r="F222" s="123"/>
      <c r="G222" s="123"/>
      <c r="H222" s="123"/>
      <c r="I222" s="114"/>
      <c r="J222" s="114"/>
      <c r="K222" s="123"/>
    </row>
    <row r="223" spans="2:11">
      <c r="B223" s="113"/>
      <c r="C223" s="123"/>
      <c r="D223" s="123"/>
      <c r="E223" s="123"/>
      <c r="F223" s="123"/>
      <c r="G223" s="123"/>
      <c r="H223" s="123"/>
      <c r="I223" s="114"/>
      <c r="J223" s="114"/>
      <c r="K223" s="123"/>
    </row>
    <row r="224" spans="2:11">
      <c r="B224" s="113"/>
      <c r="C224" s="123"/>
      <c r="D224" s="123"/>
      <c r="E224" s="123"/>
      <c r="F224" s="123"/>
      <c r="G224" s="123"/>
      <c r="H224" s="123"/>
      <c r="I224" s="114"/>
      <c r="J224" s="114"/>
      <c r="K224" s="123"/>
    </row>
    <row r="225" spans="2:11">
      <c r="B225" s="113"/>
      <c r="C225" s="123"/>
      <c r="D225" s="123"/>
      <c r="E225" s="123"/>
      <c r="F225" s="123"/>
      <c r="G225" s="123"/>
      <c r="H225" s="123"/>
      <c r="I225" s="114"/>
      <c r="J225" s="114"/>
      <c r="K225" s="123"/>
    </row>
    <row r="226" spans="2:11">
      <c r="B226" s="113"/>
      <c r="C226" s="123"/>
      <c r="D226" s="123"/>
      <c r="E226" s="123"/>
      <c r="F226" s="123"/>
      <c r="G226" s="123"/>
      <c r="H226" s="123"/>
      <c r="I226" s="114"/>
      <c r="J226" s="114"/>
      <c r="K226" s="123"/>
    </row>
    <row r="227" spans="2:11">
      <c r="B227" s="113"/>
      <c r="C227" s="123"/>
      <c r="D227" s="123"/>
      <c r="E227" s="123"/>
      <c r="F227" s="123"/>
      <c r="G227" s="123"/>
      <c r="H227" s="123"/>
      <c r="I227" s="114"/>
      <c r="J227" s="114"/>
      <c r="K227" s="123"/>
    </row>
    <row r="228" spans="2:11">
      <c r="B228" s="113"/>
      <c r="C228" s="123"/>
      <c r="D228" s="123"/>
      <c r="E228" s="123"/>
      <c r="F228" s="123"/>
      <c r="G228" s="123"/>
      <c r="H228" s="123"/>
      <c r="I228" s="114"/>
      <c r="J228" s="114"/>
      <c r="K228" s="123"/>
    </row>
    <row r="229" spans="2:11">
      <c r="B229" s="113"/>
      <c r="C229" s="123"/>
      <c r="D229" s="123"/>
      <c r="E229" s="123"/>
      <c r="F229" s="123"/>
      <c r="G229" s="123"/>
      <c r="H229" s="123"/>
      <c r="I229" s="114"/>
      <c r="J229" s="114"/>
      <c r="K229" s="123"/>
    </row>
    <row r="230" spans="2:11">
      <c r="B230" s="113"/>
      <c r="C230" s="123"/>
      <c r="D230" s="123"/>
      <c r="E230" s="123"/>
      <c r="F230" s="123"/>
      <c r="G230" s="123"/>
      <c r="H230" s="123"/>
      <c r="I230" s="114"/>
      <c r="J230" s="114"/>
      <c r="K230" s="123"/>
    </row>
    <row r="231" spans="2:11">
      <c r="B231" s="113"/>
      <c r="C231" s="123"/>
      <c r="D231" s="123"/>
      <c r="E231" s="123"/>
      <c r="F231" s="123"/>
      <c r="G231" s="123"/>
      <c r="H231" s="123"/>
      <c r="I231" s="114"/>
      <c r="J231" s="114"/>
      <c r="K231" s="123"/>
    </row>
    <row r="232" spans="2:11">
      <c r="B232" s="113"/>
      <c r="C232" s="123"/>
      <c r="D232" s="123"/>
      <c r="E232" s="123"/>
      <c r="F232" s="123"/>
      <c r="G232" s="123"/>
      <c r="H232" s="123"/>
      <c r="I232" s="114"/>
      <c r="J232" s="114"/>
      <c r="K232" s="123"/>
    </row>
    <row r="233" spans="2:11">
      <c r="B233" s="113"/>
      <c r="C233" s="123"/>
      <c r="D233" s="123"/>
      <c r="E233" s="123"/>
      <c r="F233" s="123"/>
      <c r="G233" s="123"/>
      <c r="H233" s="123"/>
      <c r="I233" s="114"/>
      <c r="J233" s="114"/>
      <c r="K233" s="123"/>
    </row>
    <row r="234" spans="2:11">
      <c r="B234" s="113"/>
      <c r="C234" s="123"/>
      <c r="D234" s="123"/>
      <c r="E234" s="123"/>
      <c r="F234" s="123"/>
      <c r="G234" s="123"/>
      <c r="H234" s="123"/>
      <c r="I234" s="114"/>
      <c r="J234" s="114"/>
      <c r="K234" s="123"/>
    </row>
    <row r="235" spans="2:11">
      <c r="B235" s="113"/>
      <c r="C235" s="123"/>
      <c r="D235" s="123"/>
      <c r="E235" s="123"/>
      <c r="F235" s="123"/>
      <c r="G235" s="123"/>
      <c r="H235" s="123"/>
      <c r="I235" s="114"/>
      <c r="J235" s="114"/>
      <c r="K235" s="123"/>
    </row>
    <row r="236" spans="2:11">
      <c r="B236" s="113"/>
      <c r="C236" s="123"/>
      <c r="D236" s="123"/>
      <c r="E236" s="123"/>
      <c r="F236" s="123"/>
      <c r="G236" s="123"/>
      <c r="H236" s="123"/>
      <c r="I236" s="114"/>
      <c r="J236" s="114"/>
      <c r="K236" s="123"/>
    </row>
    <row r="237" spans="2:11">
      <c r="B237" s="113"/>
      <c r="C237" s="123"/>
      <c r="D237" s="123"/>
      <c r="E237" s="123"/>
      <c r="F237" s="123"/>
      <c r="G237" s="123"/>
      <c r="H237" s="123"/>
      <c r="I237" s="114"/>
      <c r="J237" s="114"/>
      <c r="K237" s="123"/>
    </row>
    <row r="238" spans="2:11">
      <c r="B238" s="113"/>
      <c r="C238" s="123"/>
      <c r="D238" s="123"/>
      <c r="E238" s="123"/>
      <c r="F238" s="123"/>
      <c r="G238" s="123"/>
      <c r="H238" s="123"/>
      <c r="I238" s="114"/>
      <c r="J238" s="114"/>
      <c r="K238" s="123"/>
    </row>
    <row r="239" spans="2:11">
      <c r="B239" s="113"/>
      <c r="C239" s="123"/>
      <c r="D239" s="123"/>
      <c r="E239" s="123"/>
      <c r="F239" s="123"/>
      <c r="G239" s="123"/>
      <c r="H239" s="123"/>
      <c r="I239" s="114"/>
      <c r="J239" s="114"/>
      <c r="K239" s="123"/>
    </row>
    <row r="240" spans="2:11">
      <c r="B240" s="113"/>
      <c r="C240" s="123"/>
      <c r="D240" s="123"/>
      <c r="E240" s="123"/>
      <c r="F240" s="123"/>
      <c r="G240" s="123"/>
      <c r="H240" s="123"/>
      <c r="I240" s="114"/>
      <c r="J240" s="114"/>
      <c r="K240" s="123"/>
    </row>
    <row r="241" spans="2:11">
      <c r="B241" s="113"/>
      <c r="C241" s="123"/>
      <c r="D241" s="123"/>
      <c r="E241" s="123"/>
      <c r="F241" s="123"/>
      <c r="G241" s="123"/>
      <c r="H241" s="123"/>
      <c r="I241" s="114"/>
      <c r="J241" s="114"/>
      <c r="K241" s="123"/>
    </row>
    <row r="242" spans="2:11">
      <c r="B242" s="113"/>
      <c r="C242" s="123"/>
      <c r="D242" s="123"/>
      <c r="E242" s="123"/>
      <c r="F242" s="123"/>
      <c r="G242" s="123"/>
      <c r="H242" s="123"/>
      <c r="I242" s="114"/>
      <c r="J242" s="114"/>
      <c r="K242" s="123"/>
    </row>
    <row r="243" spans="2:11">
      <c r="B243" s="113"/>
      <c r="C243" s="123"/>
      <c r="D243" s="123"/>
      <c r="E243" s="123"/>
      <c r="F243" s="123"/>
      <c r="G243" s="123"/>
      <c r="H243" s="123"/>
      <c r="I243" s="114"/>
      <c r="J243" s="114"/>
      <c r="K243" s="123"/>
    </row>
    <row r="244" spans="2:11">
      <c r="B244" s="113"/>
      <c r="C244" s="123"/>
      <c r="D244" s="123"/>
      <c r="E244" s="123"/>
      <c r="F244" s="123"/>
      <c r="G244" s="123"/>
      <c r="H244" s="123"/>
      <c r="I244" s="114"/>
      <c r="J244" s="114"/>
      <c r="K244" s="123"/>
    </row>
    <row r="245" spans="2:11">
      <c r="B245" s="113"/>
      <c r="C245" s="123"/>
      <c r="D245" s="123"/>
      <c r="E245" s="123"/>
      <c r="F245" s="123"/>
      <c r="G245" s="123"/>
      <c r="H245" s="123"/>
      <c r="I245" s="114"/>
      <c r="J245" s="114"/>
      <c r="K245" s="123"/>
    </row>
    <row r="246" spans="2:11">
      <c r="B246" s="113"/>
      <c r="C246" s="123"/>
      <c r="D246" s="123"/>
      <c r="E246" s="123"/>
      <c r="F246" s="123"/>
      <c r="G246" s="123"/>
      <c r="H246" s="123"/>
      <c r="I246" s="114"/>
      <c r="J246" s="114"/>
      <c r="K246" s="123"/>
    </row>
    <row r="247" spans="2:11">
      <c r="B247" s="113"/>
      <c r="C247" s="123"/>
      <c r="D247" s="123"/>
      <c r="E247" s="123"/>
      <c r="F247" s="123"/>
      <c r="G247" s="123"/>
      <c r="H247" s="123"/>
      <c r="I247" s="114"/>
      <c r="J247" s="114"/>
      <c r="K247" s="123"/>
    </row>
    <row r="248" spans="2:11">
      <c r="B248" s="113"/>
      <c r="C248" s="123"/>
      <c r="D248" s="123"/>
      <c r="E248" s="123"/>
      <c r="F248" s="123"/>
      <c r="G248" s="123"/>
      <c r="H248" s="123"/>
      <c r="I248" s="114"/>
      <c r="J248" s="114"/>
      <c r="K248" s="123"/>
    </row>
    <row r="249" spans="2:11">
      <c r="B249" s="113"/>
      <c r="C249" s="123"/>
      <c r="D249" s="123"/>
      <c r="E249" s="123"/>
      <c r="F249" s="123"/>
      <c r="G249" s="123"/>
      <c r="H249" s="123"/>
      <c r="I249" s="114"/>
      <c r="J249" s="114"/>
      <c r="K249" s="123"/>
    </row>
    <row r="250" spans="2:11">
      <c r="B250" s="113"/>
      <c r="C250" s="123"/>
      <c r="D250" s="123"/>
      <c r="E250" s="123"/>
      <c r="F250" s="123"/>
      <c r="G250" s="123"/>
      <c r="H250" s="123"/>
      <c r="I250" s="114"/>
      <c r="J250" s="114"/>
      <c r="K250" s="123"/>
    </row>
    <row r="251" spans="2:11">
      <c r="B251" s="113"/>
      <c r="C251" s="123"/>
      <c r="D251" s="123"/>
      <c r="E251" s="123"/>
      <c r="F251" s="123"/>
      <c r="G251" s="123"/>
      <c r="H251" s="123"/>
      <c r="I251" s="114"/>
      <c r="J251" s="114"/>
      <c r="K251" s="123"/>
    </row>
    <row r="252" spans="2:11">
      <c r="B252" s="113"/>
      <c r="C252" s="123"/>
      <c r="D252" s="123"/>
      <c r="E252" s="123"/>
      <c r="F252" s="123"/>
      <c r="G252" s="123"/>
      <c r="H252" s="123"/>
      <c r="I252" s="114"/>
      <c r="J252" s="114"/>
      <c r="K252" s="123"/>
    </row>
    <row r="253" spans="2:11">
      <c r="B253" s="113"/>
      <c r="C253" s="123"/>
      <c r="D253" s="123"/>
      <c r="E253" s="123"/>
      <c r="F253" s="123"/>
      <c r="G253" s="123"/>
      <c r="H253" s="123"/>
      <c r="I253" s="114"/>
      <c r="J253" s="114"/>
      <c r="K253" s="123"/>
    </row>
    <row r="254" spans="2:11">
      <c r="B254" s="113"/>
      <c r="C254" s="123"/>
      <c r="D254" s="123"/>
      <c r="E254" s="123"/>
      <c r="F254" s="123"/>
      <c r="G254" s="123"/>
      <c r="H254" s="123"/>
      <c r="I254" s="114"/>
      <c r="J254" s="114"/>
      <c r="K254" s="123"/>
    </row>
    <row r="255" spans="2:11">
      <c r="B255" s="113"/>
      <c r="C255" s="123"/>
      <c r="D255" s="123"/>
      <c r="E255" s="123"/>
      <c r="F255" s="123"/>
      <c r="G255" s="123"/>
      <c r="H255" s="123"/>
      <c r="I255" s="114"/>
      <c r="J255" s="114"/>
      <c r="K255" s="123"/>
    </row>
    <row r="256" spans="2:11">
      <c r="B256" s="113"/>
      <c r="C256" s="123"/>
      <c r="D256" s="123"/>
      <c r="E256" s="123"/>
      <c r="F256" s="123"/>
      <c r="G256" s="123"/>
      <c r="H256" s="123"/>
      <c r="I256" s="114"/>
      <c r="J256" s="114"/>
      <c r="K256" s="123"/>
    </row>
    <row r="257" spans="2:11">
      <c r="B257" s="113"/>
      <c r="C257" s="123"/>
      <c r="D257" s="123"/>
      <c r="E257" s="123"/>
      <c r="F257" s="123"/>
      <c r="G257" s="123"/>
      <c r="H257" s="123"/>
      <c r="I257" s="114"/>
      <c r="J257" s="114"/>
      <c r="K257" s="123"/>
    </row>
    <row r="258" spans="2:11">
      <c r="B258" s="113"/>
      <c r="C258" s="123"/>
      <c r="D258" s="123"/>
      <c r="E258" s="123"/>
      <c r="F258" s="123"/>
      <c r="G258" s="123"/>
      <c r="H258" s="123"/>
      <c r="I258" s="114"/>
      <c r="J258" s="114"/>
      <c r="K258" s="123"/>
    </row>
    <row r="259" spans="2:11">
      <c r="B259" s="113"/>
      <c r="C259" s="123"/>
      <c r="D259" s="123"/>
      <c r="E259" s="123"/>
      <c r="F259" s="123"/>
      <c r="G259" s="123"/>
      <c r="H259" s="123"/>
      <c r="I259" s="114"/>
      <c r="J259" s="114"/>
      <c r="K259" s="123"/>
    </row>
    <row r="260" spans="2:11">
      <c r="B260" s="113"/>
      <c r="C260" s="123"/>
      <c r="D260" s="123"/>
      <c r="E260" s="123"/>
      <c r="F260" s="123"/>
      <c r="G260" s="123"/>
      <c r="H260" s="123"/>
      <c r="I260" s="114"/>
      <c r="J260" s="114"/>
      <c r="K260" s="123"/>
    </row>
    <row r="261" spans="2:11">
      <c r="B261" s="113"/>
      <c r="C261" s="123"/>
      <c r="D261" s="123"/>
      <c r="E261" s="123"/>
      <c r="F261" s="123"/>
      <c r="G261" s="123"/>
      <c r="H261" s="123"/>
      <c r="I261" s="114"/>
      <c r="J261" s="114"/>
      <c r="K261" s="123"/>
    </row>
    <row r="262" spans="2:11">
      <c r="B262" s="113"/>
      <c r="C262" s="123"/>
      <c r="D262" s="123"/>
      <c r="E262" s="123"/>
      <c r="F262" s="123"/>
      <c r="G262" s="123"/>
      <c r="H262" s="123"/>
      <c r="I262" s="114"/>
      <c r="J262" s="114"/>
      <c r="K262" s="123"/>
    </row>
    <row r="263" spans="2:11">
      <c r="B263" s="113"/>
      <c r="C263" s="123"/>
      <c r="D263" s="123"/>
      <c r="E263" s="123"/>
      <c r="F263" s="123"/>
      <c r="G263" s="123"/>
      <c r="H263" s="123"/>
      <c r="I263" s="114"/>
      <c r="J263" s="114"/>
      <c r="K263" s="123"/>
    </row>
    <row r="264" spans="2:11">
      <c r="B264" s="113"/>
      <c r="C264" s="123"/>
      <c r="D264" s="123"/>
      <c r="E264" s="123"/>
      <c r="F264" s="123"/>
      <c r="G264" s="123"/>
      <c r="H264" s="123"/>
      <c r="I264" s="114"/>
      <c r="J264" s="114"/>
      <c r="K264" s="123"/>
    </row>
    <row r="265" spans="2:11">
      <c r="B265" s="113"/>
      <c r="C265" s="123"/>
      <c r="D265" s="123"/>
      <c r="E265" s="123"/>
      <c r="F265" s="123"/>
      <c r="G265" s="123"/>
      <c r="H265" s="123"/>
      <c r="I265" s="114"/>
      <c r="J265" s="114"/>
      <c r="K265" s="123"/>
    </row>
    <row r="266" spans="2:11">
      <c r="B266" s="113"/>
      <c r="C266" s="123"/>
      <c r="D266" s="123"/>
      <c r="E266" s="123"/>
      <c r="F266" s="123"/>
      <c r="G266" s="123"/>
      <c r="H266" s="123"/>
      <c r="I266" s="114"/>
      <c r="J266" s="114"/>
      <c r="K266" s="123"/>
    </row>
    <row r="267" spans="2:11">
      <c r="B267" s="113"/>
      <c r="C267" s="123"/>
      <c r="D267" s="123"/>
      <c r="E267" s="123"/>
      <c r="F267" s="123"/>
      <c r="G267" s="123"/>
      <c r="H267" s="123"/>
      <c r="I267" s="114"/>
      <c r="J267" s="114"/>
      <c r="K267" s="123"/>
    </row>
    <row r="268" spans="2:11">
      <c r="B268" s="113"/>
      <c r="C268" s="123"/>
      <c r="D268" s="123"/>
      <c r="E268" s="123"/>
      <c r="F268" s="123"/>
      <c r="G268" s="123"/>
      <c r="H268" s="123"/>
      <c r="I268" s="114"/>
      <c r="J268" s="114"/>
      <c r="K268" s="123"/>
    </row>
    <row r="269" spans="2:11">
      <c r="B269" s="113"/>
      <c r="C269" s="123"/>
      <c r="D269" s="123"/>
      <c r="E269" s="123"/>
      <c r="F269" s="123"/>
      <c r="G269" s="123"/>
      <c r="H269" s="123"/>
      <c r="I269" s="114"/>
      <c r="J269" s="114"/>
      <c r="K269" s="123"/>
    </row>
    <row r="270" spans="2:11">
      <c r="B270" s="113"/>
      <c r="C270" s="123"/>
      <c r="D270" s="123"/>
      <c r="E270" s="123"/>
      <c r="F270" s="123"/>
      <c r="G270" s="123"/>
      <c r="H270" s="123"/>
      <c r="I270" s="114"/>
      <c r="J270" s="114"/>
      <c r="K270" s="123"/>
    </row>
    <row r="271" spans="2:11">
      <c r="B271" s="113"/>
      <c r="C271" s="123"/>
      <c r="D271" s="123"/>
      <c r="E271" s="123"/>
      <c r="F271" s="123"/>
      <c r="G271" s="123"/>
      <c r="H271" s="123"/>
      <c r="I271" s="114"/>
      <c r="J271" s="114"/>
      <c r="K271" s="123"/>
    </row>
    <row r="272" spans="2:11">
      <c r="B272" s="113"/>
      <c r="C272" s="123"/>
      <c r="D272" s="123"/>
      <c r="E272" s="123"/>
      <c r="F272" s="123"/>
      <c r="G272" s="123"/>
      <c r="H272" s="123"/>
      <c r="I272" s="114"/>
      <c r="J272" s="114"/>
      <c r="K272" s="123"/>
    </row>
    <row r="273" spans="2:11">
      <c r="B273" s="113"/>
      <c r="C273" s="123"/>
      <c r="D273" s="123"/>
      <c r="E273" s="123"/>
      <c r="F273" s="123"/>
      <c r="G273" s="123"/>
      <c r="H273" s="123"/>
      <c r="I273" s="114"/>
      <c r="J273" s="114"/>
      <c r="K273" s="123"/>
    </row>
    <row r="274" spans="2:11">
      <c r="B274" s="113"/>
      <c r="C274" s="123"/>
      <c r="D274" s="123"/>
      <c r="E274" s="123"/>
      <c r="F274" s="123"/>
      <c r="G274" s="123"/>
      <c r="H274" s="123"/>
      <c r="I274" s="114"/>
      <c r="J274" s="114"/>
      <c r="K274" s="123"/>
    </row>
    <row r="275" spans="2:11">
      <c r="B275" s="113"/>
      <c r="C275" s="123"/>
      <c r="D275" s="123"/>
      <c r="E275" s="123"/>
      <c r="F275" s="123"/>
      <c r="G275" s="123"/>
      <c r="H275" s="123"/>
      <c r="I275" s="114"/>
      <c r="J275" s="114"/>
      <c r="K275" s="123"/>
    </row>
    <row r="276" spans="2:11">
      <c r="B276" s="113"/>
      <c r="C276" s="123"/>
      <c r="D276" s="123"/>
      <c r="E276" s="123"/>
      <c r="F276" s="123"/>
      <c r="G276" s="123"/>
      <c r="H276" s="123"/>
      <c r="I276" s="114"/>
      <c r="J276" s="114"/>
      <c r="K276" s="123"/>
    </row>
    <row r="277" spans="2:11">
      <c r="B277" s="113"/>
      <c r="C277" s="123"/>
      <c r="D277" s="123"/>
      <c r="E277" s="123"/>
      <c r="F277" s="123"/>
      <c r="G277" s="123"/>
      <c r="H277" s="123"/>
      <c r="I277" s="114"/>
      <c r="J277" s="114"/>
      <c r="K277" s="123"/>
    </row>
    <row r="278" spans="2:11">
      <c r="B278" s="113"/>
      <c r="C278" s="123"/>
      <c r="D278" s="123"/>
      <c r="E278" s="123"/>
      <c r="F278" s="123"/>
      <c r="G278" s="123"/>
      <c r="H278" s="123"/>
      <c r="I278" s="114"/>
      <c r="J278" s="114"/>
      <c r="K278" s="123"/>
    </row>
    <row r="279" spans="2:11">
      <c r="B279" s="113"/>
      <c r="C279" s="123"/>
      <c r="D279" s="123"/>
      <c r="E279" s="123"/>
      <c r="F279" s="123"/>
      <c r="G279" s="123"/>
      <c r="H279" s="123"/>
      <c r="I279" s="114"/>
      <c r="J279" s="114"/>
      <c r="K279" s="123"/>
    </row>
    <row r="280" spans="2:11">
      <c r="B280" s="113"/>
      <c r="C280" s="123"/>
      <c r="D280" s="123"/>
      <c r="E280" s="123"/>
      <c r="F280" s="123"/>
      <c r="G280" s="123"/>
      <c r="H280" s="123"/>
      <c r="I280" s="114"/>
      <c r="J280" s="114"/>
      <c r="K280" s="123"/>
    </row>
    <row r="281" spans="2:11">
      <c r="B281" s="113"/>
      <c r="C281" s="123"/>
      <c r="D281" s="123"/>
      <c r="E281" s="123"/>
      <c r="F281" s="123"/>
      <c r="G281" s="123"/>
      <c r="H281" s="123"/>
      <c r="I281" s="114"/>
      <c r="J281" s="114"/>
      <c r="K281" s="123"/>
    </row>
    <row r="282" spans="2:11">
      <c r="B282" s="113"/>
      <c r="C282" s="123"/>
      <c r="D282" s="123"/>
      <c r="E282" s="123"/>
      <c r="F282" s="123"/>
      <c r="G282" s="123"/>
      <c r="H282" s="123"/>
      <c r="I282" s="114"/>
      <c r="J282" s="114"/>
      <c r="K282" s="123"/>
    </row>
    <row r="283" spans="2:11">
      <c r="B283" s="113"/>
      <c r="C283" s="123"/>
      <c r="D283" s="123"/>
      <c r="E283" s="123"/>
      <c r="F283" s="123"/>
      <c r="G283" s="123"/>
      <c r="H283" s="123"/>
      <c r="I283" s="114"/>
      <c r="J283" s="114"/>
      <c r="K283" s="123"/>
    </row>
    <row r="284" spans="2:11">
      <c r="B284" s="113"/>
      <c r="C284" s="123"/>
      <c r="D284" s="123"/>
      <c r="E284" s="123"/>
      <c r="F284" s="123"/>
      <c r="G284" s="123"/>
      <c r="H284" s="123"/>
      <c r="I284" s="114"/>
      <c r="J284" s="114"/>
      <c r="K284" s="123"/>
    </row>
    <row r="285" spans="2:11">
      <c r="B285" s="113"/>
      <c r="C285" s="123"/>
      <c r="D285" s="123"/>
      <c r="E285" s="123"/>
      <c r="F285" s="123"/>
      <c r="G285" s="123"/>
      <c r="H285" s="123"/>
      <c r="I285" s="114"/>
      <c r="J285" s="114"/>
      <c r="K285" s="123"/>
    </row>
    <row r="286" spans="2:11">
      <c r="B286" s="113"/>
      <c r="C286" s="123"/>
      <c r="D286" s="123"/>
      <c r="E286" s="123"/>
      <c r="F286" s="123"/>
      <c r="G286" s="123"/>
      <c r="H286" s="123"/>
      <c r="I286" s="114"/>
      <c r="J286" s="114"/>
      <c r="K286" s="123"/>
    </row>
    <row r="287" spans="2:11">
      <c r="B287" s="113"/>
      <c r="C287" s="123"/>
      <c r="D287" s="123"/>
      <c r="E287" s="123"/>
      <c r="F287" s="123"/>
      <c r="G287" s="123"/>
      <c r="H287" s="123"/>
      <c r="I287" s="114"/>
      <c r="J287" s="114"/>
      <c r="K287" s="123"/>
    </row>
    <row r="288" spans="2:11">
      <c r="B288" s="113"/>
      <c r="C288" s="123"/>
      <c r="D288" s="123"/>
      <c r="E288" s="123"/>
      <c r="F288" s="123"/>
      <c r="G288" s="123"/>
      <c r="H288" s="123"/>
      <c r="I288" s="114"/>
      <c r="J288" s="114"/>
      <c r="K288" s="123"/>
    </row>
    <row r="289" spans="2:11">
      <c r="B289" s="113"/>
      <c r="C289" s="123"/>
      <c r="D289" s="123"/>
      <c r="E289" s="123"/>
      <c r="F289" s="123"/>
      <c r="G289" s="123"/>
      <c r="H289" s="123"/>
      <c r="I289" s="114"/>
      <c r="J289" s="114"/>
      <c r="K289" s="123"/>
    </row>
    <row r="290" spans="2:11">
      <c r="B290" s="113"/>
      <c r="C290" s="123"/>
      <c r="D290" s="123"/>
      <c r="E290" s="123"/>
      <c r="F290" s="123"/>
      <c r="G290" s="123"/>
      <c r="H290" s="123"/>
      <c r="I290" s="114"/>
      <c r="J290" s="114"/>
      <c r="K290" s="123"/>
    </row>
    <row r="291" spans="2:11">
      <c r="B291" s="113"/>
      <c r="C291" s="123"/>
      <c r="D291" s="123"/>
      <c r="E291" s="123"/>
      <c r="F291" s="123"/>
      <c r="G291" s="123"/>
      <c r="H291" s="123"/>
      <c r="I291" s="114"/>
      <c r="J291" s="114"/>
      <c r="K291" s="123"/>
    </row>
    <row r="292" spans="2:11">
      <c r="B292" s="113"/>
      <c r="C292" s="123"/>
      <c r="D292" s="123"/>
      <c r="E292" s="123"/>
      <c r="F292" s="123"/>
      <c r="G292" s="123"/>
      <c r="H292" s="123"/>
      <c r="I292" s="114"/>
      <c r="J292" s="114"/>
      <c r="K292" s="123"/>
    </row>
    <row r="293" spans="2:11">
      <c r="B293" s="113"/>
      <c r="C293" s="123"/>
      <c r="D293" s="123"/>
      <c r="E293" s="123"/>
      <c r="F293" s="123"/>
      <c r="G293" s="123"/>
      <c r="H293" s="123"/>
      <c r="I293" s="114"/>
      <c r="J293" s="114"/>
      <c r="K293" s="123"/>
    </row>
    <row r="294" spans="2:11">
      <c r="B294" s="113"/>
      <c r="C294" s="123"/>
      <c r="D294" s="123"/>
      <c r="E294" s="123"/>
      <c r="F294" s="123"/>
      <c r="G294" s="123"/>
      <c r="H294" s="123"/>
      <c r="I294" s="114"/>
      <c r="J294" s="114"/>
      <c r="K294" s="123"/>
    </row>
    <row r="295" spans="2:11">
      <c r="B295" s="113"/>
      <c r="C295" s="123"/>
      <c r="D295" s="123"/>
      <c r="E295" s="123"/>
      <c r="F295" s="123"/>
      <c r="G295" s="123"/>
      <c r="H295" s="123"/>
      <c r="I295" s="114"/>
      <c r="J295" s="114"/>
      <c r="K295" s="123"/>
    </row>
    <row r="296" spans="2:11">
      <c r="B296" s="113"/>
      <c r="C296" s="123"/>
      <c r="D296" s="123"/>
      <c r="E296" s="123"/>
      <c r="F296" s="123"/>
      <c r="G296" s="123"/>
      <c r="H296" s="123"/>
      <c r="I296" s="114"/>
      <c r="J296" s="114"/>
      <c r="K296" s="123"/>
    </row>
    <row r="297" spans="2:11">
      <c r="B297" s="113"/>
      <c r="C297" s="123"/>
      <c r="D297" s="123"/>
      <c r="E297" s="123"/>
      <c r="F297" s="123"/>
      <c r="G297" s="123"/>
      <c r="H297" s="123"/>
      <c r="I297" s="114"/>
      <c r="J297" s="114"/>
      <c r="K297" s="123"/>
    </row>
    <row r="298" spans="2:11">
      <c r="B298" s="113"/>
      <c r="C298" s="123"/>
      <c r="D298" s="123"/>
      <c r="E298" s="123"/>
      <c r="F298" s="123"/>
      <c r="G298" s="123"/>
      <c r="H298" s="123"/>
      <c r="I298" s="114"/>
      <c r="J298" s="114"/>
      <c r="K298" s="123"/>
    </row>
    <row r="299" spans="2:11">
      <c r="B299" s="113"/>
      <c r="C299" s="123"/>
      <c r="D299" s="123"/>
      <c r="E299" s="123"/>
      <c r="F299" s="123"/>
      <c r="G299" s="123"/>
      <c r="H299" s="123"/>
      <c r="I299" s="114"/>
      <c r="J299" s="114"/>
      <c r="K299" s="123"/>
    </row>
    <row r="300" spans="2:11">
      <c r="B300" s="113"/>
      <c r="C300" s="123"/>
      <c r="D300" s="123"/>
      <c r="E300" s="123"/>
      <c r="F300" s="123"/>
      <c r="G300" s="123"/>
      <c r="H300" s="123"/>
      <c r="I300" s="114"/>
      <c r="J300" s="114"/>
      <c r="K300" s="123"/>
    </row>
    <row r="301" spans="2:11">
      <c r="B301" s="113"/>
      <c r="C301" s="123"/>
      <c r="D301" s="123"/>
      <c r="E301" s="123"/>
      <c r="F301" s="123"/>
      <c r="G301" s="123"/>
      <c r="H301" s="123"/>
      <c r="I301" s="114"/>
      <c r="J301" s="114"/>
      <c r="K301" s="123"/>
    </row>
    <row r="302" spans="2:11">
      <c r="B302" s="113"/>
      <c r="C302" s="123"/>
      <c r="D302" s="123"/>
      <c r="E302" s="123"/>
      <c r="F302" s="123"/>
      <c r="G302" s="123"/>
      <c r="H302" s="123"/>
      <c r="I302" s="114"/>
      <c r="J302" s="114"/>
      <c r="K302" s="123"/>
    </row>
    <row r="303" spans="2:11">
      <c r="B303" s="113"/>
      <c r="C303" s="123"/>
      <c r="D303" s="123"/>
      <c r="E303" s="123"/>
      <c r="F303" s="123"/>
      <c r="G303" s="123"/>
      <c r="H303" s="123"/>
      <c r="I303" s="114"/>
      <c r="J303" s="114"/>
      <c r="K303" s="123"/>
    </row>
    <row r="304" spans="2:11">
      <c r="B304" s="113"/>
      <c r="C304" s="123"/>
      <c r="D304" s="123"/>
      <c r="E304" s="123"/>
      <c r="F304" s="123"/>
      <c r="G304" s="123"/>
      <c r="H304" s="123"/>
      <c r="I304" s="114"/>
      <c r="J304" s="114"/>
      <c r="K304" s="123"/>
    </row>
    <row r="305" spans="2:11">
      <c r="B305" s="113"/>
      <c r="C305" s="123"/>
      <c r="D305" s="123"/>
      <c r="E305" s="123"/>
      <c r="F305" s="123"/>
      <c r="G305" s="123"/>
      <c r="H305" s="123"/>
      <c r="I305" s="114"/>
      <c r="J305" s="114"/>
      <c r="K305" s="123"/>
    </row>
    <row r="306" spans="2:11">
      <c r="B306" s="113"/>
      <c r="C306" s="123"/>
      <c r="D306" s="123"/>
      <c r="E306" s="123"/>
      <c r="F306" s="123"/>
      <c r="G306" s="123"/>
      <c r="H306" s="123"/>
      <c r="I306" s="114"/>
      <c r="J306" s="114"/>
      <c r="K306" s="123"/>
    </row>
    <row r="307" spans="2:11">
      <c r="B307" s="113"/>
      <c r="C307" s="123"/>
      <c r="D307" s="123"/>
      <c r="E307" s="123"/>
      <c r="F307" s="123"/>
      <c r="G307" s="123"/>
      <c r="H307" s="123"/>
      <c r="I307" s="114"/>
      <c r="J307" s="114"/>
      <c r="K307" s="123"/>
    </row>
    <row r="308" spans="2:11">
      <c r="B308" s="113"/>
      <c r="C308" s="123"/>
      <c r="D308" s="123"/>
      <c r="E308" s="123"/>
      <c r="F308" s="123"/>
      <c r="G308" s="123"/>
      <c r="H308" s="123"/>
      <c r="I308" s="114"/>
      <c r="J308" s="114"/>
      <c r="K308" s="123"/>
    </row>
    <row r="309" spans="2:11">
      <c r="B309" s="113"/>
      <c r="C309" s="123"/>
      <c r="D309" s="123"/>
      <c r="E309" s="123"/>
      <c r="F309" s="123"/>
      <c r="G309" s="123"/>
      <c r="H309" s="123"/>
      <c r="I309" s="114"/>
      <c r="J309" s="114"/>
      <c r="K309" s="123"/>
    </row>
    <row r="310" spans="2:11">
      <c r="B310" s="113"/>
      <c r="C310" s="123"/>
      <c r="D310" s="123"/>
      <c r="E310" s="123"/>
      <c r="F310" s="123"/>
      <c r="G310" s="123"/>
      <c r="H310" s="123"/>
      <c r="I310" s="114"/>
      <c r="J310" s="114"/>
      <c r="K310" s="123"/>
    </row>
    <row r="311" spans="2:11">
      <c r="B311" s="113"/>
      <c r="C311" s="123"/>
      <c r="D311" s="123"/>
      <c r="E311" s="123"/>
      <c r="F311" s="123"/>
      <c r="G311" s="123"/>
      <c r="H311" s="123"/>
      <c r="I311" s="114"/>
      <c r="J311" s="114"/>
      <c r="K311" s="123"/>
    </row>
    <row r="312" spans="2:11">
      <c r="B312" s="113"/>
      <c r="C312" s="123"/>
      <c r="D312" s="123"/>
      <c r="E312" s="123"/>
      <c r="F312" s="123"/>
      <c r="G312" s="123"/>
      <c r="H312" s="123"/>
      <c r="I312" s="114"/>
      <c r="J312" s="114"/>
      <c r="K312" s="123"/>
    </row>
    <row r="313" spans="2:11">
      <c r="B313" s="113"/>
      <c r="C313" s="123"/>
      <c r="D313" s="123"/>
      <c r="E313" s="123"/>
      <c r="F313" s="123"/>
      <c r="G313" s="123"/>
      <c r="H313" s="123"/>
      <c r="I313" s="114"/>
      <c r="J313" s="114"/>
      <c r="K313" s="123"/>
    </row>
    <row r="314" spans="2:11">
      <c r="B314" s="113"/>
      <c r="C314" s="123"/>
      <c r="D314" s="123"/>
      <c r="E314" s="123"/>
      <c r="F314" s="123"/>
      <c r="G314" s="123"/>
      <c r="H314" s="123"/>
      <c r="I314" s="114"/>
      <c r="J314" s="114"/>
      <c r="K314" s="123"/>
    </row>
    <row r="315" spans="2:11">
      <c r="B315" s="113"/>
      <c r="C315" s="123"/>
      <c r="D315" s="123"/>
      <c r="E315" s="123"/>
      <c r="F315" s="123"/>
      <c r="G315" s="123"/>
      <c r="H315" s="123"/>
      <c r="I315" s="114"/>
      <c r="J315" s="114"/>
      <c r="K315" s="123"/>
    </row>
    <row r="316" spans="2:11">
      <c r="B316" s="113"/>
      <c r="C316" s="123"/>
      <c r="D316" s="123"/>
      <c r="E316" s="123"/>
      <c r="F316" s="123"/>
      <c r="G316" s="123"/>
      <c r="H316" s="123"/>
      <c r="I316" s="114"/>
      <c r="J316" s="114"/>
      <c r="K316" s="123"/>
    </row>
    <row r="317" spans="2:11">
      <c r="B317" s="113"/>
      <c r="C317" s="123"/>
      <c r="D317" s="123"/>
      <c r="E317" s="123"/>
      <c r="F317" s="123"/>
      <c r="G317" s="123"/>
      <c r="H317" s="123"/>
      <c r="I317" s="114"/>
      <c r="J317" s="114"/>
      <c r="K317" s="123"/>
    </row>
    <row r="318" spans="2:11">
      <c r="B318" s="113"/>
      <c r="C318" s="123"/>
      <c r="D318" s="123"/>
      <c r="E318" s="123"/>
      <c r="F318" s="123"/>
      <c r="G318" s="123"/>
      <c r="H318" s="123"/>
      <c r="I318" s="114"/>
      <c r="J318" s="114"/>
      <c r="K318" s="123"/>
    </row>
    <row r="319" spans="2:11">
      <c r="B319" s="113"/>
      <c r="C319" s="123"/>
      <c r="D319" s="123"/>
      <c r="E319" s="123"/>
      <c r="F319" s="123"/>
      <c r="G319" s="123"/>
      <c r="H319" s="123"/>
      <c r="I319" s="114"/>
      <c r="J319" s="114"/>
      <c r="K319" s="123"/>
    </row>
    <row r="320" spans="2:11">
      <c r="B320" s="113"/>
      <c r="C320" s="123"/>
      <c r="D320" s="123"/>
      <c r="E320" s="123"/>
      <c r="F320" s="123"/>
      <c r="G320" s="123"/>
      <c r="H320" s="123"/>
      <c r="I320" s="114"/>
      <c r="J320" s="114"/>
      <c r="K320" s="123"/>
    </row>
    <row r="321" spans="2:11">
      <c r="B321" s="113"/>
      <c r="C321" s="123"/>
      <c r="D321" s="123"/>
      <c r="E321" s="123"/>
      <c r="F321" s="123"/>
      <c r="G321" s="123"/>
      <c r="H321" s="123"/>
      <c r="I321" s="114"/>
      <c r="J321" s="114"/>
      <c r="K321" s="123"/>
    </row>
    <row r="322" spans="2:11">
      <c r="B322" s="113"/>
      <c r="C322" s="123"/>
      <c r="D322" s="123"/>
      <c r="E322" s="123"/>
      <c r="F322" s="123"/>
      <c r="G322" s="123"/>
      <c r="H322" s="123"/>
      <c r="I322" s="114"/>
      <c r="J322" s="114"/>
      <c r="K322" s="123"/>
    </row>
    <row r="323" spans="2:11">
      <c r="B323" s="113"/>
      <c r="C323" s="123"/>
      <c r="D323" s="123"/>
      <c r="E323" s="123"/>
      <c r="F323" s="123"/>
      <c r="G323" s="123"/>
      <c r="H323" s="123"/>
      <c r="I323" s="114"/>
      <c r="J323" s="114"/>
      <c r="K323" s="123"/>
    </row>
    <row r="324" spans="2:11">
      <c r="B324" s="113"/>
      <c r="C324" s="123"/>
      <c r="D324" s="123"/>
      <c r="E324" s="123"/>
      <c r="F324" s="123"/>
      <c r="G324" s="123"/>
      <c r="H324" s="123"/>
      <c r="I324" s="114"/>
      <c r="J324" s="114"/>
      <c r="K324" s="123"/>
    </row>
    <row r="325" spans="2:11">
      <c r="B325" s="113"/>
      <c r="C325" s="123"/>
      <c r="D325" s="123"/>
      <c r="E325" s="123"/>
      <c r="F325" s="123"/>
      <c r="G325" s="123"/>
      <c r="H325" s="123"/>
      <c r="I325" s="114"/>
      <c r="J325" s="114"/>
      <c r="K325" s="123"/>
    </row>
    <row r="326" spans="2:11">
      <c r="B326" s="113"/>
      <c r="C326" s="123"/>
      <c r="D326" s="123"/>
      <c r="E326" s="123"/>
      <c r="F326" s="123"/>
      <c r="G326" s="123"/>
      <c r="H326" s="123"/>
      <c r="I326" s="114"/>
      <c r="J326" s="114"/>
      <c r="K326" s="123"/>
    </row>
    <row r="327" spans="2:11">
      <c r="B327" s="113"/>
      <c r="C327" s="123"/>
      <c r="D327" s="123"/>
      <c r="E327" s="123"/>
      <c r="F327" s="123"/>
      <c r="G327" s="123"/>
      <c r="H327" s="123"/>
      <c r="I327" s="114"/>
      <c r="J327" s="114"/>
      <c r="K327" s="123"/>
    </row>
    <row r="328" spans="2:11">
      <c r="B328" s="113"/>
      <c r="C328" s="123"/>
      <c r="D328" s="123"/>
      <c r="E328" s="123"/>
      <c r="F328" s="123"/>
      <c r="G328" s="123"/>
      <c r="H328" s="123"/>
      <c r="I328" s="114"/>
      <c r="J328" s="114"/>
      <c r="K328" s="123"/>
    </row>
    <row r="329" spans="2:11">
      <c r="B329" s="113"/>
      <c r="C329" s="123"/>
      <c r="D329" s="123"/>
      <c r="E329" s="123"/>
      <c r="F329" s="123"/>
      <c r="G329" s="123"/>
      <c r="H329" s="123"/>
      <c r="I329" s="114"/>
      <c r="J329" s="114"/>
      <c r="K329" s="123"/>
    </row>
    <row r="330" spans="2:11">
      <c r="B330" s="113"/>
      <c r="C330" s="123"/>
      <c r="D330" s="123"/>
      <c r="E330" s="123"/>
      <c r="F330" s="123"/>
      <c r="G330" s="123"/>
      <c r="H330" s="123"/>
      <c r="I330" s="114"/>
      <c r="J330" s="114"/>
      <c r="K330" s="123"/>
    </row>
    <row r="331" spans="2:11">
      <c r="B331" s="113"/>
      <c r="C331" s="123"/>
      <c r="D331" s="123"/>
      <c r="E331" s="123"/>
      <c r="F331" s="123"/>
      <c r="G331" s="123"/>
      <c r="H331" s="123"/>
      <c r="I331" s="114"/>
      <c r="J331" s="114"/>
      <c r="K331" s="123"/>
    </row>
    <row r="332" spans="2:11">
      <c r="B332" s="113"/>
      <c r="C332" s="123"/>
      <c r="D332" s="123"/>
      <c r="E332" s="123"/>
      <c r="F332" s="123"/>
      <c r="G332" s="123"/>
      <c r="H332" s="123"/>
      <c r="I332" s="114"/>
      <c r="J332" s="114"/>
      <c r="K332" s="123"/>
    </row>
    <row r="333" spans="2:11">
      <c r="B333" s="113"/>
      <c r="C333" s="123"/>
      <c r="D333" s="123"/>
      <c r="E333" s="123"/>
      <c r="F333" s="123"/>
      <c r="G333" s="123"/>
      <c r="H333" s="123"/>
      <c r="I333" s="114"/>
      <c r="J333" s="114"/>
      <c r="K333" s="123"/>
    </row>
    <row r="334" spans="2:11">
      <c r="B334" s="113"/>
      <c r="C334" s="123"/>
      <c r="D334" s="123"/>
      <c r="E334" s="123"/>
      <c r="F334" s="123"/>
      <c r="G334" s="123"/>
      <c r="H334" s="123"/>
      <c r="I334" s="114"/>
      <c r="J334" s="114"/>
      <c r="K334" s="123"/>
    </row>
    <row r="335" spans="2:11">
      <c r="B335" s="113"/>
      <c r="C335" s="123"/>
      <c r="D335" s="123"/>
      <c r="E335" s="123"/>
      <c r="F335" s="123"/>
      <c r="G335" s="123"/>
      <c r="H335" s="123"/>
      <c r="I335" s="114"/>
      <c r="J335" s="114"/>
      <c r="K335" s="123"/>
    </row>
    <row r="336" spans="2:11">
      <c r="B336" s="113"/>
      <c r="C336" s="123"/>
      <c r="D336" s="123"/>
      <c r="E336" s="123"/>
      <c r="F336" s="123"/>
      <c r="G336" s="123"/>
      <c r="H336" s="123"/>
      <c r="I336" s="114"/>
      <c r="J336" s="114"/>
      <c r="K336" s="123"/>
    </row>
    <row r="337" spans="2:11">
      <c r="B337" s="113"/>
      <c r="C337" s="123"/>
      <c r="D337" s="123"/>
      <c r="E337" s="123"/>
      <c r="F337" s="123"/>
      <c r="G337" s="123"/>
      <c r="H337" s="123"/>
      <c r="I337" s="114"/>
      <c r="J337" s="114"/>
      <c r="K337" s="123"/>
    </row>
    <row r="338" spans="2:11">
      <c r="B338" s="113"/>
      <c r="C338" s="123"/>
      <c r="D338" s="123"/>
      <c r="E338" s="123"/>
      <c r="F338" s="123"/>
      <c r="G338" s="123"/>
      <c r="H338" s="123"/>
      <c r="I338" s="114"/>
      <c r="J338" s="114"/>
      <c r="K338" s="123"/>
    </row>
    <row r="339" spans="2:11">
      <c r="B339" s="113"/>
      <c r="C339" s="123"/>
      <c r="D339" s="123"/>
      <c r="E339" s="123"/>
      <c r="F339" s="123"/>
      <c r="G339" s="123"/>
      <c r="H339" s="123"/>
      <c r="I339" s="114"/>
      <c r="J339" s="114"/>
      <c r="K339" s="123"/>
    </row>
    <row r="340" spans="2:11">
      <c r="B340" s="113"/>
      <c r="C340" s="123"/>
      <c r="D340" s="123"/>
      <c r="E340" s="123"/>
      <c r="F340" s="123"/>
      <c r="G340" s="123"/>
      <c r="H340" s="123"/>
      <c r="I340" s="114"/>
      <c r="J340" s="114"/>
      <c r="K340" s="123"/>
    </row>
    <row r="341" spans="2:11">
      <c r="B341" s="113"/>
      <c r="C341" s="123"/>
      <c r="D341" s="123"/>
      <c r="E341" s="123"/>
      <c r="F341" s="123"/>
      <c r="G341" s="123"/>
      <c r="H341" s="123"/>
      <c r="I341" s="114"/>
      <c r="J341" s="114"/>
      <c r="K341" s="123"/>
    </row>
    <row r="342" spans="2:11">
      <c r="B342" s="113"/>
      <c r="C342" s="123"/>
      <c r="D342" s="123"/>
      <c r="E342" s="123"/>
      <c r="F342" s="123"/>
      <c r="G342" s="123"/>
      <c r="H342" s="123"/>
      <c r="I342" s="114"/>
      <c r="J342" s="114"/>
      <c r="K342" s="123"/>
    </row>
    <row r="343" spans="2:11">
      <c r="B343" s="113"/>
      <c r="C343" s="123"/>
      <c r="D343" s="123"/>
      <c r="E343" s="123"/>
      <c r="F343" s="123"/>
      <c r="G343" s="123"/>
      <c r="H343" s="123"/>
      <c r="I343" s="114"/>
      <c r="J343" s="114"/>
      <c r="K343" s="123"/>
    </row>
    <row r="344" spans="2:11">
      <c r="B344" s="113"/>
      <c r="C344" s="123"/>
      <c r="D344" s="123"/>
      <c r="E344" s="123"/>
      <c r="F344" s="123"/>
      <c r="G344" s="123"/>
      <c r="H344" s="123"/>
      <c r="I344" s="114"/>
      <c r="J344" s="114"/>
      <c r="K344" s="123"/>
    </row>
    <row r="345" spans="2:11">
      <c r="B345" s="113"/>
      <c r="C345" s="123"/>
      <c r="D345" s="123"/>
      <c r="E345" s="123"/>
      <c r="F345" s="123"/>
      <c r="G345" s="123"/>
      <c r="H345" s="123"/>
      <c r="I345" s="114"/>
      <c r="J345" s="114"/>
      <c r="K345" s="123"/>
    </row>
    <row r="346" spans="2:11">
      <c r="B346" s="113"/>
      <c r="C346" s="123"/>
      <c r="D346" s="123"/>
      <c r="E346" s="123"/>
      <c r="F346" s="123"/>
      <c r="G346" s="123"/>
      <c r="H346" s="123"/>
      <c r="I346" s="114"/>
      <c r="J346" s="114"/>
      <c r="K346" s="123"/>
    </row>
    <row r="347" spans="2:11">
      <c r="B347" s="113"/>
      <c r="C347" s="123"/>
      <c r="D347" s="123"/>
      <c r="E347" s="123"/>
      <c r="F347" s="123"/>
      <c r="G347" s="123"/>
      <c r="H347" s="123"/>
      <c r="I347" s="114"/>
      <c r="J347" s="114"/>
      <c r="K347" s="123"/>
    </row>
    <row r="348" spans="2:11">
      <c r="B348" s="113"/>
      <c r="C348" s="123"/>
      <c r="D348" s="123"/>
      <c r="E348" s="123"/>
      <c r="F348" s="123"/>
      <c r="G348" s="123"/>
      <c r="H348" s="123"/>
      <c r="I348" s="114"/>
      <c r="J348" s="114"/>
      <c r="K348" s="123"/>
    </row>
    <row r="349" spans="2:11">
      <c r="B349" s="113"/>
      <c r="C349" s="123"/>
      <c r="D349" s="123"/>
      <c r="E349" s="123"/>
      <c r="F349" s="123"/>
      <c r="G349" s="123"/>
      <c r="H349" s="123"/>
      <c r="I349" s="114"/>
      <c r="J349" s="114"/>
      <c r="K349" s="123"/>
    </row>
    <row r="350" spans="2:11">
      <c r="B350" s="113"/>
      <c r="C350" s="123"/>
      <c r="D350" s="123"/>
      <c r="E350" s="123"/>
      <c r="F350" s="123"/>
      <c r="G350" s="123"/>
      <c r="H350" s="123"/>
      <c r="I350" s="114"/>
      <c r="J350" s="114"/>
      <c r="K350" s="123"/>
    </row>
    <row r="351" spans="2:11">
      <c r="B351" s="113"/>
      <c r="C351" s="123"/>
      <c r="D351" s="123"/>
      <c r="E351" s="123"/>
      <c r="F351" s="123"/>
      <c r="G351" s="123"/>
      <c r="H351" s="123"/>
      <c r="I351" s="114"/>
      <c r="J351" s="114"/>
      <c r="K351" s="123"/>
    </row>
    <row r="352" spans="2:11">
      <c r="B352" s="113"/>
      <c r="C352" s="123"/>
      <c r="D352" s="123"/>
      <c r="E352" s="123"/>
      <c r="F352" s="123"/>
      <c r="G352" s="123"/>
      <c r="H352" s="123"/>
      <c r="I352" s="114"/>
      <c r="J352" s="114"/>
      <c r="K352" s="123"/>
    </row>
    <row r="353" spans="2:11">
      <c r="B353" s="113"/>
      <c r="C353" s="123"/>
      <c r="D353" s="123"/>
      <c r="E353" s="123"/>
      <c r="F353" s="123"/>
      <c r="G353" s="123"/>
      <c r="H353" s="123"/>
      <c r="I353" s="114"/>
      <c r="J353" s="114"/>
      <c r="K353" s="123"/>
    </row>
    <row r="354" spans="2:11">
      <c r="B354" s="113"/>
      <c r="C354" s="123"/>
      <c r="D354" s="123"/>
      <c r="E354" s="123"/>
      <c r="F354" s="123"/>
      <c r="G354" s="123"/>
      <c r="H354" s="123"/>
      <c r="I354" s="114"/>
      <c r="J354" s="114"/>
      <c r="K354" s="123"/>
    </row>
    <row r="355" spans="2:11">
      <c r="B355" s="113"/>
      <c r="C355" s="123"/>
      <c r="D355" s="123"/>
      <c r="E355" s="123"/>
      <c r="F355" s="123"/>
      <c r="G355" s="123"/>
      <c r="H355" s="123"/>
      <c r="I355" s="114"/>
      <c r="J355" s="114"/>
      <c r="K355" s="123"/>
    </row>
    <row r="356" spans="2:11">
      <c r="B356" s="113"/>
      <c r="C356" s="123"/>
      <c r="D356" s="123"/>
      <c r="E356" s="123"/>
      <c r="F356" s="123"/>
      <c r="G356" s="123"/>
      <c r="H356" s="123"/>
      <c r="I356" s="114"/>
      <c r="J356" s="114"/>
      <c r="K356" s="123"/>
    </row>
    <row r="357" spans="2:11">
      <c r="B357" s="113"/>
      <c r="C357" s="123"/>
      <c r="D357" s="123"/>
      <c r="E357" s="123"/>
      <c r="F357" s="123"/>
      <c r="G357" s="123"/>
      <c r="H357" s="123"/>
      <c r="I357" s="114"/>
      <c r="J357" s="114"/>
      <c r="K357" s="123"/>
    </row>
    <row r="358" spans="2:11">
      <c r="B358" s="113"/>
      <c r="C358" s="123"/>
      <c r="D358" s="123"/>
      <c r="E358" s="123"/>
      <c r="F358" s="123"/>
      <c r="G358" s="123"/>
      <c r="H358" s="123"/>
      <c r="I358" s="114"/>
      <c r="J358" s="114"/>
      <c r="K358" s="123"/>
    </row>
    <row r="359" spans="2:11">
      <c r="B359" s="113"/>
      <c r="C359" s="123"/>
      <c r="D359" s="123"/>
      <c r="E359" s="123"/>
      <c r="F359" s="123"/>
      <c r="G359" s="123"/>
      <c r="H359" s="123"/>
      <c r="I359" s="114"/>
      <c r="J359" s="114"/>
      <c r="K359" s="123"/>
    </row>
    <row r="360" spans="2:11">
      <c r="B360" s="113"/>
      <c r="C360" s="123"/>
      <c r="D360" s="123"/>
      <c r="E360" s="123"/>
      <c r="F360" s="123"/>
      <c r="G360" s="123"/>
      <c r="H360" s="123"/>
      <c r="I360" s="114"/>
      <c r="J360" s="114"/>
      <c r="K360" s="123"/>
    </row>
    <row r="361" spans="2:11">
      <c r="B361" s="113"/>
      <c r="C361" s="123"/>
      <c r="D361" s="123"/>
      <c r="E361" s="123"/>
      <c r="F361" s="123"/>
      <c r="G361" s="123"/>
      <c r="H361" s="123"/>
      <c r="I361" s="114"/>
      <c r="J361" s="114"/>
      <c r="K361" s="123"/>
    </row>
    <row r="362" spans="2:11">
      <c r="B362" s="113"/>
      <c r="C362" s="123"/>
      <c r="D362" s="123"/>
      <c r="E362" s="123"/>
      <c r="F362" s="123"/>
      <c r="G362" s="123"/>
      <c r="H362" s="123"/>
      <c r="I362" s="114"/>
      <c r="J362" s="114"/>
      <c r="K362" s="123"/>
    </row>
    <row r="363" spans="2:11">
      <c r="B363" s="113"/>
      <c r="C363" s="123"/>
      <c r="D363" s="123"/>
      <c r="E363" s="123"/>
      <c r="F363" s="123"/>
      <c r="G363" s="123"/>
      <c r="H363" s="123"/>
      <c r="I363" s="114"/>
      <c r="J363" s="114"/>
      <c r="K363" s="123"/>
    </row>
    <row r="364" spans="2:11">
      <c r="B364" s="113"/>
      <c r="C364" s="123"/>
      <c r="D364" s="123"/>
      <c r="E364" s="123"/>
      <c r="F364" s="123"/>
      <c r="G364" s="123"/>
      <c r="H364" s="123"/>
      <c r="I364" s="114"/>
      <c r="J364" s="114"/>
      <c r="K364" s="123"/>
    </row>
    <row r="365" spans="2:11">
      <c r="B365" s="113"/>
      <c r="C365" s="123"/>
      <c r="D365" s="123"/>
      <c r="E365" s="123"/>
      <c r="F365" s="123"/>
      <c r="G365" s="123"/>
      <c r="H365" s="123"/>
      <c r="I365" s="114"/>
      <c r="J365" s="114"/>
      <c r="K365" s="123"/>
    </row>
    <row r="366" spans="2:11">
      <c r="B366" s="113"/>
      <c r="C366" s="123"/>
      <c r="D366" s="123"/>
      <c r="E366" s="123"/>
      <c r="F366" s="123"/>
      <c r="G366" s="123"/>
      <c r="H366" s="123"/>
      <c r="I366" s="114"/>
      <c r="J366" s="114"/>
      <c r="K366" s="123"/>
    </row>
    <row r="367" spans="2:11">
      <c r="B367" s="113"/>
      <c r="C367" s="123"/>
      <c r="D367" s="123"/>
      <c r="E367" s="123"/>
      <c r="F367" s="123"/>
      <c r="G367" s="123"/>
      <c r="H367" s="123"/>
      <c r="I367" s="114"/>
      <c r="J367" s="114"/>
      <c r="K367" s="123"/>
    </row>
    <row r="368" spans="2:11">
      <c r="B368" s="113"/>
      <c r="C368" s="123"/>
      <c r="D368" s="123"/>
      <c r="E368" s="123"/>
      <c r="F368" s="123"/>
      <c r="G368" s="123"/>
      <c r="H368" s="123"/>
      <c r="I368" s="114"/>
      <c r="J368" s="114"/>
      <c r="K368" s="123"/>
    </row>
    <row r="369" spans="2:11">
      <c r="B369" s="113"/>
      <c r="C369" s="123"/>
      <c r="D369" s="123"/>
      <c r="E369" s="123"/>
      <c r="F369" s="123"/>
      <c r="G369" s="123"/>
      <c r="H369" s="123"/>
      <c r="I369" s="114"/>
      <c r="J369" s="114"/>
      <c r="K369" s="123"/>
    </row>
    <row r="370" spans="2:11">
      <c r="B370" s="113"/>
      <c r="C370" s="123"/>
      <c r="D370" s="123"/>
      <c r="E370" s="123"/>
      <c r="F370" s="123"/>
      <c r="G370" s="123"/>
      <c r="H370" s="123"/>
      <c r="I370" s="114"/>
      <c r="J370" s="114"/>
      <c r="K370" s="123"/>
    </row>
    <row r="371" spans="2:11">
      <c r="B371" s="113"/>
      <c r="C371" s="123"/>
      <c r="D371" s="123"/>
      <c r="E371" s="123"/>
      <c r="F371" s="123"/>
      <c r="G371" s="123"/>
      <c r="H371" s="123"/>
      <c r="I371" s="114"/>
      <c r="J371" s="114"/>
      <c r="K371" s="123"/>
    </row>
    <row r="372" spans="2:11">
      <c r="B372" s="113"/>
      <c r="C372" s="123"/>
      <c r="D372" s="123"/>
      <c r="E372" s="123"/>
      <c r="F372" s="123"/>
      <c r="G372" s="123"/>
      <c r="H372" s="123"/>
      <c r="I372" s="114"/>
      <c r="J372" s="114"/>
      <c r="K372" s="123"/>
    </row>
    <row r="373" spans="2:11">
      <c r="B373" s="113"/>
      <c r="C373" s="123"/>
      <c r="D373" s="123"/>
      <c r="E373" s="123"/>
      <c r="F373" s="123"/>
      <c r="G373" s="123"/>
      <c r="H373" s="123"/>
      <c r="I373" s="114"/>
      <c r="J373" s="114"/>
      <c r="K373" s="123"/>
    </row>
    <row r="374" spans="2:11">
      <c r="B374" s="113"/>
      <c r="C374" s="123"/>
      <c r="D374" s="123"/>
      <c r="E374" s="123"/>
      <c r="F374" s="123"/>
      <c r="G374" s="123"/>
      <c r="H374" s="123"/>
      <c r="I374" s="114"/>
      <c r="J374" s="114"/>
      <c r="K374" s="123"/>
    </row>
    <row r="375" spans="2:11">
      <c r="B375" s="113"/>
      <c r="C375" s="123"/>
      <c r="D375" s="123"/>
      <c r="E375" s="123"/>
      <c r="F375" s="123"/>
      <c r="G375" s="123"/>
      <c r="H375" s="123"/>
      <c r="I375" s="114"/>
      <c r="J375" s="114"/>
      <c r="K375" s="123"/>
    </row>
    <row r="376" spans="2:11">
      <c r="B376" s="113"/>
      <c r="C376" s="123"/>
      <c r="D376" s="123"/>
      <c r="E376" s="123"/>
      <c r="F376" s="123"/>
      <c r="G376" s="123"/>
      <c r="H376" s="123"/>
      <c r="I376" s="114"/>
      <c r="J376" s="114"/>
      <c r="K376" s="123"/>
    </row>
    <row r="377" spans="2:11">
      <c r="B377" s="113"/>
      <c r="C377" s="123"/>
      <c r="D377" s="123"/>
      <c r="E377" s="123"/>
      <c r="F377" s="123"/>
      <c r="G377" s="123"/>
      <c r="H377" s="123"/>
      <c r="I377" s="114"/>
      <c r="J377" s="114"/>
      <c r="K377" s="123"/>
    </row>
    <row r="378" spans="2:11">
      <c r="B378" s="113"/>
      <c r="C378" s="123"/>
      <c r="D378" s="123"/>
      <c r="E378" s="123"/>
      <c r="F378" s="123"/>
      <c r="G378" s="123"/>
      <c r="H378" s="123"/>
      <c r="I378" s="114"/>
      <c r="J378" s="114"/>
      <c r="K378" s="123"/>
    </row>
    <row r="379" spans="2:11">
      <c r="B379" s="113"/>
      <c r="C379" s="123"/>
      <c r="D379" s="123"/>
      <c r="E379" s="123"/>
      <c r="F379" s="123"/>
      <c r="G379" s="123"/>
      <c r="H379" s="123"/>
      <c r="I379" s="114"/>
      <c r="J379" s="114"/>
      <c r="K379" s="123"/>
    </row>
    <row r="380" spans="2:11">
      <c r="B380" s="113"/>
      <c r="C380" s="123"/>
      <c r="D380" s="123"/>
      <c r="E380" s="123"/>
      <c r="F380" s="123"/>
      <c r="G380" s="123"/>
      <c r="H380" s="123"/>
      <c r="I380" s="114"/>
      <c r="J380" s="114"/>
      <c r="K380" s="123"/>
    </row>
    <row r="381" spans="2:11">
      <c r="B381" s="113"/>
      <c r="C381" s="123"/>
      <c r="D381" s="123"/>
      <c r="E381" s="123"/>
      <c r="F381" s="123"/>
      <c r="G381" s="123"/>
      <c r="H381" s="123"/>
      <c r="I381" s="114"/>
      <c r="J381" s="114"/>
      <c r="K381" s="123"/>
    </row>
    <row r="382" spans="2:11">
      <c r="B382" s="113"/>
      <c r="C382" s="123"/>
      <c r="D382" s="123"/>
      <c r="E382" s="123"/>
      <c r="F382" s="123"/>
      <c r="G382" s="123"/>
      <c r="H382" s="123"/>
      <c r="I382" s="114"/>
      <c r="J382" s="114"/>
      <c r="K382" s="123"/>
    </row>
    <row r="383" spans="2:11">
      <c r="B383" s="113"/>
      <c r="C383" s="123"/>
      <c r="D383" s="123"/>
      <c r="E383" s="123"/>
      <c r="F383" s="123"/>
      <c r="G383" s="123"/>
      <c r="H383" s="123"/>
      <c r="I383" s="114"/>
      <c r="J383" s="114"/>
      <c r="K383" s="123"/>
    </row>
    <row r="384" spans="2:11">
      <c r="B384" s="113"/>
      <c r="C384" s="123"/>
      <c r="D384" s="123"/>
      <c r="E384" s="123"/>
      <c r="F384" s="123"/>
      <c r="G384" s="123"/>
      <c r="H384" s="123"/>
      <c r="I384" s="114"/>
      <c r="J384" s="114"/>
      <c r="K384" s="123"/>
    </row>
    <row r="385" spans="2:11">
      <c r="B385" s="113"/>
      <c r="C385" s="123"/>
      <c r="D385" s="123"/>
      <c r="E385" s="123"/>
      <c r="F385" s="123"/>
      <c r="G385" s="123"/>
      <c r="H385" s="123"/>
      <c r="I385" s="114"/>
      <c r="J385" s="114"/>
      <c r="K385" s="123"/>
    </row>
    <row r="386" spans="2:11">
      <c r="B386" s="113"/>
      <c r="C386" s="123"/>
      <c r="D386" s="123"/>
      <c r="E386" s="123"/>
      <c r="F386" s="123"/>
      <c r="G386" s="123"/>
      <c r="H386" s="123"/>
      <c r="I386" s="114"/>
      <c r="J386" s="114"/>
      <c r="K386" s="123"/>
    </row>
    <row r="387" spans="2:11">
      <c r="B387" s="113"/>
      <c r="C387" s="123"/>
      <c r="D387" s="123"/>
      <c r="E387" s="123"/>
      <c r="F387" s="123"/>
      <c r="G387" s="123"/>
      <c r="H387" s="123"/>
      <c r="I387" s="114"/>
      <c r="J387" s="114"/>
      <c r="K387" s="123"/>
    </row>
    <row r="388" spans="2:11">
      <c r="B388" s="113"/>
      <c r="C388" s="123"/>
      <c r="D388" s="123"/>
      <c r="E388" s="123"/>
      <c r="F388" s="123"/>
      <c r="G388" s="123"/>
      <c r="H388" s="123"/>
      <c r="I388" s="114"/>
      <c r="J388" s="114"/>
      <c r="K388" s="123"/>
    </row>
    <row r="389" spans="2:11">
      <c r="B389" s="113"/>
      <c r="C389" s="123"/>
      <c r="D389" s="123"/>
      <c r="E389" s="123"/>
      <c r="F389" s="123"/>
      <c r="G389" s="123"/>
      <c r="H389" s="123"/>
      <c r="I389" s="114"/>
      <c r="J389" s="114"/>
      <c r="K389" s="123"/>
    </row>
    <row r="390" spans="2:11">
      <c r="B390" s="113"/>
      <c r="C390" s="123"/>
      <c r="D390" s="123"/>
      <c r="E390" s="123"/>
      <c r="F390" s="123"/>
      <c r="G390" s="123"/>
      <c r="H390" s="123"/>
      <c r="I390" s="114"/>
      <c r="J390" s="114"/>
      <c r="K390" s="123"/>
    </row>
    <row r="391" spans="2:11">
      <c r="B391" s="113"/>
      <c r="C391" s="123"/>
      <c r="D391" s="123"/>
      <c r="E391" s="123"/>
      <c r="F391" s="123"/>
      <c r="G391" s="123"/>
      <c r="H391" s="123"/>
      <c r="I391" s="114"/>
      <c r="J391" s="114"/>
      <c r="K391" s="123"/>
    </row>
    <row r="392" spans="2:11">
      <c r="B392" s="113"/>
      <c r="C392" s="123"/>
      <c r="D392" s="123"/>
      <c r="E392" s="123"/>
      <c r="F392" s="123"/>
      <c r="G392" s="123"/>
      <c r="H392" s="123"/>
      <c r="I392" s="114"/>
      <c r="J392" s="114"/>
      <c r="K392" s="123"/>
    </row>
    <row r="393" spans="2:11">
      <c r="B393" s="113"/>
      <c r="C393" s="123"/>
      <c r="D393" s="123"/>
      <c r="E393" s="123"/>
      <c r="F393" s="123"/>
      <c r="G393" s="123"/>
      <c r="H393" s="123"/>
      <c r="I393" s="114"/>
      <c r="J393" s="114"/>
      <c r="K393" s="123"/>
    </row>
    <row r="394" spans="2:11">
      <c r="B394" s="113"/>
      <c r="C394" s="123"/>
      <c r="D394" s="123"/>
      <c r="E394" s="123"/>
      <c r="F394" s="123"/>
      <c r="G394" s="123"/>
      <c r="H394" s="123"/>
      <c r="I394" s="114"/>
      <c r="J394" s="114"/>
      <c r="K394" s="123"/>
    </row>
    <row r="395" spans="2:11">
      <c r="B395" s="113"/>
      <c r="C395" s="123"/>
      <c r="D395" s="123"/>
      <c r="E395" s="123"/>
      <c r="F395" s="123"/>
      <c r="G395" s="123"/>
      <c r="H395" s="123"/>
      <c r="I395" s="114"/>
      <c r="J395" s="114"/>
      <c r="K395" s="123"/>
    </row>
    <row r="396" spans="2:11">
      <c r="B396" s="113"/>
      <c r="C396" s="123"/>
      <c r="D396" s="123"/>
      <c r="E396" s="123"/>
      <c r="F396" s="123"/>
      <c r="G396" s="123"/>
      <c r="H396" s="123"/>
      <c r="I396" s="114"/>
      <c r="J396" s="114"/>
      <c r="K396" s="123"/>
    </row>
    <row r="397" spans="2:11">
      <c r="B397" s="113"/>
      <c r="C397" s="123"/>
      <c r="D397" s="123"/>
      <c r="E397" s="123"/>
      <c r="F397" s="123"/>
      <c r="G397" s="123"/>
      <c r="H397" s="123"/>
      <c r="I397" s="114"/>
      <c r="J397" s="114"/>
      <c r="K397" s="123"/>
    </row>
    <row r="398" spans="2:11">
      <c r="B398" s="113"/>
      <c r="C398" s="123"/>
      <c r="D398" s="123"/>
      <c r="E398" s="123"/>
      <c r="F398" s="123"/>
      <c r="G398" s="123"/>
      <c r="H398" s="123"/>
      <c r="I398" s="114"/>
      <c r="J398" s="114"/>
      <c r="K398" s="123"/>
    </row>
    <row r="399" spans="2:11">
      <c r="B399" s="113"/>
      <c r="C399" s="123"/>
      <c r="D399" s="123"/>
      <c r="E399" s="123"/>
      <c r="F399" s="123"/>
      <c r="G399" s="123"/>
      <c r="H399" s="123"/>
      <c r="I399" s="114"/>
      <c r="J399" s="114"/>
      <c r="K399" s="123"/>
    </row>
    <row r="400" spans="2:11">
      <c r="B400" s="113"/>
      <c r="C400" s="123"/>
      <c r="D400" s="123"/>
      <c r="E400" s="123"/>
      <c r="F400" s="123"/>
      <c r="G400" s="123"/>
      <c r="H400" s="123"/>
      <c r="I400" s="114"/>
      <c r="J400" s="114"/>
      <c r="K400" s="123"/>
    </row>
    <row r="401" spans="2:11">
      <c r="B401" s="113"/>
      <c r="C401" s="123"/>
      <c r="D401" s="123"/>
      <c r="E401" s="123"/>
      <c r="F401" s="123"/>
      <c r="G401" s="123"/>
      <c r="H401" s="123"/>
      <c r="I401" s="114"/>
      <c r="J401" s="114"/>
      <c r="K401" s="123"/>
    </row>
    <row r="402" spans="2:11">
      <c r="B402" s="113"/>
      <c r="C402" s="123"/>
      <c r="D402" s="123"/>
      <c r="E402" s="123"/>
      <c r="F402" s="123"/>
      <c r="G402" s="123"/>
      <c r="H402" s="123"/>
      <c r="I402" s="114"/>
      <c r="J402" s="114"/>
      <c r="K402" s="123"/>
    </row>
    <row r="403" spans="2:11">
      <c r="B403" s="113"/>
      <c r="C403" s="123"/>
      <c r="D403" s="123"/>
      <c r="E403" s="123"/>
      <c r="F403" s="123"/>
      <c r="G403" s="123"/>
      <c r="H403" s="123"/>
      <c r="I403" s="114"/>
      <c r="J403" s="114"/>
      <c r="K403" s="123"/>
    </row>
    <row r="404" spans="2:11">
      <c r="B404" s="113"/>
      <c r="C404" s="123"/>
      <c r="D404" s="123"/>
      <c r="E404" s="123"/>
      <c r="F404" s="123"/>
      <c r="G404" s="123"/>
      <c r="H404" s="123"/>
      <c r="I404" s="114"/>
      <c r="J404" s="114"/>
      <c r="K404" s="123"/>
    </row>
    <row r="405" spans="2:11">
      <c r="B405" s="113"/>
      <c r="C405" s="123"/>
      <c r="D405" s="123"/>
      <c r="E405" s="123"/>
      <c r="F405" s="123"/>
      <c r="G405" s="123"/>
      <c r="H405" s="123"/>
      <c r="I405" s="114"/>
      <c r="J405" s="114"/>
      <c r="K405" s="123"/>
    </row>
    <row r="406" spans="2:11">
      <c r="B406" s="113"/>
      <c r="C406" s="123"/>
      <c r="D406" s="123"/>
      <c r="E406" s="123"/>
      <c r="F406" s="123"/>
      <c r="G406" s="123"/>
      <c r="H406" s="123"/>
      <c r="I406" s="114"/>
      <c r="J406" s="114"/>
      <c r="K406" s="123"/>
    </row>
    <row r="407" spans="2:11">
      <c r="B407" s="113"/>
      <c r="C407" s="123"/>
      <c r="D407" s="123"/>
      <c r="E407" s="123"/>
      <c r="F407" s="123"/>
      <c r="G407" s="123"/>
      <c r="H407" s="123"/>
      <c r="I407" s="114"/>
      <c r="J407" s="114"/>
      <c r="K407" s="123"/>
    </row>
    <row r="408" spans="2:11">
      <c r="B408" s="113"/>
      <c r="C408" s="123"/>
      <c r="D408" s="123"/>
      <c r="E408" s="123"/>
      <c r="F408" s="123"/>
      <c r="G408" s="123"/>
      <c r="H408" s="123"/>
      <c r="I408" s="114"/>
      <c r="J408" s="114"/>
      <c r="K408" s="123"/>
    </row>
    <row r="409" spans="2:11">
      <c r="B409" s="113"/>
      <c r="C409" s="123"/>
      <c r="D409" s="123"/>
      <c r="E409" s="123"/>
      <c r="F409" s="123"/>
      <c r="G409" s="123"/>
      <c r="H409" s="123"/>
      <c r="I409" s="114"/>
      <c r="J409" s="114"/>
      <c r="K409" s="123"/>
    </row>
    <row r="410" spans="2:11">
      <c r="B410" s="113"/>
      <c r="C410" s="123"/>
      <c r="D410" s="123"/>
      <c r="E410" s="123"/>
      <c r="F410" s="123"/>
      <c r="G410" s="123"/>
      <c r="H410" s="123"/>
      <c r="I410" s="114"/>
      <c r="J410" s="114"/>
      <c r="K410" s="123"/>
    </row>
    <row r="411" spans="2:11">
      <c r="B411" s="113"/>
      <c r="C411" s="123"/>
      <c r="D411" s="123"/>
      <c r="E411" s="123"/>
      <c r="F411" s="123"/>
      <c r="G411" s="123"/>
      <c r="H411" s="123"/>
      <c r="I411" s="114"/>
      <c r="J411" s="114"/>
      <c r="K411" s="123"/>
    </row>
    <row r="412" spans="2:11">
      <c r="B412" s="113"/>
      <c r="C412" s="123"/>
      <c r="D412" s="123"/>
      <c r="E412" s="123"/>
      <c r="F412" s="123"/>
      <c r="G412" s="123"/>
      <c r="H412" s="123"/>
      <c r="I412" s="114"/>
      <c r="J412" s="114"/>
      <c r="K412" s="123"/>
    </row>
    <row r="413" spans="2:11">
      <c r="B413" s="113"/>
      <c r="C413" s="123"/>
      <c r="D413" s="123"/>
      <c r="E413" s="123"/>
      <c r="F413" s="123"/>
      <c r="G413" s="123"/>
      <c r="H413" s="123"/>
      <c r="I413" s="114"/>
      <c r="J413" s="114"/>
      <c r="K413" s="123"/>
    </row>
    <row r="414" spans="2:11">
      <c r="B414" s="113"/>
      <c r="C414" s="123"/>
      <c r="D414" s="123"/>
      <c r="E414" s="123"/>
      <c r="F414" s="123"/>
      <c r="G414" s="123"/>
      <c r="H414" s="123"/>
      <c r="I414" s="114"/>
      <c r="J414" s="114"/>
      <c r="K414" s="123"/>
    </row>
    <row r="415" spans="2:11">
      <c r="B415" s="113"/>
      <c r="C415" s="123"/>
      <c r="D415" s="123"/>
      <c r="E415" s="123"/>
      <c r="F415" s="123"/>
      <c r="G415" s="123"/>
      <c r="H415" s="123"/>
      <c r="I415" s="114"/>
      <c r="J415" s="114"/>
      <c r="K415" s="123"/>
    </row>
    <row r="416" spans="2:11">
      <c r="B416" s="113"/>
      <c r="C416" s="123"/>
      <c r="D416" s="123"/>
      <c r="E416" s="123"/>
      <c r="F416" s="123"/>
      <c r="G416" s="123"/>
      <c r="H416" s="123"/>
      <c r="I416" s="114"/>
      <c r="J416" s="114"/>
      <c r="K416" s="123"/>
    </row>
    <row r="417" spans="2:11">
      <c r="B417" s="113"/>
      <c r="C417" s="123"/>
      <c r="D417" s="123"/>
      <c r="E417" s="123"/>
      <c r="F417" s="123"/>
      <c r="G417" s="123"/>
      <c r="H417" s="123"/>
      <c r="I417" s="114"/>
      <c r="J417" s="114"/>
      <c r="K417" s="123"/>
    </row>
    <row r="418" spans="2:11">
      <c r="B418" s="113"/>
      <c r="C418" s="123"/>
      <c r="D418" s="123"/>
      <c r="E418" s="123"/>
      <c r="F418" s="123"/>
      <c r="G418" s="123"/>
      <c r="H418" s="123"/>
      <c r="I418" s="114"/>
      <c r="J418" s="114"/>
      <c r="K418" s="123"/>
    </row>
    <row r="419" spans="2:11">
      <c r="B419" s="113"/>
      <c r="C419" s="123"/>
      <c r="D419" s="123"/>
      <c r="E419" s="123"/>
      <c r="F419" s="123"/>
      <c r="G419" s="123"/>
      <c r="H419" s="123"/>
      <c r="I419" s="114"/>
      <c r="J419" s="114"/>
      <c r="K419" s="123"/>
    </row>
    <row r="420" spans="2:11">
      <c r="B420" s="113"/>
      <c r="C420" s="123"/>
      <c r="D420" s="123"/>
      <c r="E420" s="123"/>
      <c r="F420" s="123"/>
      <c r="G420" s="123"/>
      <c r="H420" s="123"/>
      <c r="I420" s="114"/>
      <c r="J420" s="114"/>
      <c r="K420" s="123"/>
    </row>
    <row r="421" spans="2:11">
      <c r="B421" s="113"/>
      <c r="C421" s="123"/>
      <c r="D421" s="123"/>
      <c r="E421" s="123"/>
      <c r="F421" s="123"/>
      <c r="G421" s="123"/>
      <c r="H421" s="123"/>
      <c r="I421" s="114"/>
      <c r="J421" s="114"/>
      <c r="K421" s="123"/>
    </row>
    <row r="422" spans="2:11">
      <c r="B422" s="113"/>
      <c r="C422" s="123"/>
      <c r="D422" s="123"/>
      <c r="E422" s="123"/>
      <c r="F422" s="123"/>
      <c r="G422" s="123"/>
      <c r="H422" s="123"/>
      <c r="I422" s="114"/>
      <c r="J422" s="114"/>
      <c r="K422" s="123"/>
    </row>
    <row r="423" spans="2:11">
      <c r="B423" s="113"/>
      <c r="C423" s="123"/>
      <c r="D423" s="123"/>
      <c r="E423" s="123"/>
      <c r="F423" s="123"/>
      <c r="G423" s="123"/>
      <c r="H423" s="123"/>
      <c r="I423" s="114"/>
      <c r="J423" s="114"/>
      <c r="K423" s="123"/>
    </row>
    <row r="424" spans="2:11">
      <c r="B424" s="113"/>
      <c r="C424" s="123"/>
      <c r="D424" s="123"/>
      <c r="E424" s="123"/>
      <c r="F424" s="123"/>
      <c r="G424" s="123"/>
      <c r="H424" s="123"/>
      <c r="I424" s="114"/>
      <c r="J424" s="114"/>
      <c r="K424" s="123"/>
    </row>
    <row r="425" spans="2:11">
      <c r="B425" s="113"/>
      <c r="C425" s="123"/>
      <c r="D425" s="123"/>
      <c r="E425" s="123"/>
      <c r="F425" s="123"/>
      <c r="G425" s="123"/>
      <c r="H425" s="123"/>
      <c r="I425" s="114"/>
      <c r="J425" s="114"/>
      <c r="K425" s="123"/>
    </row>
    <row r="426" spans="2:11">
      <c r="B426" s="113"/>
      <c r="C426" s="123"/>
      <c r="D426" s="123"/>
      <c r="E426" s="123"/>
      <c r="F426" s="123"/>
      <c r="G426" s="123"/>
      <c r="H426" s="123"/>
      <c r="I426" s="114"/>
      <c r="J426" s="114"/>
      <c r="K426" s="123"/>
    </row>
    <row r="427" spans="2:11">
      <c r="B427" s="113"/>
      <c r="C427" s="123"/>
      <c r="D427" s="123"/>
      <c r="E427" s="123"/>
      <c r="F427" s="123"/>
      <c r="G427" s="123"/>
      <c r="H427" s="123"/>
      <c r="I427" s="114"/>
      <c r="J427" s="114"/>
      <c r="K427" s="123"/>
    </row>
    <row r="428" spans="2:11">
      <c r="B428" s="113"/>
      <c r="C428" s="123"/>
      <c r="D428" s="123"/>
      <c r="E428" s="123"/>
      <c r="F428" s="123"/>
      <c r="G428" s="123"/>
      <c r="H428" s="123"/>
      <c r="I428" s="114"/>
      <c r="J428" s="114"/>
      <c r="K428" s="123"/>
    </row>
    <row r="429" spans="2:11">
      <c r="B429" s="113"/>
      <c r="C429" s="123"/>
      <c r="D429" s="123"/>
      <c r="E429" s="123"/>
      <c r="F429" s="123"/>
      <c r="G429" s="123"/>
      <c r="H429" s="123"/>
      <c r="I429" s="114"/>
      <c r="J429" s="114"/>
      <c r="K429" s="123"/>
    </row>
    <row r="430" spans="2:11">
      <c r="B430" s="113"/>
      <c r="C430" s="123"/>
      <c r="D430" s="123"/>
      <c r="E430" s="123"/>
      <c r="F430" s="123"/>
      <c r="G430" s="123"/>
      <c r="H430" s="123"/>
      <c r="I430" s="114"/>
      <c r="J430" s="114"/>
      <c r="K430" s="123"/>
    </row>
    <row r="431" spans="2:11">
      <c r="B431" s="113"/>
      <c r="C431" s="123"/>
      <c r="D431" s="123"/>
      <c r="E431" s="123"/>
      <c r="F431" s="123"/>
      <c r="G431" s="123"/>
      <c r="H431" s="123"/>
      <c r="I431" s="114"/>
      <c r="J431" s="114"/>
      <c r="K431" s="123"/>
    </row>
    <row r="432" spans="2:11">
      <c r="B432" s="113"/>
      <c r="C432" s="123"/>
      <c r="D432" s="123"/>
      <c r="E432" s="123"/>
      <c r="F432" s="123"/>
      <c r="G432" s="123"/>
      <c r="H432" s="123"/>
      <c r="I432" s="114"/>
      <c r="J432" s="114"/>
      <c r="K432" s="123"/>
    </row>
    <row r="433" spans="2:11">
      <c r="B433" s="113"/>
      <c r="C433" s="123"/>
      <c r="D433" s="123"/>
      <c r="E433" s="123"/>
      <c r="F433" s="123"/>
      <c r="G433" s="123"/>
      <c r="H433" s="123"/>
      <c r="I433" s="114"/>
      <c r="J433" s="114"/>
      <c r="K433" s="123"/>
    </row>
    <row r="434" spans="2:11">
      <c r="B434" s="113"/>
      <c r="C434" s="123"/>
      <c r="D434" s="123"/>
      <c r="E434" s="123"/>
      <c r="F434" s="123"/>
      <c r="G434" s="123"/>
      <c r="H434" s="123"/>
      <c r="I434" s="114"/>
      <c r="J434" s="114"/>
      <c r="K434" s="123"/>
    </row>
    <row r="435" spans="2:11">
      <c r="B435" s="113"/>
      <c r="C435" s="123"/>
      <c r="D435" s="123"/>
      <c r="E435" s="123"/>
      <c r="F435" s="123"/>
      <c r="G435" s="123"/>
      <c r="H435" s="123"/>
      <c r="I435" s="114"/>
      <c r="J435" s="114"/>
      <c r="K435" s="123"/>
    </row>
    <row r="436" spans="2:11">
      <c r="B436" s="113"/>
      <c r="C436" s="123"/>
      <c r="D436" s="123"/>
      <c r="E436" s="123"/>
      <c r="F436" s="123"/>
      <c r="G436" s="123"/>
      <c r="H436" s="123"/>
      <c r="I436" s="114"/>
      <c r="J436" s="114"/>
      <c r="K436" s="123"/>
    </row>
    <row r="437" spans="2:11">
      <c r="B437" s="113"/>
      <c r="C437" s="123"/>
      <c r="D437" s="123"/>
      <c r="E437" s="123"/>
      <c r="F437" s="123"/>
      <c r="G437" s="123"/>
      <c r="H437" s="123"/>
      <c r="I437" s="114"/>
      <c r="J437" s="114"/>
      <c r="K437" s="123"/>
    </row>
    <row r="438" spans="2:11">
      <c r="B438" s="113"/>
      <c r="C438" s="123"/>
      <c r="D438" s="123"/>
      <c r="E438" s="123"/>
      <c r="F438" s="123"/>
      <c r="G438" s="123"/>
      <c r="H438" s="123"/>
      <c r="I438" s="114"/>
      <c r="J438" s="114"/>
      <c r="K438" s="123"/>
    </row>
    <row r="439" spans="2:11">
      <c r="B439" s="113"/>
      <c r="C439" s="123"/>
      <c r="D439" s="123"/>
      <c r="E439" s="123"/>
      <c r="F439" s="123"/>
      <c r="G439" s="123"/>
      <c r="H439" s="123"/>
      <c r="I439" s="114"/>
      <c r="J439" s="114"/>
      <c r="K439" s="123"/>
    </row>
    <row r="440" spans="2:11">
      <c r="B440" s="113"/>
      <c r="C440" s="123"/>
      <c r="D440" s="123"/>
      <c r="E440" s="123"/>
      <c r="F440" s="123"/>
      <c r="G440" s="123"/>
      <c r="H440" s="123"/>
      <c r="I440" s="114"/>
      <c r="J440" s="114"/>
      <c r="K440" s="123"/>
    </row>
    <row r="441" spans="2:11">
      <c r="B441" s="113"/>
      <c r="C441" s="123"/>
      <c r="D441" s="123"/>
      <c r="E441" s="123"/>
      <c r="F441" s="123"/>
      <c r="G441" s="123"/>
      <c r="H441" s="123"/>
      <c r="I441" s="114"/>
      <c r="J441" s="114"/>
      <c r="K441" s="123"/>
    </row>
    <row r="442" spans="2:11">
      <c r="B442" s="113"/>
      <c r="C442" s="123"/>
      <c r="D442" s="123"/>
      <c r="E442" s="123"/>
      <c r="F442" s="123"/>
      <c r="G442" s="123"/>
      <c r="H442" s="123"/>
      <c r="I442" s="114"/>
      <c r="J442" s="114"/>
      <c r="K442" s="123"/>
    </row>
    <row r="443" spans="2:11">
      <c r="B443" s="113"/>
      <c r="C443" s="123"/>
      <c r="D443" s="123"/>
      <c r="E443" s="123"/>
      <c r="F443" s="123"/>
      <c r="G443" s="123"/>
      <c r="H443" s="123"/>
      <c r="I443" s="114"/>
      <c r="J443" s="114"/>
      <c r="K443" s="123"/>
    </row>
    <row r="444" spans="2:11">
      <c r="B444" s="113"/>
      <c r="C444" s="123"/>
      <c r="D444" s="123"/>
      <c r="E444" s="123"/>
      <c r="F444" s="123"/>
      <c r="G444" s="123"/>
      <c r="H444" s="123"/>
      <c r="I444" s="114"/>
      <c r="J444" s="114"/>
      <c r="K444" s="123"/>
    </row>
    <row r="445" spans="2:11">
      <c r="B445" s="113"/>
      <c r="C445" s="123"/>
      <c r="D445" s="123"/>
      <c r="E445" s="123"/>
      <c r="F445" s="123"/>
      <c r="G445" s="123"/>
      <c r="H445" s="123"/>
      <c r="I445" s="114"/>
      <c r="J445" s="114"/>
      <c r="K445" s="123"/>
    </row>
    <row r="446" spans="2:11">
      <c r="B446" s="113"/>
      <c r="C446" s="123"/>
      <c r="D446" s="123"/>
      <c r="E446" s="123"/>
      <c r="F446" s="123"/>
      <c r="G446" s="123"/>
      <c r="H446" s="123"/>
      <c r="I446" s="114"/>
      <c r="J446" s="114"/>
      <c r="K446" s="123"/>
    </row>
    <row r="447" spans="2:11">
      <c r="B447" s="113"/>
      <c r="C447" s="123"/>
      <c r="D447" s="123"/>
      <c r="E447" s="123"/>
      <c r="F447" s="123"/>
      <c r="G447" s="123"/>
      <c r="H447" s="123"/>
      <c r="I447" s="114"/>
      <c r="J447" s="114"/>
      <c r="K447" s="123"/>
    </row>
    <row r="448" spans="2:11">
      <c r="B448" s="113"/>
      <c r="C448" s="123"/>
      <c r="D448" s="123"/>
      <c r="E448" s="123"/>
      <c r="F448" s="123"/>
      <c r="G448" s="123"/>
      <c r="H448" s="123"/>
      <c r="I448" s="114"/>
      <c r="J448" s="114"/>
      <c r="K448" s="123"/>
    </row>
    <row r="449" spans="2:11">
      <c r="B449" s="113"/>
      <c r="C449" s="123"/>
      <c r="D449" s="123"/>
      <c r="E449" s="123"/>
      <c r="F449" s="123"/>
      <c r="G449" s="123"/>
      <c r="H449" s="123"/>
      <c r="I449" s="114"/>
      <c r="J449" s="114"/>
      <c r="K449" s="123"/>
    </row>
    <row r="450" spans="2:11">
      <c r="B450" s="113"/>
      <c r="C450" s="123"/>
      <c r="D450" s="123"/>
      <c r="E450" s="123"/>
      <c r="F450" s="123"/>
      <c r="G450" s="123"/>
      <c r="H450" s="123"/>
      <c r="I450" s="114"/>
      <c r="J450" s="114"/>
      <c r="K450" s="123"/>
    </row>
    <row r="451" spans="2:11">
      <c r="B451" s="113"/>
      <c r="C451" s="123"/>
      <c r="D451" s="123"/>
      <c r="E451" s="123"/>
      <c r="F451" s="123"/>
      <c r="G451" s="123"/>
      <c r="H451" s="123"/>
      <c r="I451" s="114"/>
      <c r="J451" s="114"/>
      <c r="K451" s="123"/>
    </row>
    <row r="452" spans="2:11">
      <c r="B452" s="113"/>
      <c r="C452" s="123"/>
      <c r="D452" s="123"/>
      <c r="E452" s="123"/>
      <c r="F452" s="123"/>
      <c r="G452" s="123"/>
      <c r="H452" s="123"/>
      <c r="I452" s="114"/>
      <c r="J452" s="114"/>
      <c r="K452" s="123"/>
    </row>
    <row r="453" spans="2:11">
      <c r="B453" s="113"/>
      <c r="C453" s="123"/>
      <c r="D453" s="123"/>
      <c r="E453" s="123"/>
      <c r="F453" s="123"/>
      <c r="G453" s="123"/>
      <c r="H453" s="123"/>
      <c r="I453" s="114"/>
      <c r="J453" s="114"/>
      <c r="K453" s="123"/>
    </row>
    <row r="454" spans="2:11">
      <c r="B454" s="113"/>
      <c r="C454" s="123"/>
      <c r="D454" s="123"/>
      <c r="E454" s="123"/>
      <c r="F454" s="123"/>
      <c r="G454" s="123"/>
      <c r="H454" s="123"/>
      <c r="I454" s="114"/>
      <c r="J454" s="114"/>
      <c r="K454" s="123"/>
    </row>
    <row r="455" spans="2:11">
      <c r="B455" s="113"/>
      <c r="C455" s="123"/>
      <c r="D455" s="123"/>
      <c r="E455" s="123"/>
      <c r="F455" s="123"/>
      <c r="G455" s="123"/>
      <c r="H455" s="123"/>
      <c r="I455" s="114"/>
      <c r="J455" s="114"/>
      <c r="K455" s="123"/>
    </row>
    <row r="456" spans="2:11">
      <c r="B456" s="113"/>
      <c r="C456" s="123"/>
      <c r="D456" s="123"/>
      <c r="E456" s="123"/>
      <c r="F456" s="123"/>
      <c r="G456" s="123"/>
      <c r="H456" s="123"/>
      <c r="I456" s="114"/>
      <c r="J456" s="114"/>
      <c r="K456" s="123"/>
    </row>
    <row r="457" spans="2:11">
      <c r="B457" s="113"/>
      <c r="C457" s="123"/>
      <c r="D457" s="123"/>
      <c r="E457" s="123"/>
      <c r="F457" s="123"/>
      <c r="G457" s="123"/>
      <c r="H457" s="123"/>
      <c r="I457" s="114"/>
      <c r="J457" s="114"/>
      <c r="K457" s="123"/>
    </row>
    <row r="458" spans="2:11">
      <c r="B458" s="113"/>
      <c r="C458" s="123"/>
      <c r="D458" s="123"/>
      <c r="E458" s="123"/>
      <c r="F458" s="123"/>
      <c r="G458" s="123"/>
      <c r="H458" s="123"/>
      <c r="I458" s="114"/>
      <c r="J458" s="114"/>
      <c r="K458" s="123"/>
    </row>
    <row r="459" spans="2:11">
      <c r="B459" s="113"/>
      <c r="C459" s="123"/>
      <c r="D459" s="123"/>
      <c r="E459" s="123"/>
      <c r="F459" s="123"/>
      <c r="G459" s="123"/>
      <c r="H459" s="123"/>
      <c r="I459" s="114"/>
      <c r="J459" s="114"/>
      <c r="K459" s="123"/>
    </row>
    <row r="460" spans="2:11">
      <c r="B460" s="113"/>
      <c r="C460" s="123"/>
      <c r="D460" s="123"/>
      <c r="E460" s="123"/>
      <c r="F460" s="123"/>
      <c r="G460" s="123"/>
      <c r="H460" s="123"/>
      <c r="I460" s="114"/>
      <c r="J460" s="114"/>
      <c r="K460" s="123"/>
    </row>
    <row r="461" spans="2:11">
      <c r="B461" s="113"/>
      <c r="C461" s="123"/>
      <c r="D461" s="123"/>
      <c r="E461" s="123"/>
      <c r="F461" s="123"/>
      <c r="G461" s="123"/>
      <c r="H461" s="123"/>
      <c r="I461" s="114"/>
      <c r="J461" s="114"/>
      <c r="K461" s="123"/>
    </row>
    <row r="462" spans="2:11">
      <c r="B462" s="113"/>
      <c r="C462" s="123"/>
      <c r="D462" s="123"/>
      <c r="E462" s="123"/>
      <c r="F462" s="123"/>
      <c r="G462" s="123"/>
      <c r="H462" s="123"/>
      <c r="I462" s="114"/>
      <c r="J462" s="114"/>
      <c r="K462" s="123"/>
    </row>
    <row r="463" spans="2:11">
      <c r="B463" s="113"/>
      <c r="C463" s="123"/>
      <c r="D463" s="123"/>
      <c r="E463" s="123"/>
      <c r="F463" s="123"/>
      <c r="G463" s="123"/>
      <c r="H463" s="123"/>
      <c r="I463" s="114"/>
      <c r="J463" s="114"/>
      <c r="K463" s="123"/>
    </row>
    <row r="464" spans="2:11">
      <c r="B464" s="113"/>
      <c r="C464" s="123"/>
      <c r="D464" s="123"/>
      <c r="E464" s="123"/>
      <c r="F464" s="123"/>
      <c r="G464" s="123"/>
      <c r="H464" s="123"/>
      <c r="I464" s="114"/>
      <c r="J464" s="114"/>
      <c r="K464" s="123"/>
    </row>
    <row r="465" spans="2:11">
      <c r="B465" s="113"/>
      <c r="C465" s="123"/>
      <c r="D465" s="123"/>
      <c r="E465" s="123"/>
      <c r="F465" s="123"/>
      <c r="G465" s="123"/>
      <c r="H465" s="123"/>
      <c r="I465" s="114"/>
      <c r="J465" s="114"/>
      <c r="K465" s="123"/>
    </row>
    <row r="466" spans="2:11">
      <c r="B466" s="113"/>
      <c r="C466" s="123"/>
      <c r="D466" s="123"/>
      <c r="E466" s="123"/>
      <c r="F466" s="123"/>
      <c r="G466" s="123"/>
      <c r="H466" s="123"/>
      <c r="I466" s="114"/>
      <c r="J466" s="114"/>
      <c r="K466" s="123"/>
    </row>
    <row r="467" spans="2:11">
      <c r="B467" s="113"/>
      <c r="C467" s="123"/>
      <c r="D467" s="123"/>
      <c r="E467" s="123"/>
      <c r="F467" s="123"/>
      <c r="G467" s="123"/>
      <c r="H467" s="123"/>
      <c r="I467" s="114"/>
      <c r="J467" s="114"/>
      <c r="K467" s="123"/>
    </row>
    <row r="468" spans="2:11">
      <c r="B468" s="113"/>
      <c r="C468" s="123"/>
      <c r="D468" s="123"/>
      <c r="E468" s="123"/>
      <c r="F468" s="123"/>
      <c r="G468" s="123"/>
      <c r="H468" s="123"/>
      <c r="I468" s="114"/>
      <c r="J468" s="114"/>
      <c r="K468" s="123"/>
    </row>
    <row r="469" spans="2:11">
      <c r="B469" s="113"/>
      <c r="C469" s="123"/>
      <c r="D469" s="123"/>
      <c r="E469" s="123"/>
      <c r="F469" s="123"/>
      <c r="G469" s="123"/>
      <c r="H469" s="123"/>
      <c r="I469" s="114"/>
      <c r="J469" s="114"/>
      <c r="K469" s="123"/>
    </row>
    <row r="470" spans="2:11">
      <c r="B470" s="113"/>
      <c r="C470" s="123"/>
      <c r="D470" s="123"/>
      <c r="E470" s="123"/>
      <c r="F470" s="123"/>
      <c r="G470" s="123"/>
      <c r="H470" s="123"/>
      <c r="I470" s="114"/>
      <c r="J470" s="114"/>
      <c r="K470" s="123"/>
    </row>
    <row r="471" spans="2:11">
      <c r="B471" s="113"/>
      <c r="C471" s="123"/>
      <c r="D471" s="123"/>
      <c r="E471" s="123"/>
      <c r="F471" s="123"/>
      <c r="G471" s="123"/>
      <c r="H471" s="123"/>
      <c r="I471" s="114"/>
      <c r="J471" s="114"/>
      <c r="K471" s="123"/>
    </row>
    <row r="472" spans="2:11">
      <c r="B472" s="113"/>
      <c r="C472" s="123"/>
      <c r="D472" s="123"/>
      <c r="E472" s="123"/>
      <c r="F472" s="123"/>
      <c r="G472" s="123"/>
      <c r="H472" s="123"/>
      <c r="I472" s="114"/>
      <c r="J472" s="114"/>
      <c r="K472" s="123"/>
    </row>
    <row r="473" spans="2:11">
      <c r="B473" s="113"/>
      <c r="C473" s="123"/>
      <c r="D473" s="123"/>
      <c r="E473" s="123"/>
      <c r="F473" s="123"/>
      <c r="G473" s="123"/>
      <c r="H473" s="123"/>
      <c r="I473" s="114"/>
      <c r="J473" s="114"/>
      <c r="K473" s="123"/>
    </row>
    <row r="474" spans="2:11">
      <c r="B474" s="113"/>
      <c r="C474" s="123"/>
      <c r="D474" s="123"/>
      <c r="E474" s="123"/>
      <c r="F474" s="123"/>
      <c r="G474" s="123"/>
      <c r="H474" s="123"/>
      <c r="I474" s="114"/>
      <c r="J474" s="114"/>
      <c r="K474" s="123"/>
    </row>
    <row r="475" spans="2:11">
      <c r="B475" s="113"/>
      <c r="C475" s="123"/>
      <c r="D475" s="123"/>
      <c r="E475" s="123"/>
      <c r="F475" s="123"/>
      <c r="G475" s="123"/>
      <c r="H475" s="123"/>
      <c r="I475" s="114"/>
      <c r="J475" s="114"/>
      <c r="K475" s="123"/>
    </row>
    <row r="476" spans="2:11">
      <c r="B476" s="113"/>
      <c r="C476" s="123"/>
      <c r="D476" s="123"/>
      <c r="E476" s="123"/>
      <c r="F476" s="123"/>
      <c r="G476" s="123"/>
      <c r="H476" s="123"/>
      <c r="I476" s="114"/>
      <c r="J476" s="114"/>
      <c r="K476" s="123"/>
    </row>
    <row r="477" spans="2:11">
      <c r="B477" s="113"/>
      <c r="C477" s="123"/>
      <c r="D477" s="123"/>
      <c r="E477" s="123"/>
      <c r="F477" s="123"/>
      <c r="G477" s="123"/>
      <c r="H477" s="123"/>
      <c r="I477" s="114"/>
      <c r="J477" s="114"/>
      <c r="K477" s="123"/>
    </row>
    <row r="478" spans="2:11">
      <c r="B478" s="113"/>
      <c r="C478" s="123"/>
      <c r="D478" s="123"/>
      <c r="E478" s="123"/>
      <c r="F478" s="123"/>
      <c r="G478" s="123"/>
      <c r="H478" s="123"/>
      <c r="I478" s="114"/>
      <c r="J478" s="114"/>
      <c r="K478" s="123"/>
    </row>
    <row r="479" spans="2:11">
      <c r="B479" s="113"/>
      <c r="C479" s="123"/>
      <c r="D479" s="123"/>
      <c r="E479" s="123"/>
      <c r="F479" s="123"/>
      <c r="G479" s="123"/>
      <c r="H479" s="123"/>
      <c r="I479" s="114"/>
      <c r="J479" s="114"/>
      <c r="K479" s="123"/>
    </row>
    <row r="480" spans="2:11">
      <c r="B480" s="113"/>
      <c r="C480" s="123"/>
      <c r="D480" s="123"/>
      <c r="E480" s="123"/>
      <c r="F480" s="123"/>
      <c r="G480" s="123"/>
      <c r="H480" s="123"/>
      <c r="I480" s="114"/>
      <c r="J480" s="114"/>
      <c r="K480" s="123"/>
    </row>
    <row r="481" spans="2:11">
      <c r="B481" s="113"/>
      <c r="C481" s="123"/>
      <c r="D481" s="123"/>
      <c r="E481" s="123"/>
      <c r="F481" s="123"/>
      <c r="G481" s="123"/>
      <c r="H481" s="123"/>
      <c r="I481" s="114"/>
      <c r="J481" s="114"/>
      <c r="K481" s="123"/>
    </row>
    <row r="482" spans="2:11">
      <c r="B482" s="113"/>
      <c r="C482" s="123"/>
      <c r="D482" s="123"/>
      <c r="E482" s="123"/>
      <c r="F482" s="123"/>
      <c r="G482" s="123"/>
      <c r="H482" s="123"/>
      <c r="I482" s="114"/>
      <c r="J482" s="114"/>
      <c r="K482" s="123"/>
    </row>
    <row r="483" spans="2:11">
      <c r="B483" s="113"/>
      <c r="C483" s="123"/>
      <c r="D483" s="123"/>
      <c r="E483" s="123"/>
      <c r="F483" s="123"/>
      <c r="G483" s="123"/>
      <c r="H483" s="123"/>
      <c r="I483" s="114"/>
      <c r="J483" s="114"/>
      <c r="K483" s="123"/>
    </row>
    <row r="484" spans="2:11">
      <c r="B484" s="113"/>
      <c r="C484" s="123"/>
      <c r="D484" s="123"/>
      <c r="E484" s="123"/>
      <c r="F484" s="123"/>
      <c r="G484" s="123"/>
      <c r="H484" s="123"/>
      <c r="I484" s="114"/>
      <c r="J484" s="114"/>
      <c r="K484" s="123"/>
    </row>
    <row r="485" spans="2:11">
      <c r="B485" s="113"/>
      <c r="C485" s="123"/>
      <c r="D485" s="123"/>
      <c r="E485" s="123"/>
      <c r="F485" s="123"/>
      <c r="G485" s="123"/>
      <c r="H485" s="123"/>
      <c r="I485" s="114"/>
      <c r="J485" s="114"/>
      <c r="K485" s="123"/>
    </row>
    <row r="486" spans="2:11">
      <c r="B486" s="113"/>
      <c r="C486" s="123"/>
      <c r="D486" s="123"/>
      <c r="E486" s="123"/>
      <c r="F486" s="123"/>
      <c r="G486" s="123"/>
      <c r="H486" s="123"/>
      <c r="I486" s="114"/>
      <c r="J486" s="114"/>
      <c r="K486" s="123"/>
    </row>
    <row r="487" spans="2:11">
      <c r="B487" s="113"/>
      <c r="C487" s="123"/>
      <c r="D487" s="123"/>
      <c r="E487" s="123"/>
      <c r="F487" s="123"/>
      <c r="G487" s="123"/>
      <c r="H487" s="123"/>
      <c r="I487" s="114"/>
      <c r="J487" s="114"/>
      <c r="K487" s="123"/>
    </row>
    <row r="488" spans="2:11">
      <c r="B488" s="113"/>
      <c r="C488" s="123"/>
      <c r="D488" s="123"/>
      <c r="E488" s="123"/>
      <c r="F488" s="123"/>
      <c r="G488" s="123"/>
      <c r="H488" s="123"/>
      <c r="I488" s="114"/>
      <c r="J488" s="114"/>
      <c r="K488" s="123"/>
    </row>
    <row r="489" spans="2:11">
      <c r="B489" s="113"/>
      <c r="C489" s="123"/>
      <c r="D489" s="123"/>
      <c r="E489" s="123"/>
      <c r="F489" s="123"/>
      <c r="G489" s="123"/>
      <c r="H489" s="123"/>
      <c r="I489" s="114"/>
      <c r="J489" s="114"/>
      <c r="K489" s="123"/>
    </row>
    <row r="490" spans="2:11">
      <c r="B490" s="113"/>
      <c r="C490" s="123"/>
      <c r="D490" s="123"/>
      <c r="E490" s="123"/>
      <c r="F490" s="123"/>
      <c r="G490" s="123"/>
      <c r="H490" s="123"/>
      <c r="I490" s="114"/>
      <c r="J490" s="114"/>
      <c r="K490" s="123"/>
    </row>
    <row r="491" spans="2:11">
      <c r="B491" s="113"/>
      <c r="C491" s="123"/>
      <c r="D491" s="123"/>
      <c r="E491" s="123"/>
      <c r="F491" s="123"/>
      <c r="G491" s="123"/>
      <c r="H491" s="123"/>
      <c r="I491" s="114"/>
      <c r="J491" s="114"/>
      <c r="K491" s="123"/>
    </row>
    <row r="492" spans="2:11">
      <c r="B492" s="113"/>
      <c r="C492" s="123"/>
      <c r="D492" s="123"/>
      <c r="E492" s="123"/>
      <c r="F492" s="123"/>
      <c r="G492" s="123"/>
      <c r="H492" s="123"/>
      <c r="I492" s="114"/>
      <c r="J492" s="114"/>
      <c r="K492" s="123"/>
    </row>
    <row r="493" spans="2:11">
      <c r="B493" s="113"/>
      <c r="C493" s="123"/>
      <c r="D493" s="123"/>
      <c r="E493" s="123"/>
      <c r="F493" s="123"/>
      <c r="G493" s="123"/>
      <c r="H493" s="123"/>
      <c r="I493" s="114"/>
      <c r="J493" s="114"/>
      <c r="K493" s="123"/>
    </row>
    <row r="494" spans="2:11">
      <c r="B494" s="113"/>
      <c r="C494" s="123"/>
      <c r="D494" s="123"/>
      <c r="E494" s="123"/>
      <c r="F494" s="123"/>
      <c r="G494" s="123"/>
      <c r="H494" s="123"/>
      <c r="I494" s="114"/>
      <c r="J494" s="114"/>
      <c r="K494" s="123"/>
    </row>
    <row r="495" spans="2:11">
      <c r="B495" s="113"/>
      <c r="C495" s="123"/>
      <c r="D495" s="123"/>
      <c r="E495" s="123"/>
      <c r="F495" s="123"/>
      <c r="G495" s="123"/>
      <c r="H495" s="123"/>
      <c r="I495" s="114"/>
      <c r="J495" s="114"/>
      <c r="K495" s="123"/>
    </row>
    <row r="496" spans="2:11">
      <c r="B496" s="113"/>
      <c r="C496" s="123"/>
      <c r="D496" s="123"/>
      <c r="E496" s="123"/>
      <c r="F496" s="123"/>
      <c r="G496" s="123"/>
      <c r="H496" s="123"/>
      <c r="I496" s="114"/>
      <c r="J496" s="114"/>
      <c r="K496" s="123"/>
    </row>
    <row r="497" spans="2:11">
      <c r="B497" s="113"/>
      <c r="C497" s="123"/>
      <c r="D497" s="123"/>
      <c r="E497" s="123"/>
      <c r="F497" s="123"/>
      <c r="G497" s="123"/>
      <c r="H497" s="123"/>
      <c r="I497" s="114"/>
      <c r="J497" s="114"/>
      <c r="K497" s="123"/>
    </row>
    <row r="498" spans="2:11">
      <c r="B498" s="113"/>
      <c r="C498" s="123"/>
      <c r="D498" s="123"/>
      <c r="E498" s="123"/>
      <c r="F498" s="123"/>
      <c r="G498" s="123"/>
      <c r="H498" s="123"/>
      <c r="I498" s="114"/>
      <c r="J498" s="114"/>
      <c r="K498" s="123"/>
    </row>
    <row r="499" spans="2:11">
      <c r="B499" s="113"/>
      <c r="C499" s="123"/>
      <c r="D499" s="123"/>
      <c r="E499" s="123"/>
      <c r="F499" s="123"/>
      <c r="G499" s="123"/>
      <c r="H499" s="123"/>
      <c r="I499" s="114"/>
      <c r="J499" s="114"/>
      <c r="K499" s="123"/>
    </row>
    <row r="500" spans="2:11">
      <c r="B500" s="113"/>
      <c r="C500" s="123"/>
      <c r="D500" s="123"/>
      <c r="E500" s="123"/>
      <c r="F500" s="123"/>
      <c r="G500" s="123"/>
      <c r="H500" s="123"/>
      <c r="I500" s="114"/>
      <c r="J500" s="114"/>
      <c r="K500" s="123"/>
    </row>
    <row r="501" spans="2:11">
      <c r="B501" s="113"/>
      <c r="C501" s="123"/>
      <c r="D501" s="123"/>
      <c r="E501" s="123"/>
      <c r="F501" s="123"/>
      <c r="G501" s="123"/>
      <c r="H501" s="123"/>
      <c r="I501" s="114"/>
      <c r="J501" s="114"/>
      <c r="K501" s="123"/>
    </row>
    <row r="502" spans="2:11">
      <c r="B502" s="113"/>
      <c r="C502" s="123"/>
      <c r="D502" s="123"/>
      <c r="E502" s="123"/>
      <c r="F502" s="123"/>
      <c r="G502" s="123"/>
      <c r="H502" s="123"/>
      <c r="I502" s="114"/>
      <c r="J502" s="114"/>
      <c r="K502" s="123"/>
    </row>
    <row r="503" spans="2:11">
      <c r="B503" s="113"/>
      <c r="C503" s="123"/>
      <c r="D503" s="123"/>
      <c r="E503" s="123"/>
      <c r="F503" s="123"/>
      <c r="G503" s="123"/>
      <c r="H503" s="123"/>
      <c r="I503" s="114"/>
      <c r="J503" s="114"/>
      <c r="K503" s="123"/>
    </row>
    <row r="504" spans="2:11">
      <c r="B504" s="113"/>
      <c r="C504" s="123"/>
      <c r="D504" s="123"/>
      <c r="E504" s="123"/>
      <c r="F504" s="123"/>
      <c r="G504" s="123"/>
      <c r="H504" s="123"/>
      <c r="I504" s="114"/>
      <c r="J504" s="114"/>
      <c r="K504" s="123"/>
    </row>
    <row r="505" spans="2:11">
      <c r="B505" s="113"/>
      <c r="C505" s="123"/>
      <c r="D505" s="123"/>
      <c r="E505" s="123"/>
      <c r="F505" s="123"/>
      <c r="G505" s="123"/>
      <c r="H505" s="123"/>
      <c r="I505" s="114"/>
      <c r="J505" s="114"/>
      <c r="K505" s="123"/>
    </row>
    <row r="506" spans="2:11">
      <c r="B506" s="113"/>
      <c r="C506" s="123"/>
      <c r="D506" s="123"/>
      <c r="E506" s="123"/>
      <c r="F506" s="123"/>
      <c r="G506" s="123"/>
      <c r="H506" s="123"/>
      <c r="I506" s="114"/>
      <c r="J506" s="114"/>
      <c r="K506" s="123"/>
    </row>
    <row r="507" spans="2:11">
      <c r="B507" s="113"/>
      <c r="C507" s="123"/>
      <c r="D507" s="123"/>
      <c r="E507" s="123"/>
      <c r="F507" s="123"/>
      <c r="G507" s="123"/>
      <c r="H507" s="123"/>
      <c r="I507" s="114"/>
      <c r="J507" s="114"/>
      <c r="K507" s="123"/>
    </row>
    <row r="508" spans="2:11">
      <c r="B508" s="113"/>
      <c r="C508" s="123"/>
      <c r="D508" s="123"/>
      <c r="E508" s="123"/>
      <c r="F508" s="123"/>
      <c r="G508" s="123"/>
      <c r="H508" s="123"/>
      <c r="I508" s="114"/>
      <c r="J508" s="114"/>
      <c r="K508" s="123"/>
    </row>
    <row r="509" spans="2:11">
      <c r="B509" s="113"/>
      <c r="C509" s="123"/>
      <c r="D509" s="123"/>
      <c r="E509" s="123"/>
      <c r="F509" s="123"/>
      <c r="G509" s="123"/>
      <c r="H509" s="123"/>
      <c r="I509" s="114"/>
      <c r="J509" s="114"/>
      <c r="K509" s="123"/>
    </row>
    <row r="510" spans="2:11">
      <c r="B510" s="113"/>
      <c r="C510" s="123"/>
      <c r="D510" s="123"/>
      <c r="E510" s="123"/>
      <c r="F510" s="123"/>
      <c r="G510" s="123"/>
      <c r="H510" s="123"/>
      <c r="I510" s="114"/>
      <c r="J510" s="114"/>
      <c r="K510" s="123"/>
    </row>
    <row r="511" spans="2:11">
      <c r="B511" s="113"/>
      <c r="C511" s="123"/>
      <c r="D511" s="123"/>
      <c r="E511" s="123"/>
      <c r="F511" s="123"/>
      <c r="G511" s="123"/>
      <c r="H511" s="123"/>
      <c r="I511" s="114"/>
      <c r="J511" s="114"/>
      <c r="K511" s="123"/>
    </row>
    <row r="512" spans="2:11">
      <c r="B512" s="113"/>
      <c r="C512" s="123"/>
      <c r="D512" s="123"/>
      <c r="E512" s="123"/>
      <c r="F512" s="123"/>
      <c r="G512" s="123"/>
      <c r="H512" s="123"/>
      <c r="I512" s="114"/>
      <c r="J512" s="114"/>
      <c r="K512" s="123"/>
    </row>
    <row r="513" spans="2:11">
      <c r="B513" s="113"/>
      <c r="C513" s="123"/>
      <c r="D513" s="123"/>
      <c r="E513" s="123"/>
      <c r="F513" s="123"/>
      <c r="G513" s="123"/>
      <c r="H513" s="123"/>
      <c r="I513" s="114"/>
      <c r="J513" s="114"/>
      <c r="K513" s="123"/>
    </row>
    <row r="514" spans="2:11">
      <c r="B514" s="113"/>
      <c r="C514" s="123"/>
      <c r="D514" s="123"/>
      <c r="E514" s="123"/>
      <c r="F514" s="123"/>
      <c r="G514" s="123"/>
      <c r="H514" s="123"/>
      <c r="I514" s="114"/>
      <c r="J514" s="114"/>
      <c r="K514" s="123"/>
    </row>
    <row r="515" spans="2:11">
      <c r="B515" s="113"/>
      <c r="C515" s="123"/>
      <c r="D515" s="123"/>
      <c r="E515" s="123"/>
      <c r="F515" s="123"/>
      <c r="G515" s="123"/>
      <c r="H515" s="123"/>
      <c r="I515" s="114"/>
      <c r="J515" s="114"/>
      <c r="K515" s="123"/>
    </row>
    <row r="516" spans="2:11">
      <c r="B516" s="113"/>
      <c r="C516" s="123"/>
      <c r="D516" s="123"/>
      <c r="E516" s="123"/>
      <c r="F516" s="123"/>
      <c r="G516" s="123"/>
      <c r="H516" s="123"/>
      <c r="I516" s="114"/>
      <c r="J516" s="114"/>
      <c r="K516" s="123"/>
    </row>
    <row r="517" spans="2:11">
      <c r="B517" s="113"/>
      <c r="C517" s="123"/>
      <c r="D517" s="123"/>
      <c r="E517" s="123"/>
      <c r="F517" s="123"/>
      <c r="G517" s="123"/>
      <c r="H517" s="123"/>
      <c r="I517" s="114"/>
      <c r="J517" s="114"/>
      <c r="K517" s="123"/>
    </row>
    <row r="518" spans="2:11">
      <c r="B518" s="113"/>
      <c r="C518" s="123"/>
      <c r="D518" s="123"/>
      <c r="E518" s="123"/>
      <c r="F518" s="123"/>
      <c r="G518" s="123"/>
      <c r="H518" s="123"/>
      <c r="I518" s="114"/>
      <c r="J518" s="114"/>
      <c r="K518" s="123"/>
    </row>
    <row r="519" spans="2:11">
      <c r="B519" s="113"/>
      <c r="C519" s="123"/>
      <c r="D519" s="123"/>
      <c r="E519" s="123"/>
      <c r="F519" s="123"/>
      <c r="G519" s="123"/>
      <c r="H519" s="123"/>
      <c r="I519" s="114"/>
      <c r="J519" s="114"/>
      <c r="K519" s="123"/>
    </row>
    <row r="520" spans="2:11">
      <c r="B520" s="113"/>
      <c r="C520" s="123"/>
      <c r="D520" s="123"/>
      <c r="E520" s="123"/>
      <c r="F520" s="123"/>
      <c r="G520" s="123"/>
      <c r="H520" s="123"/>
      <c r="I520" s="114"/>
      <c r="J520" s="114"/>
      <c r="K520" s="123"/>
    </row>
    <row r="521" spans="2:11">
      <c r="B521" s="113"/>
      <c r="C521" s="123"/>
      <c r="D521" s="123"/>
      <c r="E521" s="123"/>
      <c r="F521" s="123"/>
      <c r="G521" s="123"/>
      <c r="H521" s="123"/>
      <c r="I521" s="114"/>
      <c r="J521" s="114"/>
      <c r="K521" s="123"/>
    </row>
    <row r="522" spans="2:11">
      <c r="B522" s="113"/>
      <c r="C522" s="123"/>
      <c r="D522" s="123"/>
      <c r="E522" s="123"/>
      <c r="F522" s="123"/>
      <c r="G522" s="123"/>
      <c r="H522" s="123"/>
      <c r="I522" s="114"/>
      <c r="J522" s="114"/>
      <c r="K522" s="123"/>
    </row>
    <row r="523" spans="2:11">
      <c r="B523" s="113"/>
      <c r="C523" s="123"/>
      <c r="D523" s="123"/>
      <c r="E523" s="123"/>
      <c r="F523" s="123"/>
      <c r="G523" s="123"/>
      <c r="H523" s="123"/>
      <c r="I523" s="114"/>
      <c r="J523" s="114"/>
      <c r="K523" s="123"/>
    </row>
    <row r="524" spans="2:11">
      <c r="B524" s="113"/>
      <c r="C524" s="123"/>
      <c r="D524" s="123"/>
      <c r="E524" s="123"/>
      <c r="F524" s="123"/>
      <c r="G524" s="123"/>
      <c r="H524" s="123"/>
      <c r="I524" s="114"/>
      <c r="J524" s="114"/>
      <c r="K524" s="123"/>
    </row>
    <row r="525" spans="2:11">
      <c r="B525" s="113"/>
      <c r="C525" s="123"/>
      <c r="D525" s="123"/>
      <c r="E525" s="123"/>
      <c r="F525" s="123"/>
      <c r="G525" s="123"/>
      <c r="H525" s="123"/>
      <c r="I525" s="114"/>
      <c r="J525" s="114"/>
      <c r="K525" s="123"/>
    </row>
    <row r="526" spans="2:11">
      <c r="B526" s="113"/>
      <c r="C526" s="123"/>
      <c r="D526" s="123"/>
      <c r="E526" s="123"/>
      <c r="F526" s="123"/>
      <c r="G526" s="123"/>
      <c r="H526" s="123"/>
      <c r="I526" s="114"/>
      <c r="J526" s="114"/>
      <c r="K526" s="123"/>
    </row>
    <row r="527" spans="2:11">
      <c r="B527" s="113"/>
      <c r="C527" s="123"/>
      <c r="D527" s="123"/>
      <c r="E527" s="123"/>
      <c r="F527" s="123"/>
      <c r="G527" s="123"/>
      <c r="H527" s="123"/>
      <c r="I527" s="114"/>
      <c r="J527" s="114"/>
      <c r="K527" s="123"/>
    </row>
    <row r="528" spans="2:11">
      <c r="B528" s="113"/>
      <c r="C528" s="123"/>
      <c r="D528" s="123"/>
      <c r="E528" s="123"/>
      <c r="F528" s="123"/>
      <c r="G528" s="123"/>
      <c r="H528" s="123"/>
      <c r="I528" s="114"/>
      <c r="J528" s="114"/>
      <c r="K528" s="123"/>
    </row>
    <row r="529" spans="2:11">
      <c r="B529" s="113"/>
      <c r="C529" s="123"/>
      <c r="D529" s="123"/>
      <c r="E529" s="123"/>
      <c r="F529" s="123"/>
      <c r="G529" s="123"/>
      <c r="H529" s="123"/>
      <c r="I529" s="114"/>
      <c r="J529" s="114"/>
      <c r="K529" s="123"/>
    </row>
    <row r="530" spans="2:11">
      <c r="B530" s="113"/>
      <c r="C530" s="123"/>
      <c r="D530" s="123"/>
      <c r="E530" s="123"/>
      <c r="F530" s="123"/>
      <c r="G530" s="123"/>
      <c r="H530" s="123"/>
      <c r="I530" s="114"/>
      <c r="J530" s="114"/>
      <c r="K530" s="123"/>
    </row>
    <row r="531" spans="2:11">
      <c r="B531" s="113"/>
      <c r="C531" s="123"/>
      <c r="D531" s="123"/>
      <c r="E531" s="123"/>
      <c r="F531" s="123"/>
      <c r="G531" s="123"/>
      <c r="H531" s="123"/>
      <c r="I531" s="114"/>
      <c r="J531" s="114"/>
      <c r="K531" s="123"/>
    </row>
    <row r="532" spans="2:11">
      <c r="B532" s="113"/>
      <c r="C532" s="123"/>
      <c r="D532" s="123"/>
      <c r="E532" s="123"/>
      <c r="F532" s="123"/>
      <c r="G532" s="123"/>
      <c r="H532" s="123"/>
      <c r="I532" s="114"/>
      <c r="J532" s="114"/>
      <c r="K532" s="123"/>
    </row>
    <row r="533" spans="2:11">
      <c r="B533" s="113"/>
      <c r="C533" s="123"/>
      <c r="D533" s="123"/>
      <c r="E533" s="123"/>
      <c r="F533" s="123"/>
      <c r="G533" s="123"/>
      <c r="H533" s="123"/>
      <c r="I533" s="114"/>
      <c r="J533" s="114"/>
      <c r="K533" s="123"/>
    </row>
    <row r="534" spans="2:11">
      <c r="B534" s="113"/>
      <c r="C534" s="123"/>
      <c r="D534" s="123"/>
      <c r="E534" s="123"/>
      <c r="F534" s="123"/>
      <c r="G534" s="123"/>
      <c r="H534" s="123"/>
      <c r="I534" s="114"/>
      <c r="J534" s="114"/>
      <c r="K534" s="123"/>
    </row>
    <row r="535" spans="2:11">
      <c r="B535" s="113"/>
      <c r="C535" s="123"/>
      <c r="D535" s="123"/>
      <c r="E535" s="123"/>
      <c r="F535" s="123"/>
      <c r="G535" s="123"/>
      <c r="H535" s="123"/>
      <c r="I535" s="114"/>
      <c r="J535" s="114"/>
      <c r="K535" s="123"/>
    </row>
    <row r="536" spans="2:11">
      <c r="B536" s="113"/>
      <c r="C536" s="123"/>
      <c r="D536" s="123"/>
      <c r="E536" s="123"/>
      <c r="F536" s="123"/>
      <c r="G536" s="123"/>
      <c r="H536" s="123"/>
      <c r="I536" s="114"/>
      <c r="J536" s="114"/>
      <c r="K536" s="123"/>
    </row>
    <row r="537" spans="2:11">
      <c r="B537" s="113"/>
      <c r="C537" s="123"/>
      <c r="D537" s="123"/>
      <c r="E537" s="123"/>
      <c r="F537" s="123"/>
      <c r="G537" s="123"/>
      <c r="H537" s="123"/>
      <c r="I537" s="114"/>
      <c r="J537" s="114"/>
      <c r="K537" s="123"/>
    </row>
    <row r="538" spans="2:11">
      <c r="B538" s="113"/>
      <c r="C538" s="123"/>
      <c r="D538" s="123"/>
      <c r="E538" s="123"/>
      <c r="F538" s="123"/>
      <c r="G538" s="123"/>
      <c r="H538" s="123"/>
      <c r="I538" s="114"/>
      <c r="J538" s="114"/>
      <c r="K538" s="123"/>
    </row>
    <row r="539" spans="2:11">
      <c r="B539" s="113"/>
      <c r="C539" s="123"/>
      <c r="D539" s="123"/>
      <c r="E539" s="123"/>
      <c r="F539" s="123"/>
      <c r="G539" s="123"/>
      <c r="H539" s="123"/>
      <c r="I539" s="114"/>
      <c r="J539" s="114"/>
      <c r="K539" s="123"/>
    </row>
    <row r="540" spans="2:11">
      <c r="B540" s="113"/>
      <c r="C540" s="123"/>
      <c r="D540" s="123"/>
      <c r="E540" s="123"/>
      <c r="F540" s="123"/>
      <c r="G540" s="123"/>
      <c r="H540" s="123"/>
      <c r="I540" s="114"/>
      <c r="J540" s="114"/>
      <c r="K540" s="123"/>
    </row>
    <row r="541" spans="2:11">
      <c r="B541" s="113"/>
      <c r="C541" s="123"/>
      <c r="D541" s="123"/>
      <c r="E541" s="123"/>
      <c r="F541" s="123"/>
      <c r="G541" s="123"/>
      <c r="H541" s="123"/>
      <c r="I541" s="114"/>
      <c r="J541" s="114"/>
      <c r="K541" s="123"/>
    </row>
    <row r="542" spans="2:11">
      <c r="B542" s="113"/>
      <c r="C542" s="123"/>
      <c r="D542" s="123"/>
      <c r="E542" s="123"/>
      <c r="F542" s="123"/>
      <c r="G542" s="123"/>
      <c r="H542" s="123"/>
      <c r="I542" s="114"/>
      <c r="J542" s="114"/>
      <c r="K542" s="123"/>
    </row>
    <row r="543" spans="2:11">
      <c r="B543" s="113"/>
      <c r="C543" s="123"/>
      <c r="D543" s="123"/>
      <c r="E543" s="123"/>
      <c r="F543" s="123"/>
      <c r="G543" s="123"/>
      <c r="H543" s="123"/>
      <c r="I543" s="114"/>
      <c r="J543" s="114"/>
      <c r="K543" s="123"/>
    </row>
    <row r="544" spans="2:11">
      <c r="B544" s="113"/>
      <c r="C544" s="123"/>
      <c r="D544" s="123"/>
      <c r="E544" s="123"/>
      <c r="F544" s="123"/>
      <c r="G544" s="123"/>
      <c r="H544" s="123"/>
      <c r="I544" s="114"/>
      <c r="J544" s="114"/>
      <c r="K544" s="123"/>
    </row>
    <row r="545" spans="2:11">
      <c r="B545" s="113"/>
      <c r="C545" s="123"/>
      <c r="D545" s="123"/>
      <c r="E545" s="123"/>
      <c r="F545" s="123"/>
      <c r="G545" s="123"/>
      <c r="H545" s="123"/>
      <c r="I545" s="114"/>
      <c r="J545" s="114"/>
      <c r="K545" s="123"/>
    </row>
    <row r="546" spans="2:11">
      <c r="B546" s="113"/>
      <c r="C546" s="123"/>
      <c r="D546" s="123"/>
      <c r="E546" s="123"/>
      <c r="F546" s="123"/>
      <c r="G546" s="123"/>
      <c r="H546" s="123"/>
      <c r="I546" s="114"/>
      <c r="J546" s="114"/>
      <c r="K546" s="123"/>
    </row>
    <row r="547" spans="2:11">
      <c r="B547" s="113"/>
      <c r="C547" s="123"/>
      <c r="D547" s="123"/>
      <c r="E547" s="123"/>
      <c r="F547" s="123"/>
      <c r="G547" s="123"/>
      <c r="H547" s="123"/>
      <c r="I547" s="114"/>
      <c r="J547" s="114"/>
      <c r="K547" s="123"/>
    </row>
    <row r="548" spans="2:11">
      <c r="B548" s="113"/>
      <c r="C548" s="123"/>
      <c r="D548" s="123"/>
      <c r="E548" s="123"/>
      <c r="F548" s="123"/>
      <c r="G548" s="123"/>
      <c r="H548" s="123"/>
      <c r="I548" s="114"/>
      <c r="J548" s="114"/>
      <c r="K548" s="123"/>
    </row>
    <row r="549" spans="2:11">
      <c r="B549" s="113"/>
      <c r="C549" s="123"/>
      <c r="D549" s="123"/>
      <c r="E549" s="123"/>
      <c r="F549" s="123"/>
      <c r="G549" s="123"/>
      <c r="H549" s="123"/>
      <c r="I549" s="114"/>
      <c r="J549" s="114"/>
      <c r="K549" s="123"/>
    </row>
    <row r="550" spans="2:11">
      <c r="B550" s="113"/>
      <c r="C550" s="123"/>
      <c r="D550" s="123"/>
      <c r="E550" s="123"/>
      <c r="F550" s="123"/>
      <c r="G550" s="123"/>
      <c r="H550" s="123"/>
      <c r="I550" s="114"/>
      <c r="J550" s="114"/>
      <c r="K550" s="123"/>
    </row>
    <row r="551" spans="2:11">
      <c r="B551" s="113"/>
      <c r="C551" s="123"/>
      <c r="D551" s="123"/>
      <c r="E551" s="123"/>
      <c r="F551" s="123"/>
      <c r="G551" s="123"/>
      <c r="H551" s="123"/>
      <c r="I551" s="114"/>
      <c r="J551" s="114"/>
      <c r="K551" s="123"/>
    </row>
    <row r="552" spans="2:11">
      <c r="B552" s="113"/>
      <c r="C552" s="123"/>
      <c r="D552" s="123"/>
      <c r="E552" s="123"/>
      <c r="F552" s="123"/>
      <c r="G552" s="123"/>
      <c r="H552" s="123"/>
      <c r="I552" s="114"/>
      <c r="J552" s="114"/>
      <c r="K552" s="123"/>
    </row>
    <row r="553" spans="2:11">
      <c r="B553" s="113"/>
      <c r="C553" s="123"/>
      <c r="D553" s="123"/>
      <c r="E553" s="123"/>
      <c r="F553" s="123"/>
      <c r="G553" s="123"/>
      <c r="H553" s="123"/>
      <c r="I553" s="114"/>
      <c r="J553" s="114"/>
      <c r="K553" s="123"/>
    </row>
    <row r="554" spans="2:11">
      <c r="B554" s="113"/>
      <c r="C554" s="123"/>
      <c r="D554" s="123"/>
      <c r="E554" s="123"/>
      <c r="F554" s="123"/>
      <c r="G554" s="123"/>
      <c r="H554" s="123"/>
      <c r="I554" s="114"/>
      <c r="J554" s="114"/>
      <c r="K554" s="123"/>
    </row>
    <row r="555" spans="2:11">
      <c r="B555" s="113"/>
      <c r="C555" s="123"/>
      <c r="D555" s="123"/>
      <c r="E555" s="123"/>
      <c r="F555" s="123"/>
      <c r="G555" s="123"/>
      <c r="H555" s="123"/>
      <c r="I555" s="114"/>
      <c r="J555" s="114"/>
      <c r="K555" s="123"/>
    </row>
    <row r="556" spans="2:11">
      <c r="B556" s="113"/>
      <c r="C556" s="123"/>
      <c r="D556" s="123"/>
      <c r="E556" s="123"/>
      <c r="F556" s="123"/>
      <c r="G556" s="123"/>
      <c r="H556" s="123"/>
      <c r="I556" s="114"/>
      <c r="J556" s="114"/>
      <c r="K556" s="123"/>
    </row>
    <row r="557" spans="2:11">
      <c r="B557" s="113"/>
      <c r="C557" s="123"/>
      <c r="D557" s="123"/>
      <c r="E557" s="123"/>
      <c r="F557" s="123"/>
      <c r="G557" s="123"/>
      <c r="H557" s="123"/>
      <c r="I557" s="114"/>
      <c r="J557" s="114"/>
      <c r="K557" s="123"/>
    </row>
    <row r="558" spans="2:11">
      <c r="B558" s="113"/>
      <c r="C558" s="123"/>
      <c r="D558" s="123"/>
      <c r="E558" s="123"/>
      <c r="F558" s="123"/>
      <c r="G558" s="123"/>
      <c r="H558" s="123"/>
      <c r="I558" s="114"/>
      <c r="J558" s="114"/>
      <c r="K558" s="123"/>
    </row>
    <row r="559" spans="2:11">
      <c r="B559" s="113"/>
      <c r="C559" s="123"/>
      <c r="D559" s="123"/>
      <c r="E559" s="123"/>
      <c r="F559" s="123"/>
      <c r="G559" s="123"/>
      <c r="H559" s="123"/>
      <c r="I559" s="114"/>
      <c r="J559" s="114"/>
      <c r="K559" s="123"/>
    </row>
    <row r="560" spans="2:11">
      <c r="B560" s="113"/>
      <c r="C560" s="123"/>
      <c r="D560" s="123"/>
      <c r="E560" s="123"/>
      <c r="F560" s="123"/>
      <c r="G560" s="123"/>
      <c r="H560" s="123"/>
      <c r="I560" s="114"/>
      <c r="J560" s="114"/>
      <c r="K560" s="123"/>
    </row>
    <row r="561" spans="2:11">
      <c r="B561" s="113"/>
      <c r="C561" s="123"/>
      <c r="D561" s="123"/>
      <c r="E561" s="123"/>
      <c r="F561" s="123"/>
      <c r="G561" s="123"/>
      <c r="H561" s="123"/>
      <c r="I561" s="114"/>
      <c r="J561" s="114"/>
      <c r="K561" s="123"/>
    </row>
    <row r="562" spans="2:11">
      <c r="B562" s="113"/>
      <c r="C562" s="123"/>
      <c r="D562" s="123"/>
      <c r="E562" s="123"/>
      <c r="F562" s="123"/>
      <c r="G562" s="123"/>
      <c r="H562" s="123"/>
      <c r="I562" s="114"/>
      <c r="J562" s="114"/>
      <c r="K562" s="123"/>
    </row>
    <row r="563" spans="2:11">
      <c r="B563" s="113"/>
      <c r="C563" s="123"/>
      <c r="D563" s="123"/>
      <c r="E563" s="123"/>
      <c r="F563" s="123"/>
      <c r="G563" s="123"/>
      <c r="H563" s="123"/>
      <c r="I563" s="114"/>
      <c r="J563" s="114"/>
      <c r="K563" s="123"/>
    </row>
    <row r="564" spans="2:11">
      <c r="B564" s="113"/>
      <c r="C564" s="123"/>
      <c r="D564" s="123"/>
      <c r="E564" s="123"/>
      <c r="F564" s="123"/>
      <c r="G564" s="123"/>
      <c r="H564" s="123"/>
      <c r="I564" s="114"/>
      <c r="J564" s="114"/>
      <c r="K564" s="12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144</v>
      </c>
      <c r="C1" s="67" t="s" vm="1">
        <v>228</v>
      </c>
    </row>
    <row r="2" spans="2:35">
      <c r="B2" s="46" t="s">
        <v>143</v>
      </c>
      <c r="C2" s="67" t="s">
        <v>229</v>
      </c>
    </row>
    <row r="3" spans="2:35">
      <c r="B3" s="46" t="s">
        <v>145</v>
      </c>
      <c r="C3" s="67" t="s">
        <v>230</v>
      </c>
      <c r="E3" s="2"/>
    </row>
    <row r="4" spans="2:35">
      <c r="B4" s="46" t="s">
        <v>146</v>
      </c>
      <c r="C4" s="67">
        <v>8801</v>
      </c>
    </row>
    <row r="6" spans="2:35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35" ht="26.25" customHeight="1">
      <c r="B7" s="148" t="s">
        <v>96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35" s="3" customFormat="1" ht="47.25">
      <c r="B8" s="21" t="s">
        <v>115</v>
      </c>
      <c r="C8" s="29" t="s">
        <v>45</v>
      </c>
      <c r="D8" s="12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61</v>
      </c>
      <c r="O8" s="29" t="s">
        <v>58</v>
      </c>
      <c r="P8" s="29" t="s">
        <v>147</v>
      </c>
      <c r="Q8" s="30" t="s">
        <v>149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31" t="s">
        <v>207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35" s="4" customFormat="1" ht="18" customHeight="1">
      <c r="B11" s="117" t="s">
        <v>3157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18">
        <v>0</v>
      </c>
      <c r="O11" s="81"/>
      <c r="P11" s="119">
        <v>0</v>
      </c>
      <c r="Q11" s="119">
        <v>0</v>
      </c>
      <c r="AI11" s="1"/>
    </row>
    <row r="12" spans="2:35" ht="21.75" customHeight="1">
      <c r="B12" s="120" t="s">
        <v>219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2:35">
      <c r="B13" s="120" t="s">
        <v>111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2:35">
      <c r="B14" s="120" t="s">
        <v>202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35">
      <c r="B15" s="120" t="s">
        <v>210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2:3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>
      <c r="B111" s="113"/>
      <c r="C111" s="113"/>
      <c r="D111" s="113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2:17">
      <c r="B112" s="113"/>
      <c r="C112" s="113"/>
      <c r="D112" s="113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2:17">
      <c r="B113" s="113"/>
      <c r="C113" s="113"/>
      <c r="D113" s="113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2:17">
      <c r="B114" s="113"/>
      <c r="C114" s="113"/>
      <c r="D114" s="113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2:17">
      <c r="B115" s="113"/>
      <c r="C115" s="113"/>
      <c r="D115" s="113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2:17">
      <c r="B116" s="113"/>
      <c r="C116" s="113"/>
      <c r="D116" s="113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2:17">
      <c r="B117" s="113"/>
      <c r="C117" s="113"/>
      <c r="D117" s="113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2:17">
      <c r="B118" s="113"/>
      <c r="C118" s="113"/>
      <c r="D118" s="113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2:17">
      <c r="B119" s="113"/>
      <c r="C119" s="113"/>
      <c r="D119" s="113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2:17">
      <c r="B120" s="113"/>
      <c r="C120" s="113"/>
      <c r="D120" s="113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2:17">
      <c r="B121" s="113"/>
      <c r="C121" s="113"/>
      <c r="D121" s="113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2:17">
      <c r="B122" s="113"/>
      <c r="C122" s="113"/>
      <c r="D122" s="11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2:17">
      <c r="B123" s="113"/>
      <c r="C123" s="113"/>
      <c r="D123" s="113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2:17">
      <c r="B124" s="113"/>
      <c r="C124" s="113"/>
      <c r="D124" s="113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2:17">
      <c r="B125" s="113"/>
      <c r="C125" s="113"/>
      <c r="D125" s="113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2:17">
      <c r="B126" s="113"/>
      <c r="C126" s="113"/>
      <c r="D126" s="113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2:17">
      <c r="B127" s="113"/>
      <c r="C127" s="113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2:17">
      <c r="B128" s="113"/>
      <c r="C128" s="113"/>
      <c r="D128" s="113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2:17">
      <c r="B129" s="113"/>
      <c r="C129" s="113"/>
      <c r="D129" s="113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2:17">
      <c r="B130" s="113"/>
      <c r="C130" s="113"/>
      <c r="D130" s="113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2:17">
      <c r="B131" s="113"/>
      <c r="C131" s="113"/>
      <c r="D131" s="113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2:17">
      <c r="B132" s="113"/>
      <c r="C132" s="113"/>
      <c r="D132" s="113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2:17">
      <c r="B133" s="113"/>
      <c r="C133" s="113"/>
      <c r="D133" s="113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2:17">
      <c r="B134" s="113"/>
      <c r="C134" s="113"/>
      <c r="D134" s="113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  <row r="135" spans="2:17">
      <c r="B135" s="113"/>
      <c r="C135" s="113"/>
      <c r="D135" s="113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113"/>
      <c r="C136" s="113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</row>
    <row r="137" spans="2:17">
      <c r="B137" s="113"/>
      <c r="C137" s="113"/>
      <c r="D137" s="113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</row>
    <row r="138" spans="2:17">
      <c r="B138" s="113"/>
      <c r="C138" s="113"/>
      <c r="D138" s="113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</row>
    <row r="139" spans="2:17">
      <c r="B139" s="113"/>
      <c r="C139" s="113"/>
      <c r="D139" s="113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</row>
    <row r="140" spans="2:17">
      <c r="B140" s="113"/>
      <c r="C140" s="113"/>
      <c r="D140" s="113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</row>
    <row r="141" spans="2:17">
      <c r="B141" s="113"/>
      <c r="C141" s="113"/>
      <c r="D141" s="113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</row>
    <row r="142" spans="2:17">
      <c r="B142" s="113"/>
      <c r="C142" s="113"/>
      <c r="D142" s="113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</row>
    <row r="143" spans="2:17">
      <c r="B143" s="113"/>
      <c r="C143" s="113"/>
      <c r="D143" s="113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</row>
    <row r="144" spans="2:17">
      <c r="B144" s="113"/>
      <c r="C144" s="113"/>
      <c r="D144" s="113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</row>
    <row r="145" spans="2:17">
      <c r="B145" s="113"/>
      <c r="C145" s="113"/>
      <c r="D145" s="113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</row>
    <row r="146" spans="2:17">
      <c r="B146" s="113"/>
      <c r="C146" s="113"/>
      <c r="D146" s="113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</row>
    <row r="147" spans="2:17">
      <c r="B147" s="113"/>
      <c r="C147" s="113"/>
      <c r="D147" s="113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</row>
    <row r="148" spans="2:17">
      <c r="B148" s="113"/>
      <c r="C148" s="113"/>
      <c r="D148" s="113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</row>
    <row r="149" spans="2:17">
      <c r="B149" s="113"/>
      <c r="C149" s="113"/>
      <c r="D149" s="113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</row>
    <row r="150" spans="2:17">
      <c r="B150" s="113"/>
      <c r="C150" s="113"/>
      <c r="D150" s="113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</row>
    <row r="151" spans="2:17">
      <c r="B151" s="113"/>
      <c r="C151" s="113"/>
      <c r="D151" s="113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</row>
    <row r="152" spans="2:17">
      <c r="B152" s="113"/>
      <c r="C152" s="113"/>
      <c r="D152" s="113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</row>
    <row r="153" spans="2:17">
      <c r="B153" s="113"/>
      <c r="C153" s="113"/>
      <c r="D153" s="113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</row>
    <row r="154" spans="2:17">
      <c r="B154" s="113"/>
      <c r="C154" s="113"/>
      <c r="D154" s="113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</row>
    <row r="155" spans="2:17">
      <c r="B155" s="113"/>
      <c r="C155" s="113"/>
      <c r="D155" s="113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</row>
    <row r="156" spans="2:17">
      <c r="B156" s="113"/>
      <c r="C156" s="113"/>
      <c r="D156" s="113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</row>
    <row r="157" spans="2:17">
      <c r="B157" s="113"/>
      <c r="C157" s="113"/>
      <c r="D157" s="113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</row>
    <row r="158" spans="2:17">
      <c r="B158" s="113"/>
      <c r="C158" s="113"/>
      <c r="D158" s="113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</row>
    <row r="159" spans="2:17">
      <c r="B159" s="113"/>
      <c r="C159" s="113"/>
      <c r="D159" s="113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</row>
    <row r="160" spans="2:17">
      <c r="B160" s="113"/>
      <c r="C160" s="113"/>
      <c r="D160" s="113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</row>
    <row r="161" spans="2:17">
      <c r="B161" s="113"/>
      <c r="C161" s="113"/>
      <c r="D161" s="113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</row>
    <row r="162" spans="2:17">
      <c r="B162" s="113"/>
      <c r="C162" s="113"/>
      <c r="D162" s="113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</row>
    <row r="163" spans="2:17">
      <c r="B163" s="113"/>
      <c r="C163" s="113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</row>
    <row r="164" spans="2:17">
      <c r="B164" s="113"/>
      <c r="C164" s="113"/>
      <c r="D164" s="113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</row>
    <row r="165" spans="2:17">
      <c r="B165" s="113"/>
      <c r="C165" s="113"/>
      <c r="D165" s="113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</row>
    <row r="166" spans="2:17">
      <c r="B166" s="113"/>
      <c r="C166" s="113"/>
      <c r="D166" s="113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</row>
    <row r="167" spans="2:17">
      <c r="B167" s="113"/>
      <c r="C167" s="113"/>
      <c r="D167" s="113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</row>
    <row r="168" spans="2:17">
      <c r="B168" s="113"/>
      <c r="C168" s="113"/>
      <c r="D168" s="113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</row>
    <row r="169" spans="2:17">
      <c r="B169" s="113"/>
      <c r="C169" s="113"/>
      <c r="D169" s="113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</row>
    <row r="170" spans="2:17">
      <c r="B170" s="113"/>
      <c r="C170" s="113"/>
      <c r="D170" s="113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</row>
    <row r="171" spans="2:17">
      <c r="B171" s="113"/>
      <c r="C171" s="113"/>
      <c r="D171" s="113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</row>
    <row r="172" spans="2:17">
      <c r="B172" s="113"/>
      <c r="C172" s="113"/>
      <c r="D172" s="113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</row>
    <row r="173" spans="2:17">
      <c r="B173" s="113"/>
      <c r="C173" s="113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>
      <c r="B174" s="113"/>
      <c r="C174" s="113"/>
      <c r="D174" s="113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</row>
    <row r="175" spans="2:17">
      <c r="B175" s="113"/>
      <c r="C175" s="113"/>
      <c r="D175" s="113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</row>
    <row r="176" spans="2:17">
      <c r="B176" s="113"/>
      <c r="C176" s="113"/>
      <c r="D176" s="113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</row>
  </sheetData>
  <sheetProtection sheet="1" objects="1" scenarios="1"/>
  <mergeCells count="2">
    <mergeCell ref="B6:Q6"/>
    <mergeCell ref="B7:Q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37.855468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144</v>
      </c>
      <c r="C1" s="67" t="s" vm="1">
        <v>228</v>
      </c>
    </row>
    <row r="2" spans="2:16">
      <c r="B2" s="46" t="s">
        <v>143</v>
      </c>
      <c r="C2" s="67" t="s">
        <v>229</v>
      </c>
    </row>
    <row r="3" spans="2:16">
      <c r="B3" s="46" t="s">
        <v>145</v>
      </c>
      <c r="C3" s="67" t="s">
        <v>230</v>
      </c>
    </row>
    <row r="4" spans="2:16">
      <c r="B4" s="46" t="s">
        <v>146</v>
      </c>
      <c r="C4" s="67">
        <v>8801</v>
      </c>
    </row>
    <row r="6" spans="2:16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ht="26.25" customHeight="1">
      <c r="B7" s="148" t="s">
        <v>88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16" s="3" customFormat="1" ht="78.75">
      <c r="B8" s="21" t="s">
        <v>115</v>
      </c>
      <c r="C8" s="29" t="s">
        <v>45</v>
      </c>
      <c r="D8" s="29" t="s">
        <v>14</v>
      </c>
      <c r="E8" s="29" t="s">
        <v>66</v>
      </c>
      <c r="F8" s="29" t="s">
        <v>103</v>
      </c>
      <c r="G8" s="29" t="s">
        <v>17</v>
      </c>
      <c r="H8" s="29" t="s">
        <v>102</v>
      </c>
      <c r="I8" s="29" t="s">
        <v>16</v>
      </c>
      <c r="J8" s="29" t="s">
        <v>18</v>
      </c>
      <c r="K8" s="29" t="s">
        <v>204</v>
      </c>
      <c r="L8" s="29" t="s">
        <v>203</v>
      </c>
      <c r="M8" s="29" t="s">
        <v>110</v>
      </c>
      <c r="N8" s="29" t="s">
        <v>58</v>
      </c>
      <c r="O8" s="29" t="s">
        <v>147</v>
      </c>
      <c r="P8" s="30" t="s">
        <v>149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211</v>
      </c>
      <c r="L9" s="31"/>
      <c r="M9" s="31" t="s">
        <v>207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4">
        <v>8.7234653429480282</v>
      </c>
      <c r="H11" s="69"/>
      <c r="I11" s="69"/>
      <c r="J11" s="83">
        <v>4.851157821448969E-2</v>
      </c>
      <c r="K11" s="74"/>
      <c r="L11" s="76"/>
      <c r="M11" s="74">
        <v>4377796.4916999983</v>
      </c>
      <c r="N11" s="69"/>
      <c r="O11" s="75">
        <f>IFERROR(M11/$M$11,0)</f>
        <v>1</v>
      </c>
      <c r="P11" s="75">
        <f>M11/'סכום נכסי הקרן'!$C$42</f>
        <v>0.27217504835797157</v>
      </c>
    </row>
    <row r="12" spans="2:16" ht="21.75" customHeight="1">
      <c r="B12" s="98" t="s">
        <v>197</v>
      </c>
      <c r="C12" s="70"/>
      <c r="D12" s="70"/>
      <c r="E12" s="70"/>
      <c r="F12" s="70"/>
      <c r="G12" s="101">
        <v>8.7234653429480282</v>
      </c>
      <c r="H12" s="70"/>
      <c r="I12" s="70"/>
      <c r="J12" s="84">
        <v>4.851157821448969E-2</v>
      </c>
      <c r="K12" s="101"/>
      <c r="L12" s="78"/>
      <c r="M12" s="101">
        <v>4377796.4916999983</v>
      </c>
      <c r="N12" s="70"/>
      <c r="O12" s="77">
        <f t="shared" ref="O12:O75" si="0">IFERROR(M12/$M$11,0)</f>
        <v>1</v>
      </c>
      <c r="P12" s="77">
        <f>M12/'סכום נכסי הקרן'!$C$42</f>
        <v>0.27217504835797157</v>
      </c>
    </row>
    <row r="13" spans="2:16">
      <c r="B13" s="82" t="s">
        <v>67</v>
      </c>
      <c r="C13" s="70"/>
      <c r="D13" s="70"/>
      <c r="E13" s="70"/>
      <c r="F13" s="70"/>
      <c r="G13" s="101">
        <v>8.7234653429480282</v>
      </c>
      <c r="H13" s="70"/>
      <c r="I13" s="70"/>
      <c r="J13" s="84">
        <v>4.851157821448969E-2</v>
      </c>
      <c r="K13" s="101"/>
      <c r="L13" s="78"/>
      <c r="M13" s="101">
        <v>4377796.4916999983</v>
      </c>
      <c r="N13" s="70"/>
      <c r="O13" s="77">
        <f t="shared" si="0"/>
        <v>1</v>
      </c>
      <c r="P13" s="77">
        <f>M13/'סכום נכסי הקרן'!$C$42</f>
        <v>0.27217504835797157</v>
      </c>
    </row>
    <row r="14" spans="2:16">
      <c r="B14" s="100" t="s">
        <v>1717</v>
      </c>
      <c r="C14" s="99">
        <v>71116487</v>
      </c>
      <c r="D14" s="99" t="s">
        <v>233</v>
      </c>
      <c r="E14" s="99"/>
      <c r="F14" s="86">
        <v>40909</v>
      </c>
      <c r="G14" s="102">
        <v>3.61</v>
      </c>
      <c r="H14" s="96" t="s">
        <v>131</v>
      </c>
      <c r="I14" s="80">
        <v>4.8000000000000001E-2</v>
      </c>
      <c r="J14" s="80">
        <v>4.8599999999999997E-2</v>
      </c>
      <c r="K14" s="102">
        <v>31000</v>
      </c>
      <c r="L14" s="103">
        <v>113.980452</v>
      </c>
      <c r="M14" s="102">
        <v>35.333940000000005</v>
      </c>
      <c r="N14" s="99"/>
      <c r="O14" s="79">
        <f t="shared" si="0"/>
        <v>8.071170066262955E-6</v>
      </c>
      <c r="P14" s="79">
        <f>M14/'סכום נכסי הקרן'!$C$42</f>
        <v>2.1967711030905323E-6</v>
      </c>
    </row>
    <row r="15" spans="2:16">
      <c r="B15" s="100" t="s">
        <v>1718</v>
      </c>
      <c r="C15" s="99">
        <v>8790</v>
      </c>
      <c r="D15" s="99" t="s">
        <v>233</v>
      </c>
      <c r="E15" s="99"/>
      <c r="F15" s="86">
        <v>41030</v>
      </c>
      <c r="G15" s="102">
        <v>3.9399999999999995</v>
      </c>
      <c r="H15" s="96" t="s">
        <v>131</v>
      </c>
      <c r="I15" s="80">
        <v>4.8000000000000001E-2</v>
      </c>
      <c r="J15" s="80">
        <v>4.8599999999999983E-2</v>
      </c>
      <c r="K15" s="102">
        <v>3059000</v>
      </c>
      <c r="L15" s="103">
        <v>111.751192</v>
      </c>
      <c r="M15" s="102">
        <v>3418.4689500000004</v>
      </c>
      <c r="N15" s="99"/>
      <c r="O15" s="79">
        <f t="shared" si="0"/>
        <v>7.8086520387166992E-4</v>
      </c>
      <c r="P15" s="79">
        <f>M15/'סכום נכסי הקרן'!$C$42</f>
        <v>2.1253202462482909E-4</v>
      </c>
    </row>
    <row r="16" spans="2:16">
      <c r="B16" s="100" t="s">
        <v>1719</v>
      </c>
      <c r="C16" s="99">
        <v>8287928</v>
      </c>
      <c r="D16" s="99" t="s">
        <v>233</v>
      </c>
      <c r="E16" s="99"/>
      <c r="F16" s="86">
        <v>41091</v>
      </c>
      <c r="G16" s="102">
        <v>4.0100000000000007</v>
      </c>
      <c r="H16" s="96" t="s">
        <v>131</v>
      </c>
      <c r="I16" s="80">
        <v>4.8000000000000001E-2</v>
      </c>
      <c r="J16" s="80">
        <v>4.8699999999999993E-2</v>
      </c>
      <c r="K16" s="102">
        <v>7845000</v>
      </c>
      <c r="L16" s="103">
        <v>112.509742</v>
      </c>
      <c r="M16" s="102">
        <v>8826.3892799999994</v>
      </c>
      <c r="N16" s="99"/>
      <c r="O16" s="79">
        <f t="shared" si="0"/>
        <v>2.0161716737482492E-3</v>
      </c>
      <c r="P16" s="79">
        <f>M16/'סכום נכסי הקרן'!$C$42</f>
        <v>5.4875162280040228E-4</v>
      </c>
    </row>
    <row r="17" spans="2:16">
      <c r="B17" s="100" t="s">
        <v>1720</v>
      </c>
      <c r="C17" s="99">
        <v>8805</v>
      </c>
      <c r="D17" s="99" t="s">
        <v>233</v>
      </c>
      <c r="E17" s="99"/>
      <c r="F17" s="86">
        <v>41487</v>
      </c>
      <c r="G17" s="102">
        <v>4.87</v>
      </c>
      <c r="H17" s="96" t="s">
        <v>131</v>
      </c>
      <c r="I17" s="80">
        <v>4.8000000000000001E-2</v>
      </c>
      <c r="J17" s="80">
        <v>4.8500000000000008E-2</v>
      </c>
      <c r="K17" s="102">
        <v>12598000</v>
      </c>
      <c r="L17" s="103">
        <v>110.261186</v>
      </c>
      <c r="M17" s="102">
        <v>13890.7042</v>
      </c>
      <c r="N17" s="99"/>
      <c r="O17" s="79">
        <f t="shared" si="0"/>
        <v>3.1729899337111312E-3</v>
      </c>
      <c r="P17" s="79">
        <f>M17/'סכום נכסי הקרן'!$C$42</f>
        <v>8.6360868864718417E-4</v>
      </c>
    </row>
    <row r="18" spans="2:16">
      <c r="B18" s="100" t="s">
        <v>1721</v>
      </c>
      <c r="C18" s="99">
        <v>3322000</v>
      </c>
      <c r="D18" s="99" t="s">
        <v>233</v>
      </c>
      <c r="E18" s="99"/>
      <c r="F18" s="86">
        <v>41609</v>
      </c>
      <c r="G18" s="102">
        <v>5.21</v>
      </c>
      <c r="H18" s="96" t="s">
        <v>131</v>
      </c>
      <c r="I18" s="80">
        <v>4.8000000000000001E-2</v>
      </c>
      <c r="J18" s="80">
        <v>4.8599999999999997E-2</v>
      </c>
      <c r="K18" s="102">
        <v>33676000</v>
      </c>
      <c r="L18" s="103">
        <v>107.67941500000001</v>
      </c>
      <c r="M18" s="102">
        <v>36262.119810000004</v>
      </c>
      <c r="N18" s="99"/>
      <c r="O18" s="79">
        <f t="shared" si="0"/>
        <v>8.2831899287119665E-3</v>
      </c>
      <c r="P18" s="79">
        <f>M18/'סכום נכסי הקרן'!$C$42</f>
        <v>2.2544776194054423E-3</v>
      </c>
    </row>
    <row r="19" spans="2:16">
      <c r="B19" s="100" t="s">
        <v>1722</v>
      </c>
      <c r="C19" s="99">
        <v>98814000</v>
      </c>
      <c r="D19" s="99" t="s">
        <v>233</v>
      </c>
      <c r="E19" s="99"/>
      <c r="F19" s="86">
        <v>41760</v>
      </c>
      <c r="G19" s="102">
        <v>5.5</v>
      </c>
      <c r="H19" s="96" t="s">
        <v>131</v>
      </c>
      <c r="I19" s="80">
        <v>4.8000000000000001E-2</v>
      </c>
      <c r="J19" s="80">
        <v>4.87E-2</v>
      </c>
      <c r="K19" s="102">
        <v>37965000</v>
      </c>
      <c r="L19" s="103">
        <v>108.900396</v>
      </c>
      <c r="M19" s="102">
        <v>41344.035280000004</v>
      </c>
      <c r="N19" s="99"/>
      <c r="O19" s="79">
        <f t="shared" si="0"/>
        <v>9.4440286016916168E-3</v>
      </c>
      <c r="P19" s="79">
        <f>M19/'סכום נכסי הקרן'!$C$42</f>
        <v>2.5704289413594826E-3</v>
      </c>
    </row>
    <row r="20" spans="2:16">
      <c r="B20" s="100" t="s">
        <v>1723</v>
      </c>
      <c r="C20" s="99">
        <v>9882900</v>
      </c>
      <c r="D20" s="99" t="s">
        <v>233</v>
      </c>
      <c r="E20" s="99"/>
      <c r="F20" s="86">
        <v>42218</v>
      </c>
      <c r="G20" s="102">
        <v>6.330000000000001</v>
      </c>
      <c r="H20" s="96" t="s">
        <v>131</v>
      </c>
      <c r="I20" s="80">
        <v>4.8000000000000001E-2</v>
      </c>
      <c r="J20" s="80">
        <v>4.8500000000000008E-2</v>
      </c>
      <c r="K20" s="102">
        <v>132000</v>
      </c>
      <c r="L20" s="103">
        <v>110.144311</v>
      </c>
      <c r="M20" s="102">
        <v>145.39049</v>
      </c>
      <c r="N20" s="99"/>
      <c r="O20" s="79">
        <f t="shared" si="0"/>
        <v>3.3210883666166393E-5</v>
      </c>
      <c r="P20" s="79">
        <f>M20/'סכום נכסי הקרן'!$C$42</f>
        <v>9.0391738678498061E-6</v>
      </c>
    </row>
    <row r="21" spans="2:16">
      <c r="B21" s="100" t="s">
        <v>1724</v>
      </c>
      <c r="C21" s="99">
        <v>8831000</v>
      </c>
      <c r="D21" s="99" t="s">
        <v>233</v>
      </c>
      <c r="E21" s="99"/>
      <c r="F21" s="86">
        <v>42309</v>
      </c>
      <c r="G21" s="102">
        <v>6.5799999999999983</v>
      </c>
      <c r="H21" s="96" t="s">
        <v>131</v>
      </c>
      <c r="I21" s="80">
        <v>4.8000000000000001E-2</v>
      </c>
      <c r="J21" s="80">
        <v>4.8499999999999995E-2</v>
      </c>
      <c r="K21" s="102">
        <v>757000</v>
      </c>
      <c r="L21" s="103">
        <v>109.297477</v>
      </c>
      <c r="M21" s="102">
        <v>827.38189999999997</v>
      </c>
      <c r="N21" s="99"/>
      <c r="O21" s="79">
        <f t="shared" si="0"/>
        <v>1.8899505757489167E-4</v>
      </c>
      <c r="P21" s="79">
        <f>M21/'סכום נכסי הקרן'!$C$42</f>
        <v>5.1439738934863764E-5</v>
      </c>
    </row>
    <row r="22" spans="2:16">
      <c r="B22" s="100" t="s">
        <v>1725</v>
      </c>
      <c r="C22" s="99">
        <v>8833000</v>
      </c>
      <c r="D22" s="99" t="s">
        <v>233</v>
      </c>
      <c r="E22" s="99"/>
      <c r="F22" s="86">
        <v>42339</v>
      </c>
      <c r="G22" s="102">
        <v>6.6599999999999993</v>
      </c>
      <c r="H22" s="96" t="s">
        <v>131</v>
      </c>
      <c r="I22" s="80">
        <v>4.8000000000000001E-2</v>
      </c>
      <c r="J22" s="80">
        <v>4.8499999999999988E-2</v>
      </c>
      <c r="K22" s="102">
        <v>978000</v>
      </c>
      <c r="L22" s="103">
        <v>108.756863</v>
      </c>
      <c r="M22" s="102">
        <v>1063.6421200000002</v>
      </c>
      <c r="N22" s="99"/>
      <c r="O22" s="79">
        <f t="shared" si="0"/>
        <v>2.4296289743403848E-4</v>
      </c>
      <c r="P22" s="79">
        <f>M22/'סכום נכסי הקרן'!$C$42</f>
        <v>6.6128438358302309E-5</v>
      </c>
    </row>
    <row r="23" spans="2:16">
      <c r="B23" s="100" t="s">
        <v>1726</v>
      </c>
      <c r="C23" s="99">
        <v>8834000</v>
      </c>
      <c r="D23" s="99" t="s">
        <v>233</v>
      </c>
      <c r="E23" s="99"/>
      <c r="F23" s="86">
        <v>42370</v>
      </c>
      <c r="G23" s="102">
        <v>6.589999999999999</v>
      </c>
      <c r="H23" s="96" t="s">
        <v>131</v>
      </c>
      <c r="I23" s="80">
        <v>4.8000000000000001E-2</v>
      </c>
      <c r="J23" s="80">
        <v>4.8500000000000008E-2</v>
      </c>
      <c r="K23" s="102">
        <v>1624000</v>
      </c>
      <c r="L23" s="103">
        <v>111.37509</v>
      </c>
      <c r="M23" s="102">
        <v>1808.73146</v>
      </c>
      <c r="N23" s="99"/>
      <c r="O23" s="79">
        <f t="shared" si="0"/>
        <v>4.1316024247112232E-4</v>
      </c>
      <c r="P23" s="79">
        <f>M23/'סכום נכסי הקרן'!$C$42</f>
        <v>1.1245190897416898E-4</v>
      </c>
    </row>
    <row r="24" spans="2:16">
      <c r="B24" s="100" t="s">
        <v>1727</v>
      </c>
      <c r="C24" s="99">
        <v>8837000</v>
      </c>
      <c r="D24" s="99" t="s">
        <v>233</v>
      </c>
      <c r="E24" s="99"/>
      <c r="F24" s="86">
        <v>42461</v>
      </c>
      <c r="G24" s="102">
        <v>6.83</v>
      </c>
      <c r="H24" s="96" t="s">
        <v>131</v>
      </c>
      <c r="I24" s="80">
        <v>4.8000000000000001E-2</v>
      </c>
      <c r="J24" s="80">
        <v>4.8499999999999995E-2</v>
      </c>
      <c r="K24" s="102">
        <v>7022000</v>
      </c>
      <c r="L24" s="103">
        <v>111.069531</v>
      </c>
      <c r="M24" s="102">
        <v>7799.3024999999998</v>
      </c>
      <c r="N24" s="99"/>
      <c r="O24" s="79">
        <f t="shared" si="0"/>
        <v>1.7815589451878227E-3</v>
      </c>
      <c r="P24" s="79">
        <f>M24/'סכום נכסי הקרן'!$C$42</f>
        <v>4.848958920590725E-4</v>
      </c>
    </row>
    <row r="25" spans="2:16">
      <c r="B25" s="100" t="s">
        <v>1728</v>
      </c>
      <c r="C25" s="99">
        <v>8838000</v>
      </c>
      <c r="D25" s="99" t="s">
        <v>233</v>
      </c>
      <c r="E25" s="99"/>
      <c r="F25" s="86">
        <v>42491</v>
      </c>
      <c r="G25" s="102">
        <v>6.92</v>
      </c>
      <c r="H25" s="96" t="s">
        <v>131</v>
      </c>
      <c r="I25" s="80">
        <v>4.8000000000000001E-2</v>
      </c>
      <c r="J25" s="80">
        <v>4.8600000000000004E-2</v>
      </c>
      <c r="K25" s="102">
        <v>10289000</v>
      </c>
      <c r="L25" s="103">
        <v>110.856804</v>
      </c>
      <c r="M25" s="102">
        <v>11406.05652</v>
      </c>
      <c r="N25" s="99"/>
      <c r="O25" s="79">
        <f t="shared" si="0"/>
        <v>2.605433245155434E-3</v>
      </c>
      <c r="P25" s="79">
        <f>M25/'סכום נכסי הקרן'!$C$42</f>
        <v>7.0913391949364705E-4</v>
      </c>
    </row>
    <row r="26" spans="2:16">
      <c r="B26" s="100" t="s">
        <v>1729</v>
      </c>
      <c r="C26" s="99">
        <v>8839000</v>
      </c>
      <c r="D26" s="99" t="s">
        <v>233</v>
      </c>
      <c r="E26" s="99"/>
      <c r="F26" s="86">
        <v>42522</v>
      </c>
      <c r="G26" s="102">
        <v>7</v>
      </c>
      <c r="H26" s="96" t="s">
        <v>131</v>
      </c>
      <c r="I26" s="80">
        <v>4.8000000000000001E-2</v>
      </c>
      <c r="J26" s="80">
        <v>4.8600000000000004E-2</v>
      </c>
      <c r="K26" s="102">
        <v>16543000</v>
      </c>
      <c r="L26" s="103">
        <v>109.970964</v>
      </c>
      <c r="M26" s="102">
        <v>18192.49654</v>
      </c>
      <c r="N26" s="99"/>
      <c r="O26" s="79">
        <f t="shared" si="0"/>
        <v>4.1556286534770916E-3</v>
      </c>
      <c r="P26" s="79">
        <f>M26/'סכום נכסי הקרן'!$C$42</f>
        <v>1.1310584297178998E-3</v>
      </c>
    </row>
    <row r="27" spans="2:16">
      <c r="B27" s="100" t="s">
        <v>1730</v>
      </c>
      <c r="C27" s="99">
        <v>8840000</v>
      </c>
      <c r="D27" s="99" t="s">
        <v>233</v>
      </c>
      <c r="E27" s="99"/>
      <c r="F27" s="86">
        <v>42552</v>
      </c>
      <c r="G27" s="102">
        <v>6.92</v>
      </c>
      <c r="H27" s="96" t="s">
        <v>131</v>
      </c>
      <c r="I27" s="80">
        <v>4.8000000000000001E-2</v>
      </c>
      <c r="J27" s="80">
        <v>4.8599999999999997E-2</v>
      </c>
      <c r="K27" s="102">
        <v>15427000</v>
      </c>
      <c r="L27" s="103">
        <v>111.825552</v>
      </c>
      <c r="M27" s="102">
        <v>17251.327850000001</v>
      </c>
      <c r="N27" s="99"/>
      <c r="O27" s="79">
        <f t="shared" si="0"/>
        <v>3.9406418006655486E-3</v>
      </c>
      <c r="P27" s="79">
        <f>M27/'סכום נכסי הקרן'!$C$42</f>
        <v>1.0725443726575898E-3</v>
      </c>
    </row>
    <row r="28" spans="2:16">
      <c r="B28" s="100" t="s">
        <v>1731</v>
      </c>
      <c r="C28" s="99">
        <v>8841000</v>
      </c>
      <c r="D28" s="99" t="s">
        <v>233</v>
      </c>
      <c r="E28" s="99"/>
      <c r="F28" s="86">
        <v>42583</v>
      </c>
      <c r="G28" s="102">
        <v>6.9999999999999991</v>
      </c>
      <c r="H28" s="96" t="s">
        <v>131</v>
      </c>
      <c r="I28" s="80">
        <v>4.8000000000000001E-2</v>
      </c>
      <c r="J28" s="80">
        <v>4.8500000000000008E-2</v>
      </c>
      <c r="K28" s="102">
        <v>82714000</v>
      </c>
      <c r="L28" s="103">
        <v>111.05664400000001</v>
      </c>
      <c r="M28" s="102">
        <v>91859.392790000013</v>
      </c>
      <c r="N28" s="99"/>
      <c r="O28" s="79">
        <f t="shared" si="0"/>
        <v>2.0983020330926555E-2</v>
      </c>
      <c r="P28" s="79">
        <f>M28/'סכום נכסי הקרן'!$C$42</f>
        <v>5.7110545732662358E-3</v>
      </c>
    </row>
    <row r="29" spans="2:16">
      <c r="B29" s="100" t="s">
        <v>1732</v>
      </c>
      <c r="C29" s="99">
        <v>8842000</v>
      </c>
      <c r="D29" s="99" t="s">
        <v>233</v>
      </c>
      <c r="E29" s="99"/>
      <c r="F29" s="86">
        <v>42614</v>
      </c>
      <c r="G29" s="102">
        <v>7.08</v>
      </c>
      <c r="H29" s="96" t="s">
        <v>131</v>
      </c>
      <c r="I29" s="80">
        <v>4.8000000000000001E-2</v>
      </c>
      <c r="J29" s="80">
        <v>4.8499999999999995E-2</v>
      </c>
      <c r="K29" s="102">
        <v>59401000</v>
      </c>
      <c r="L29" s="103">
        <v>110.164259</v>
      </c>
      <c r="M29" s="102">
        <v>65438.671249999999</v>
      </c>
      <c r="N29" s="99"/>
      <c r="O29" s="79">
        <f t="shared" si="0"/>
        <v>1.4947855930276163E-2</v>
      </c>
      <c r="P29" s="79">
        <f>M29/'סכום נכסי הקרן'!$C$42</f>
        <v>4.0684334106709068E-3</v>
      </c>
    </row>
    <row r="30" spans="2:16">
      <c r="B30" s="100" t="s">
        <v>1733</v>
      </c>
      <c r="C30" s="99">
        <v>8843000</v>
      </c>
      <c r="D30" s="99" t="s">
        <v>233</v>
      </c>
      <c r="E30" s="99"/>
      <c r="F30" s="86">
        <v>42644</v>
      </c>
      <c r="G30" s="102">
        <v>7.17</v>
      </c>
      <c r="H30" s="96" t="s">
        <v>131</v>
      </c>
      <c r="I30" s="80">
        <v>4.8000000000000001E-2</v>
      </c>
      <c r="J30" s="80">
        <v>4.8599999999999997E-2</v>
      </c>
      <c r="K30" s="102">
        <v>43869000</v>
      </c>
      <c r="L30" s="103">
        <v>110.06140000000001</v>
      </c>
      <c r="M30" s="102">
        <v>48282.835450000006</v>
      </c>
      <c r="N30" s="99"/>
      <c r="O30" s="79">
        <f t="shared" si="0"/>
        <v>1.1029026941188552E-2</v>
      </c>
      <c r="P30" s="79">
        <f>M30/'סכום נכסי הקרן'!$C$42</f>
        <v>3.0018259410593655E-3</v>
      </c>
    </row>
    <row r="31" spans="2:16">
      <c r="B31" s="100" t="s">
        <v>1734</v>
      </c>
      <c r="C31" s="99">
        <v>8845000</v>
      </c>
      <c r="D31" s="99" t="s">
        <v>233</v>
      </c>
      <c r="E31" s="99"/>
      <c r="F31" s="86">
        <v>42705</v>
      </c>
      <c r="G31" s="102">
        <v>7.34</v>
      </c>
      <c r="H31" s="96" t="s">
        <v>131</v>
      </c>
      <c r="I31" s="80">
        <v>4.8000000000000001E-2</v>
      </c>
      <c r="J31" s="80">
        <v>4.8499999999999995E-2</v>
      </c>
      <c r="K31" s="102">
        <v>36720000</v>
      </c>
      <c r="L31" s="103">
        <v>109.084552</v>
      </c>
      <c r="M31" s="102">
        <v>40055.84751</v>
      </c>
      <c r="N31" s="99"/>
      <c r="O31" s="79">
        <f t="shared" si="0"/>
        <v>9.1497737699646701E-3</v>
      </c>
      <c r="P31" s="79">
        <f>M31/'סכום נכסי הקרן'!$C$42</f>
        <v>2.4903401183046341E-3</v>
      </c>
    </row>
    <row r="32" spans="2:16">
      <c r="B32" s="100" t="s">
        <v>1735</v>
      </c>
      <c r="C32" s="99">
        <v>8846000</v>
      </c>
      <c r="D32" s="99" t="s">
        <v>233</v>
      </c>
      <c r="E32" s="99"/>
      <c r="F32" s="86">
        <v>42736</v>
      </c>
      <c r="G32" s="102">
        <v>7.2499999999999991</v>
      </c>
      <c r="H32" s="96" t="s">
        <v>131</v>
      </c>
      <c r="I32" s="80">
        <v>4.8000000000000001E-2</v>
      </c>
      <c r="J32" s="80">
        <v>4.8499999999999995E-2</v>
      </c>
      <c r="K32" s="102">
        <v>36947000</v>
      </c>
      <c r="L32" s="103">
        <v>111.71204</v>
      </c>
      <c r="M32" s="102">
        <v>41274.247450000003</v>
      </c>
      <c r="N32" s="99"/>
      <c r="O32" s="79">
        <f t="shared" si="0"/>
        <v>9.4280872873495018E-3</v>
      </c>
      <c r="P32" s="79">
        <f>M32/'סכום נכסי הקרן'!$C$42</f>
        <v>2.5660901133575278E-3</v>
      </c>
    </row>
    <row r="33" spans="2:16">
      <c r="B33" s="100" t="s">
        <v>1736</v>
      </c>
      <c r="C33" s="99">
        <v>8847000</v>
      </c>
      <c r="D33" s="99" t="s">
        <v>233</v>
      </c>
      <c r="E33" s="99"/>
      <c r="F33" s="86">
        <v>42767</v>
      </c>
      <c r="G33" s="102">
        <v>7.3300000000000018</v>
      </c>
      <c r="H33" s="96" t="s">
        <v>131</v>
      </c>
      <c r="I33" s="80">
        <v>4.8000000000000001E-2</v>
      </c>
      <c r="J33" s="80">
        <v>4.8500000000000008E-2</v>
      </c>
      <c r="K33" s="102">
        <v>30697000</v>
      </c>
      <c r="L33" s="103">
        <v>111.27122900000001</v>
      </c>
      <c r="M33" s="102">
        <v>34156.929120000001</v>
      </c>
      <c r="N33" s="99"/>
      <c r="O33" s="79">
        <f t="shared" si="0"/>
        <v>7.8023108622703669E-3</v>
      </c>
      <c r="P33" s="79">
        <f>M33/'סכום נכסי הקרן'!$C$42</f>
        <v>2.1235943362423642E-3</v>
      </c>
    </row>
    <row r="34" spans="2:16">
      <c r="B34" s="100" t="s">
        <v>1737</v>
      </c>
      <c r="C34" s="99">
        <v>8848000</v>
      </c>
      <c r="D34" s="99" t="s">
        <v>233</v>
      </c>
      <c r="E34" s="99"/>
      <c r="F34" s="86">
        <v>42795</v>
      </c>
      <c r="G34" s="102">
        <v>7.41</v>
      </c>
      <c r="H34" s="96" t="s">
        <v>131</v>
      </c>
      <c r="I34" s="80">
        <v>4.8000000000000001E-2</v>
      </c>
      <c r="J34" s="80">
        <v>4.8499999999999995E-2</v>
      </c>
      <c r="K34" s="102">
        <v>38223000</v>
      </c>
      <c r="L34" s="103">
        <v>111.05431299999999</v>
      </c>
      <c r="M34" s="102">
        <v>42448.290179999996</v>
      </c>
      <c r="N34" s="99"/>
      <c r="O34" s="79">
        <f t="shared" si="0"/>
        <v>9.6962684904332679E-3</v>
      </c>
      <c r="P34" s="79">
        <f>M34/'סכום נכסי הקרן'!$C$42</f>
        <v>2.6390823452755504E-3</v>
      </c>
    </row>
    <row r="35" spans="2:16">
      <c r="B35" s="100" t="s">
        <v>1738</v>
      </c>
      <c r="C35" s="99">
        <v>8849000</v>
      </c>
      <c r="D35" s="99" t="s">
        <v>233</v>
      </c>
      <c r="E35" s="99"/>
      <c r="F35" s="86">
        <v>42826</v>
      </c>
      <c r="G35" s="102">
        <v>7.4899999999999993</v>
      </c>
      <c r="H35" s="96" t="s">
        <v>131</v>
      </c>
      <c r="I35" s="80">
        <v>4.8000000000000001E-2</v>
      </c>
      <c r="J35" s="80">
        <v>4.8500000000000008E-2</v>
      </c>
      <c r="K35" s="102">
        <v>26197000</v>
      </c>
      <c r="L35" s="103">
        <v>110.61609799999999</v>
      </c>
      <c r="M35" s="102">
        <v>28978.099249999999</v>
      </c>
      <c r="N35" s="99"/>
      <c r="O35" s="79">
        <f t="shared" si="0"/>
        <v>6.6193344768173869E-3</v>
      </c>
      <c r="P35" s="79">
        <f>M35/'סכום נכסי הקרן'!$C$42</f>
        <v>1.8016176813253606E-3</v>
      </c>
    </row>
    <row r="36" spans="2:16">
      <c r="B36" s="100" t="s">
        <v>1739</v>
      </c>
      <c r="C36" s="99">
        <v>8850000</v>
      </c>
      <c r="D36" s="99" t="s">
        <v>233</v>
      </c>
      <c r="E36" s="99"/>
      <c r="F36" s="86">
        <v>42856</v>
      </c>
      <c r="G36" s="102">
        <v>7.580000000000001</v>
      </c>
      <c r="H36" s="96" t="s">
        <v>131</v>
      </c>
      <c r="I36" s="80">
        <v>4.8000000000000001E-2</v>
      </c>
      <c r="J36" s="80">
        <v>4.8599999999999997E-2</v>
      </c>
      <c r="K36" s="102">
        <v>56730484</v>
      </c>
      <c r="L36" s="103">
        <v>109.832977</v>
      </c>
      <c r="M36" s="102">
        <v>62308.779200000004</v>
      </c>
      <c r="N36" s="99"/>
      <c r="O36" s="79">
        <f t="shared" si="0"/>
        <v>1.4232909025838267E-2</v>
      </c>
      <c r="P36" s="79">
        <f>M36/'סכום נכסי הקרן'!$C$42</f>
        <v>3.8738427023821405E-3</v>
      </c>
    </row>
    <row r="37" spans="2:16">
      <c r="B37" s="100" t="s">
        <v>1740</v>
      </c>
      <c r="C37" s="99">
        <v>8851000</v>
      </c>
      <c r="D37" s="99" t="s">
        <v>233</v>
      </c>
      <c r="E37" s="99"/>
      <c r="F37" s="86">
        <v>42887</v>
      </c>
      <c r="G37" s="102">
        <v>7.66</v>
      </c>
      <c r="H37" s="96" t="s">
        <v>131</v>
      </c>
      <c r="I37" s="80">
        <v>4.8000000000000001E-2</v>
      </c>
      <c r="J37" s="80">
        <v>4.8499999999999995E-2</v>
      </c>
      <c r="K37" s="102">
        <v>53475000</v>
      </c>
      <c r="L37" s="103">
        <v>109.19627800000001</v>
      </c>
      <c r="M37" s="102">
        <v>58392.709869999999</v>
      </c>
      <c r="N37" s="99"/>
      <c r="O37" s="79">
        <f t="shared" si="0"/>
        <v>1.3338379246433352E-2</v>
      </c>
      <c r="P37" s="79">
        <f>M37/'סכום נכסי הקרן'!$C$42</f>
        <v>3.6303740164149623E-3</v>
      </c>
    </row>
    <row r="38" spans="2:16">
      <c r="B38" s="100" t="s">
        <v>1741</v>
      </c>
      <c r="C38" s="99">
        <v>8853000</v>
      </c>
      <c r="D38" s="99" t="s">
        <v>233</v>
      </c>
      <c r="E38" s="99"/>
      <c r="F38" s="86">
        <v>42949</v>
      </c>
      <c r="G38" s="102">
        <v>7.6499999999999986</v>
      </c>
      <c r="H38" s="96" t="s">
        <v>131</v>
      </c>
      <c r="I38" s="80">
        <v>4.8000000000000001E-2</v>
      </c>
      <c r="J38" s="80">
        <v>4.8499999999999995E-2</v>
      </c>
      <c r="K38" s="102">
        <v>51467000</v>
      </c>
      <c r="L38" s="103">
        <v>111.266577</v>
      </c>
      <c r="M38" s="102">
        <v>57265.56927</v>
      </c>
      <c r="N38" s="99"/>
      <c r="O38" s="79">
        <f t="shared" si="0"/>
        <v>1.3080911682069185E-2</v>
      </c>
      <c r="P38" s="79">
        <f>M38/'סכום נכסי הקרן'!$C$42</f>
        <v>3.5602977696335357E-3</v>
      </c>
    </row>
    <row r="39" spans="2:16">
      <c r="B39" s="100" t="s">
        <v>1742</v>
      </c>
      <c r="C39" s="99">
        <v>8854000</v>
      </c>
      <c r="D39" s="99" t="s">
        <v>233</v>
      </c>
      <c r="E39" s="99"/>
      <c r="F39" s="86">
        <v>42979</v>
      </c>
      <c r="G39" s="102">
        <v>7.7299999999999986</v>
      </c>
      <c r="H39" s="96" t="s">
        <v>131</v>
      </c>
      <c r="I39" s="80">
        <v>4.8000000000000001E-2</v>
      </c>
      <c r="J39" s="80">
        <v>4.8500000000000008E-2</v>
      </c>
      <c r="K39" s="102">
        <v>43124000</v>
      </c>
      <c r="L39" s="103">
        <v>110.95321800000001</v>
      </c>
      <c r="M39" s="102">
        <v>47847.465649999998</v>
      </c>
      <c r="N39" s="99"/>
      <c r="O39" s="79">
        <f t="shared" si="0"/>
        <v>1.0929577411996082E-2</v>
      </c>
      <c r="P39" s="79">
        <f>M39/'סכום נכסי הקרן'!$C$42</f>
        <v>2.9747582606422275E-3</v>
      </c>
    </row>
    <row r="40" spans="2:16">
      <c r="B40" s="100" t="s">
        <v>1743</v>
      </c>
      <c r="C40" s="99">
        <v>88550000</v>
      </c>
      <c r="D40" s="99" t="s">
        <v>233</v>
      </c>
      <c r="E40" s="99"/>
      <c r="F40" s="86">
        <v>43009</v>
      </c>
      <c r="G40" s="102">
        <v>7.8099999999999987</v>
      </c>
      <c r="H40" s="96" t="s">
        <v>131</v>
      </c>
      <c r="I40" s="80">
        <v>4.8000000000000001E-2</v>
      </c>
      <c r="J40" s="80">
        <v>4.8499999999999995E-2</v>
      </c>
      <c r="K40" s="102">
        <v>37358000</v>
      </c>
      <c r="L40" s="103">
        <v>110.184557</v>
      </c>
      <c r="M40" s="102">
        <v>41162.746880000006</v>
      </c>
      <c r="N40" s="99"/>
      <c r="O40" s="79">
        <f t="shared" si="0"/>
        <v>9.4026177228753657E-3</v>
      </c>
      <c r="P40" s="79">
        <f>M40/'סכום נכסי הקרן'!$C$42</f>
        <v>2.5591579334151232E-3</v>
      </c>
    </row>
    <row r="41" spans="2:16">
      <c r="B41" s="100" t="s">
        <v>1744</v>
      </c>
      <c r="C41" s="99">
        <v>88560000</v>
      </c>
      <c r="D41" s="99" t="s">
        <v>233</v>
      </c>
      <c r="E41" s="99"/>
      <c r="F41" s="86">
        <v>43040</v>
      </c>
      <c r="G41" s="102">
        <v>7.8999999999999995</v>
      </c>
      <c r="H41" s="96" t="s">
        <v>131</v>
      </c>
      <c r="I41" s="80">
        <v>4.8000000000000001E-2</v>
      </c>
      <c r="J41" s="80">
        <v>4.8500000000000008E-2</v>
      </c>
      <c r="K41" s="102">
        <v>101032000</v>
      </c>
      <c r="L41" s="103">
        <v>109.631708</v>
      </c>
      <c r="M41" s="102">
        <v>110763.10758</v>
      </c>
      <c r="N41" s="99"/>
      <c r="O41" s="79">
        <f t="shared" si="0"/>
        <v>2.5301109311499346E-2</v>
      </c>
      <c r="P41" s="79">
        <f>M41/'סכום נכסי הקרן'!$C$42</f>
        <v>6.8863306503676594E-3</v>
      </c>
    </row>
    <row r="42" spans="2:16">
      <c r="B42" s="100" t="s">
        <v>1745</v>
      </c>
      <c r="C42" s="99">
        <v>88570000</v>
      </c>
      <c r="D42" s="99" t="s">
        <v>233</v>
      </c>
      <c r="E42" s="99"/>
      <c r="F42" s="86">
        <v>43070</v>
      </c>
      <c r="G42" s="102">
        <v>7.9799999999999986</v>
      </c>
      <c r="H42" s="96" t="s">
        <v>131</v>
      </c>
      <c r="I42" s="80">
        <v>4.8000000000000001E-2</v>
      </c>
      <c r="J42" s="80">
        <v>4.8499999999999995E-2</v>
      </c>
      <c r="K42" s="102">
        <v>61160000</v>
      </c>
      <c r="L42" s="103">
        <v>108.876355</v>
      </c>
      <c r="M42" s="102">
        <v>66588.778959999996</v>
      </c>
      <c r="N42" s="99"/>
      <c r="O42" s="79">
        <f t="shared" si="0"/>
        <v>1.5210569766376247E-2</v>
      </c>
      <c r="P42" s="79">
        <f>M42/'סכום נכסי הקרן'!$C$42</f>
        <v>4.1399375617157553E-3</v>
      </c>
    </row>
    <row r="43" spans="2:16">
      <c r="B43" s="100" t="s">
        <v>1746</v>
      </c>
      <c r="C43" s="99">
        <v>88580000</v>
      </c>
      <c r="D43" s="99" t="s">
        <v>233</v>
      </c>
      <c r="E43" s="99"/>
      <c r="F43" s="86">
        <v>43101</v>
      </c>
      <c r="G43" s="102">
        <v>7.88</v>
      </c>
      <c r="H43" s="96" t="s">
        <v>131</v>
      </c>
      <c r="I43" s="80">
        <v>4.8000000000000001E-2</v>
      </c>
      <c r="J43" s="80">
        <v>4.8499999999999995E-2</v>
      </c>
      <c r="K43" s="102">
        <v>67871000</v>
      </c>
      <c r="L43" s="103">
        <v>111.366961</v>
      </c>
      <c r="M43" s="102">
        <v>75585.870239999989</v>
      </c>
      <c r="N43" s="99"/>
      <c r="O43" s="79">
        <f t="shared" si="0"/>
        <v>1.7265734116079998E-2</v>
      </c>
      <c r="P43" s="79">
        <f>M43/'סכום נכסי הקרן'!$C$42</f>
        <v>4.6993020179799533E-3</v>
      </c>
    </row>
    <row r="44" spans="2:16">
      <c r="B44" s="100" t="s">
        <v>1747</v>
      </c>
      <c r="C44" s="99">
        <v>88590000</v>
      </c>
      <c r="D44" s="99" t="s">
        <v>233</v>
      </c>
      <c r="E44" s="99"/>
      <c r="F44" s="86">
        <v>43132</v>
      </c>
      <c r="G44" s="102">
        <v>7.96</v>
      </c>
      <c r="H44" s="96" t="s">
        <v>131</v>
      </c>
      <c r="I44" s="80">
        <v>4.8000000000000001E-2</v>
      </c>
      <c r="J44" s="80">
        <v>4.8499999999999995E-2</v>
      </c>
      <c r="K44" s="102">
        <v>101974000</v>
      </c>
      <c r="L44" s="103">
        <v>110.833692</v>
      </c>
      <c r="M44" s="102">
        <v>113021.54923</v>
      </c>
      <c r="N44" s="99"/>
      <c r="O44" s="79">
        <f t="shared" si="0"/>
        <v>2.5816994792764145E-2</v>
      </c>
      <c r="P44" s="79">
        <f>M44/'סכום נכסי הקרן'!$C$42</f>
        <v>7.0267418061780822E-3</v>
      </c>
    </row>
    <row r="45" spans="2:16">
      <c r="B45" s="100" t="s">
        <v>1748</v>
      </c>
      <c r="C45" s="99">
        <v>88600000</v>
      </c>
      <c r="D45" s="99" t="s">
        <v>233</v>
      </c>
      <c r="E45" s="99"/>
      <c r="F45" s="86">
        <v>43161</v>
      </c>
      <c r="G45" s="102">
        <v>8.0400000000000009</v>
      </c>
      <c r="H45" s="96" t="s">
        <v>131</v>
      </c>
      <c r="I45" s="80">
        <v>4.8000000000000001E-2</v>
      </c>
      <c r="J45" s="80">
        <v>4.8499999999999995E-2</v>
      </c>
      <c r="K45" s="102">
        <v>36881000</v>
      </c>
      <c r="L45" s="103">
        <v>110.938605</v>
      </c>
      <c r="M45" s="102">
        <v>40915.266859999996</v>
      </c>
      <c r="N45" s="99"/>
      <c r="O45" s="79">
        <f t="shared" si="0"/>
        <v>9.3460869954947734E-3</v>
      </c>
      <c r="P45" s="79">
        <f>M45/'סכום נכסי הקרן'!$C$42</f>
        <v>2.5437716799565991E-3</v>
      </c>
    </row>
    <row r="46" spans="2:16">
      <c r="B46" s="100" t="s">
        <v>1749</v>
      </c>
      <c r="C46" s="99">
        <v>88620000</v>
      </c>
      <c r="D46" s="99" t="s">
        <v>233</v>
      </c>
      <c r="E46" s="99"/>
      <c r="F46" s="86">
        <v>43221</v>
      </c>
      <c r="G46" s="102">
        <v>8.2099999999999991</v>
      </c>
      <c r="H46" s="96" t="s">
        <v>131</v>
      </c>
      <c r="I46" s="80">
        <v>4.8000000000000001E-2</v>
      </c>
      <c r="J46" s="80">
        <v>4.8499999999999995E-2</v>
      </c>
      <c r="K46" s="102">
        <v>77477000</v>
      </c>
      <c r="L46" s="103">
        <v>109.64055399999999</v>
      </c>
      <c r="M46" s="102">
        <v>84946.211680000008</v>
      </c>
      <c r="N46" s="99"/>
      <c r="O46" s="79">
        <f t="shared" si="0"/>
        <v>1.9403874035956718E-2</v>
      </c>
      <c r="P46" s="79">
        <f>M46/'סכום נכסי הקרן'!$C$42</f>
        <v>5.2812503540685092E-3</v>
      </c>
    </row>
    <row r="47" spans="2:16">
      <c r="B47" s="100" t="s">
        <v>1750</v>
      </c>
      <c r="C47" s="99">
        <v>88630000</v>
      </c>
      <c r="D47" s="99" t="s">
        <v>233</v>
      </c>
      <c r="E47" s="99"/>
      <c r="F47" s="86">
        <v>43252</v>
      </c>
      <c r="G47" s="102">
        <v>8.2900000000000009</v>
      </c>
      <c r="H47" s="96" t="s">
        <v>131</v>
      </c>
      <c r="I47" s="80">
        <v>4.8000000000000001E-2</v>
      </c>
      <c r="J47" s="80">
        <v>4.8499999999999995E-2</v>
      </c>
      <c r="K47" s="102">
        <v>36115000</v>
      </c>
      <c r="L47" s="103">
        <v>108.77424499999999</v>
      </c>
      <c r="M47" s="102">
        <v>39283.81869</v>
      </c>
      <c r="N47" s="99"/>
      <c r="O47" s="79">
        <f t="shared" si="0"/>
        <v>8.973422762908103E-3</v>
      </c>
      <c r="P47" s="79">
        <f>M47/'סכום נכסי הקרן'!$C$42</f>
        <v>2.442341774431036E-3</v>
      </c>
    </row>
    <row r="48" spans="2:16">
      <c r="B48" s="100" t="s">
        <v>1751</v>
      </c>
      <c r="C48" s="99">
        <v>88640000</v>
      </c>
      <c r="D48" s="99" t="s">
        <v>233</v>
      </c>
      <c r="E48" s="99"/>
      <c r="F48" s="86">
        <v>43282</v>
      </c>
      <c r="G48" s="102">
        <v>8.18</v>
      </c>
      <c r="H48" s="96" t="s">
        <v>131</v>
      </c>
      <c r="I48" s="80">
        <v>4.8000000000000001E-2</v>
      </c>
      <c r="J48" s="80">
        <v>4.8500000000000008E-2</v>
      </c>
      <c r="K48" s="102">
        <v>80694000</v>
      </c>
      <c r="L48" s="103">
        <v>110.391181</v>
      </c>
      <c r="M48" s="102">
        <v>89079.059529999999</v>
      </c>
      <c r="N48" s="99"/>
      <c r="O48" s="79">
        <f t="shared" si="0"/>
        <v>2.0347921539726158E-2</v>
      </c>
      <c r="P48" s="79">
        <f>M48/'סכום נכסי הקרן'!$C$42</f>
        <v>5.538196529059178E-3</v>
      </c>
    </row>
    <row r="49" spans="2:16">
      <c r="B49" s="100" t="s">
        <v>1752</v>
      </c>
      <c r="C49" s="99">
        <v>88650000</v>
      </c>
      <c r="D49" s="99" t="s">
        <v>233</v>
      </c>
      <c r="E49" s="99"/>
      <c r="F49" s="86">
        <v>43313</v>
      </c>
      <c r="G49" s="102">
        <v>8.259999999999998</v>
      </c>
      <c r="H49" s="96" t="s">
        <v>131</v>
      </c>
      <c r="I49" s="80">
        <v>4.8000000000000001E-2</v>
      </c>
      <c r="J49" s="80">
        <v>4.8600000000000004E-2</v>
      </c>
      <c r="K49" s="102">
        <v>180718000</v>
      </c>
      <c r="L49" s="103">
        <v>109.820592</v>
      </c>
      <c r="M49" s="102">
        <v>198465.57678999999</v>
      </c>
      <c r="N49" s="99"/>
      <c r="O49" s="79">
        <f t="shared" si="0"/>
        <v>4.5334582629932001E-2</v>
      </c>
      <c r="P49" s="79">
        <f>M49/'סכום נכסי הקרן'!$C$42</f>
        <v>1.2338942219590201E-2</v>
      </c>
    </row>
    <row r="50" spans="2:16">
      <c r="B50" s="100" t="s">
        <v>1753</v>
      </c>
      <c r="C50" s="99">
        <v>88660000</v>
      </c>
      <c r="D50" s="99" t="s">
        <v>233</v>
      </c>
      <c r="E50" s="99"/>
      <c r="F50" s="86">
        <v>43345</v>
      </c>
      <c r="G50" s="102">
        <v>8.35</v>
      </c>
      <c r="H50" s="96" t="s">
        <v>131</v>
      </c>
      <c r="I50" s="80">
        <v>4.8000000000000001E-2</v>
      </c>
      <c r="J50" s="80">
        <v>4.8499999999999995E-2</v>
      </c>
      <c r="K50" s="102">
        <v>56864000</v>
      </c>
      <c r="L50" s="103">
        <v>109.40539200000001</v>
      </c>
      <c r="M50" s="102">
        <v>62212.282070000001</v>
      </c>
      <c r="N50" s="99"/>
      <c r="O50" s="79">
        <f t="shared" si="0"/>
        <v>1.4210866628439723E-2</v>
      </c>
      <c r="P50" s="79">
        <f>M50/'סכום נכסי הקרן'!$C$42</f>
        <v>3.8678433118042661E-3</v>
      </c>
    </row>
    <row r="51" spans="2:16">
      <c r="B51" s="100" t="s">
        <v>1754</v>
      </c>
      <c r="C51" s="99">
        <v>88670000</v>
      </c>
      <c r="D51" s="99" t="s">
        <v>233</v>
      </c>
      <c r="E51" s="99"/>
      <c r="F51" s="86">
        <v>43375</v>
      </c>
      <c r="G51" s="102">
        <v>8.43</v>
      </c>
      <c r="H51" s="96" t="s">
        <v>131</v>
      </c>
      <c r="I51" s="80">
        <v>4.8000000000000001E-2</v>
      </c>
      <c r="J51" s="80">
        <v>4.8500000000000008E-2</v>
      </c>
      <c r="K51" s="102">
        <v>22967000</v>
      </c>
      <c r="L51" s="103">
        <v>108.866302</v>
      </c>
      <c r="M51" s="102">
        <v>25003.323479999999</v>
      </c>
      <c r="N51" s="99"/>
      <c r="O51" s="79">
        <f t="shared" si="0"/>
        <v>5.7113946542294933E-3</v>
      </c>
      <c r="P51" s="79">
        <f>M51/'סכום נכסי הקרן'!$C$42</f>
        <v>1.5544991162063726E-3</v>
      </c>
    </row>
    <row r="52" spans="2:16">
      <c r="B52" s="100" t="s">
        <v>1755</v>
      </c>
      <c r="C52" s="99">
        <v>88690000</v>
      </c>
      <c r="D52" s="99" t="s">
        <v>233</v>
      </c>
      <c r="E52" s="99"/>
      <c r="F52" s="86">
        <v>43435</v>
      </c>
      <c r="G52" s="102">
        <v>8.6</v>
      </c>
      <c r="H52" s="96" t="s">
        <v>131</v>
      </c>
      <c r="I52" s="80">
        <v>4.8000000000000001E-2</v>
      </c>
      <c r="J52" s="80">
        <v>4.8500000000000008E-2</v>
      </c>
      <c r="K52" s="102">
        <v>64562000</v>
      </c>
      <c r="L52" s="103">
        <v>107.596503</v>
      </c>
      <c r="M52" s="102">
        <v>69466.454580000005</v>
      </c>
      <c r="N52" s="99"/>
      <c r="O52" s="79">
        <f t="shared" si="0"/>
        <v>1.586790402699249E-2</v>
      </c>
      <c r="P52" s="79">
        <f>M52/'סכום נכסי הקרן'!$C$42</f>
        <v>4.3188475458863333E-3</v>
      </c>
    </row>
    <row r="53" spans="2:16">
      <c r="B53" s="100" t="s">
        <v>1756</v>
      </c>
      <c r="C53" s="99">
        <v>88710000</v>
      </c>
      <c r="D53" s="99" t="s">
        <v>233</v>
      </c>
      <c r="E53" s="99"/>
      <c r="F53" s="86">
        <v>43497</v>
      </c>
      <c r="G53" s="102">
        <v>8.56</v>
      </c>
      <c r="H53" s="96" t="s">
        <v>131</v>
      </c>
      <c r="I53" s="80">
        <v>4.8000000000000001E-2</v>
      </c>
      <c r="J53" s="80">
        <v>4.8500000000000008E-2</v>
      </c>
      <c r="K53" s="102">
        <v>102298000</v>
      </c>
      <c r="L53" s="103">
        <v>109.96175100000001</v>
      </c>
      <c r="M53" s="102">
        <v>112488.67225</v>
      </c>
      <c r="N53" s="99"/>
      <c r="O53" s="79">
        <f t="shared" si="0"/>
        <v>2.5695272145078194E-2</v>
      </c>
      <c r="P53" s="79">
        <f>M53/'סכום נכסי הקרן'!$C$42</f>
        <v>6.9936119386578973E-3</v>
      </c>
    </row>
    <row r="54" spans="2:16">
      <c r="B54" s="100" t="s">
        <v>1757</v>
      </c>
      <c r="C54" s="99">
        <v>88720000</v>
      </c>
      <c r="D54" s="99" t="s">
        <v>233</v>
      </c>
      <c r="E54" s="99"/>
      <c r="F54" s="86">
        <v>43525</v>
      </c>
      <c r="G54" s="102">
        <v>8.64</v>
      </c>
      <c r="H54" s="96" t="s">
        <v>131</v>
      </c>
      <c r="I54" s="80">
        <v>4.8000000000000001E-2</v>
      </c>
      <c r="J54" s="80">
        <v>4.8500000000000008E-2</v>
      </c>
      <c r="K54" s="102">
        <v>76548000</v>
      </c>
      <c r="L54" s="103">
        <v>109.651161</v>
      </c>
      <c r="M54" s="102">
        <v>83935.770940000002</v>
      </c>
      <c r="N54" s="99"/>
      <c r="O54" s="79">
        <f t="shared" si="0"/>
        <v>1.9173063686065916E-2</v>
      </c>
      <c r="P54" s="79">
        <f>M54/'סכום נכסי הקרן'!$C$42</f>
        <v>5.2184295359254595E-3</v>
      </c>
    </row>
    <row r="55" spans="2:16">
      <c r="B55" s="100" t="s">
        <v>1758</v>
      </c>
      <c r="C55" s="99">
        <v>88730000</v>
      </c>
      <c r="D55" s="99" t="s">
        <v>233</v>
      </c>
      <c r="E55" s="99"/>
      <c r="F55" s="86">
        <v>43556</v>
      </c>
      <c r="G55" s="102">
        <v>8.7199999999999989</v>
      </c>
      <c r="H55" s="96" t="s">
        <v>131</v>
      </c>
      <c r="I55" s="80">
        <v>4.8000000000000001E-2</v>
      </c>
      <c r="J55" s="80">
        <v>4.8499999999999995E-2</v>
      </c>
      <c r="K55" s="102">
        <v>43756000</v>
      </c>
      <c r="L55" s="103">
        <v>109.093633</v>
      </c>
      <c r="M55" s="102">
        <v>47735.010170000001</v>
      </c>
      <c r="N55" s="99"/>
      <c r="O55" s="79">
        <f t="shared" si="0"/>
        <v>1.0903889721804635E-2</v>
      </c>
      <c r="P55" s="79">
        <f>M55/'סכום נכסי הקרן'!$C$42</f>
        <v>2.9677667123221658E-3</v>
      </c>
    </row>
    <row r="56" spans="2:16">
      <c r="B56" s="100" t="s">
        <v>1759</v>
      </c>
      <c r="C56" s="99">
        <v>88740000</v>
      </c>
      <c r="D56" s="99" t="s">
        <v>233</v>
      </c>
      <c r="E56" s="99"/>
      <c r="F56" s="86">
        <v>43586</v>
      </c>
      <c r="G56" s="102">
        <v>8.81</v>
      </c>
      <c r="H56" s="96" t="s">
        <v>131</v>
      </c>
      <c r="I56" s="80">
        <v>4.8000000000000001E-2</v>
      </c>
      <c r="J56" s="80">
        <v>4.8499999999999995E-2</v>
      </c>
      <c r="K56" s="102">
        <v>105027000</v>
      </c>
      <c r="L56" s="103">
        <v>108.118352</v>
      </c>
      <c r="M56" s="102">
        <v>113553.46167</v>
      </c>
      <c r="N56" s="99"/>
      <c r="O56" s="79">
        <f t="shared" si="0"/>
        <v>2.5938497114995997E-2</v>
      </c>
      <c r="P56" s="79">
        <f>M56/'סכום נכסי הקרן'!$C$42</f>
        <v>7.0598117066071418E-3</v>
      </c>
    </row>
    <row r="57" spans="2:16">
      <c r="B57" s="100" t="s">
        <v>1760</v>
      </c>
      <c r="C57" s="99">
        <v>88760000</v>
      </c>
      <c r="D57" s="99" t="s">
        <v>233</v>
      </c>
      <c r="E57" s="99"/>
      <c r="F57" s="86">
        <v>43647</v>
      </c>
      <c r="G57" s="102">
        <v>8.7700000000000014</v>
      </c>
      <c r="H57" s="96" t="s">
        <v>131</v>
      </c>
      <c r="I57" s="80">
        <v>4.8000000000000001E-2</v>
      </c>
      <c r="J57" s="80">
        <v>4.8500000000000008E-2</v>
      </c>
      <c r="K57" s="102">
        <v>75690000</v>
      </c>
      <c r="L57" s="103">
        <v>108.76675299999999</v>
      </c>
      <c r="M57" s="102">
        <v>82325.55558</v>
      </c>
      <c r="N57" s="99"/>
      <c r="O57" s="79">
        <f t="shared" si="0"/>
        <v>1.8805249567010161E-2</v>
      </c>
      <c r="P57" s="79">
        <f>M57/'סכום נכסי הקרן'!$C$42</f>
        <v>5.1183197102847152E-3</v>
      </c>
    </row>
    <row r="58" spans="2:16">
      <c r="B58" s="100" t="s">
        <v>1761</v>
      </c>
      <c r="C58" s="99">
        <v>88770000</v>
      </c>
      <c r="D58" s="99" t="s">
        <v>233</v>
      </c>
      <c r="E58" s="99"/>
      <c r="F58" s="86">
        <v>43678</v>
      </c>
      <c r="G58" s="102">
        <v>8.85</v>
      </c>
      <c r="H58" s="96" t="s">
        <v>131</v>
      </c>
      <c r="I58" s="80">
        <v>4.8000000000000001E-2</v>
      </c>
      <c r="J58" s="80">
        <v>4.8500000000000008E-2</v>
      </c>
      <c r="K58" s="102">
        <v>72062000</v>
      </c>
      <c r="L58" s="103">
        <v>108.980712</v>
      </c>
      <c r="M58" s="102">
        <v>78533.680769999992</v>
      </c>
      <c r="N58" s="99"/>
      <c r="O58" s="79">
        <f t="shared" si="0"/>
        <v>1.7939088972932948E-2</v>
      </c>
      <c r="P58" s="79">
        <f>M58/'סכום נכסי הקרן'!$C$42</f>
        <v>4.8825724087059805E-3</v>
      </c>
    </row>
    <row r="59" spans="2:16">
      <c r="B59" s="100" t="s">
        <v>1762</v>
      </c>
      <c r="C59" s="99">
        <v>88790000</v>
      </c>
      <c r="D59" s="99" t="s">
        <v>233</v>
      </c>
      <c r="E59" s="99"/>
      <c r="F59" s="86">
        <v>43740</v>
      </c>
      <c r="G59" s="102">
        <v>9.02</v>
      </c>
      <c r="H59" s="96" t="s">
        <v>131</v>
      </c>
      <c r="I59" s="80">
        <v>4.8000000000000001E-2</v>
      </c>
      <c r="J59" s="80">
        <v>4.8499999999999995E-2</v>
      </c>
      <c r="K59" s="102">
        <v>66802000</v>
      </c>
      <c r="L59" s="103">
        <v>108.21536999999999</v>
      </c>
      <c r="M59" s="102">
        <v>72290.03155</v>
      </c>
      <c r="N59" s="99"/>
      <c r="O59" s="79">
        <f t="shared" si="0"/>
        <v>1.6512880780789361E-2</v>
      </c>
      <c r="P59" s="79">
        <f>M59/'סכום נכסי הקרן'!$C$42</f>
        <v>4.4943941250407638E-3</v>
      </c>
    </row>
    <row r="60" spans="2:16">
      <c r="B60" s="100" t="s">
        <v>1763</v>
      </c>
      <c r="C60" s="99">
        <v>88800000</v>
      </c>
      <c r="D60" s="99" t="s">
        <v>233</v>
      </c>
      <c r="E60" s="99"/>
      <c r="F60" s="86">
        <v>43770</v>
      </c>
      <c r="G60" s="102">
        <v>9.1</v>
      </c>
      <c r="H60" s="96" t="s">
        <v>131</v>
      </c>
      <c r="I60" s="80">
        <v>4.8000000000000001E-2</v>
      </c>
      <c r="J60" s="80">
        <v>4.8499999999999995E-2</v>
      </c>
      <c r="K60" s="102">
        <v>104394000</v>
      </c>
      <c r="L60" s="103">
        <v>108.004324</v>
      </c>
      <c r="M60" s="102">
        <v>112750.03353</v>
      </c>
      <c r="N60" s="99"/>
      <c r="O60" s="79">
        <f t="shared" si="0"/>
        <v>2.5754973705097148E-2</v>
      </c>
      <c r="P60" s="79">
        <f>M60/'סכום נכסי הקרן'!$C$42</f>
        <v>7.0098612136431024E-3</v>
      </c>
    </row>
    <row r="61" spans="2:16">
      <c r="B61" s="100" t="s">
        <v>1764</v>
      </c>
      <c r="C61" s="99">
        <v>88810000</v>
      </c>
      <c r="D61" s="99" t="s">
        <v>233</v>
      </c>
      <c r="E61" s="99"/>
      <c r="F61" s="86">
        <v>43800</v>
      </c>
      <c r="G61" s="102">
        <v>9.19</v>
      </c>
      <c r="H61" s="96" t="s">
        <v>131</v>
      </c>
      <c r="I61" s="80">
        <v>4.8000000000000001E-2</v>
      </c>
      <c r="J61" s="80">
        <v>4.8500000000000008E-2</v>
      </c>
      <c r="K61" s="102">
        <v>57521000</v>
      </c>
      <c r="L61" s="103">
        <v>107.165159</v>
      </c>
      <c r="M61" s="102">
        <v>61642.470990000002</v>
      </c>
      <c r="N61" s="99"/>
      <c r="O61" s="79">
        <f t="shared" si="0"/>
        <v>1.4080707293468277E-2</v>
      </c>
      <c r="P61" s="79">
        <f>M61/'סכום נכסי הקרן'!$C$42</f>
        <v>3.8324171885141716E-3</v>
      </c>
    </row>
    <row r="62" spans="2:16">
      <c r="B62" s="100" t="s">
        <v>1765</v>
      </c>
      <c r="C62" s="99">
        <v>88820000</v>
      </c>
      <c r="D62" s="99" t="s">
        <v>233</v>
      </c>
      <c r="E62" s="99"/>
      <c r="F62" s="86">
        <v>43831</v>
      </c>
      <c r="G62" s="102">
        <v>9.0500000000000007</v>
      </c>
      <c r="H62" s="96" t="s">
        <v>131</v>
      </c>
      <c r="I62" s="80">
        <v>4.8000000000000001E-2</v>
      </c>
      <c r="J62" s="80">
        <v>4.8500000000000008E-2</v>
      </c>
      <c r="K62" s="102">
        <v>124074000</v>
      </c>
      <c r="L62" s="103">
        <v>109.726096</v>
      </c>
      <c r="M62" s="102">
        <v>136141.55604</v>
      </c>
      <c r="N62" s="99"/>
      <c r="O62" s="79">
        <f t="shared" si="0"/>
        <v>3.109819204664151E-2</v>
      </c>
      <c r="P62" s="79">
        <f>M62/'סכום נכסי הקרן'!$C$42</f>
        <v>8.4641519241401408E-3</v>
      </c>
    </row>
    <row r="63" spans="2:16">
      <c r="B63" s="100" t="s">
        <v>1766</v>
      </c>
      <c r="C63" s="99">
        <v>88830000</v>
      </c>
      <c r="D63" s="99" t="s">
        <v>233</v>
      </c>
      <c r="E63" s="99"/>
      <c r="F63" s="86">
        <v>43863</v>
      </c>
      <c r="G63" s="102">
        <v>9.1399999999999988</v>
      </c>
      <c r="H63" s="96" t="s">
        <v>131</v>
      </c>
      <c r="I63" s="80">
        <v>4.8000000000000001E-2</v>
      </c>
      <c r="J63" s="80">
        <v>4.8499999999999995E-2</v>
      </c>
      <c r="K63" s="102">
        <v>90197000</v>
      </c>
      <c r="L63" s="103">
        <v>109.288729</v>
      </c>
      <c r="M63" s="102">
        <v>98575.154450000002</v>
      </c>
      <c r="N63" s="99"/>
      <c r="O63" s="79">
        <f t="shared" si="0"/>
        <v>2.2517071005217288E-2</v>
      </c>
      <c r="P63" s="79">
        <f>M63/'סכום נכסי הקרן'!$C$42</f>
        <v>6.1285848897248956E-3</v>
      </c>
    </row>
    <row r="64" spans="2:16">
      <c r="B64" s="100" t="s">
        <v>1767</v>
      </c>
      <c r="C64" s="99">
        <v>88880000</v>
      </c>
      <c r="D64" s="99" t="s">
        <v>233</v>
      </c>
      <c r="E64" s="99"/>
      <c r="F64" s="86">
        <v>44045</v>
      </c>
      <c r="G64" s="102">
        <v>9.41</v>
      </c>
      <c r="H64" s="96" t="s">
        <v>131</v>
      </c>
      <c r="I64" s="80">
        <v>4.8000000000000001E-2</v>
      </c>
      <c r="J64" s="80">
        <v>4.8500000000000008E-2</v>
      </c>
      <c r="K64" s="102">
        <v>2455000</v>
      </c>
      <c r="L64" s="103">
        <v>110.164934</v>
      </c>
      <c r="M64" s="102">
        <v>2704.5491400000001</v>
      </c>
      <c r="N64" s="99"/>
      <c r="O64" s="79">
        <f t="shared" si="0"/>
        <v>6.1778777179972608E-4</v>
      </c>
      <c r="P64" s="79">
        <f>M64/'סכום נכסי הקרן'!$C$42</f>
        <v>1.6814641666455397E-4</v>
      </c>
    </row>
    <row r="65" spans="2:16">
      <c r="B65" s="100" t="s">
        <v>1768</v>
      </c>
      <c r="C65" s="99">
        <v>88890000</v>
      </c>
      <c r="D65" s="99" t="s">
        <v>233</v>
      </c>
      <c r="E65" s="99"/>
      <c r="F65" s="86">
        <v>44075</v>
      </c>
      <c r="G65" s="102">
        <v>9.49</v>
      </c>
      <c r="H65" s="96" t="s">
        <v>131</v>
      </c>
      <c r="I65" s="80">
        <v>4.8000000000000001E-2</v>
      </c>
      <c r="J65" s="80">
        <v>4.8499999999999995E-2</v>
      </c>
      <c r="K65" s="102">
        <v>154148000</v>
      </c>
      <c r="L65" s="103">
        <v>109.52217899999999</v>
      </c>
      <c r="M65" s="102">
        <v>168826.24875999999</v>
      </c>
      <c r="N65" s="99"/>
      <c r="O65" s="79">
        <f t="shared" si="0"/>
        <v>3.8564206691673077E-2</v>
      </c>
      <c r="P65" s="79">
        <f>M65/'סכום נכסי הקרן'!$C$42</f>
        <v>1.049621482119293E-2</v>
      </c>
    </row>
    <row r="66" spans="2:16">
      <c r="B66" s="100" t="s">
        <v>1769</v>
      </c>
      <c r="C66" s="99">
        <v>88920000</v>
      </c>
      <c r="D66" s="99" t="s">
        <v>233</v>
      </c>
      <c r="E66" s="99"/>
      <c r="F66" s="86">
        <v>44166</v>
      </c>
      <c r="G66" s="102">
        <v>9.74</v>
      </c>
      <c r="H66" s="96" t="s">
        <v>131</v>
      </c>
      <c r="I66" s="80">
        <v>4.8000000000000001E-2</v>
      </c>
      <c r="J66" s="80">
        <v>4.8499999999999995E-2</v>
      </c>
      <c r="K66" s="102">
        <v>211819000</v>
      </c>
      <c r="L66" s="103">
        <v>108.019079</v>
      </c>
      <c r="M66" s="102">
        <v>228804.93381000002</v>
      </c>
      <c r="N66" s="99"/>
      <c r="O66" s="79">
        <f t="shared" si="0"/>
        <v>5.2264862983877496E-2</v>
      </c>
      <c r="P66" s="79">
        <f>M66/'סכום נכסי הקרן'!$C$42</f>
        <v>1.4225191610059617E-2</v>
      </c>
    </row>
    <row r="67" spans="2:16">
      <c r="B67" s="100" t="s">
        <v>1770</v>
      </c>
      <c r="C67" s="99">
        <v>88930000</v>
      </c>
      <c r="D67" s="99" t="s">
        <v>233</v>
      </c>
      <c r="E67" s="99"/>
      <c r="F67" s="86">
        <v>44197</v>
      </c>
      <c r="G67" s="102">
        <v>9.6000000000000014</v>
      </c>
      <c r="H67" s="96" t="s">
        <v>131</v>
      </c>
      <c r="I67" s="80">
        <v>4.8000000000000001E-2</v>
      </c>
      <c r="J67" s="80">
        <v>4.8500000000000008E-2</v>
      </c>
      <c r="K67" s="102">
        <v>130812000</v>
      </c>
      <c r="L67" s="103">
        <v>110.383554</v>
      </c>
      <c r="M67" s="102">
        <v>144394.93481000001</v>
      </c>
      <c r="N67" s="99"/>
      <c r="O67" s="79">
        <f t="shared" si="0"/>
        <v>3.2983473554278483E-2</v>
      </c>
      <c r="P67" s="79">
        <f>M67/'סכום נכסי הקרן'!$C$42</f>
        <v>8.9772785096496228E-3</v>
      </c>
    </row>
    <row r="68" spans="2:16">
      <c r="B68" s="100" t="s">
        <v>1771</v>
      </c>
      <c r="C68" s="99">
        <v>88940000</v>
      </c>
      <c r="D68" s="99" t="s">
        <v>233</v>
      </c>
      <c r="E68" s="99"/>
      <c r="F68" s="86">
        <v>44228</v>
      </c>
      <c r="G68" s="102">
        <v>9.68</v>
      </c>
      <c r="H68" s="96" t="s">
        <v>131</v>
      </c>
      <c r="I68" s="80">
        <v>4.8000000000000001E-2</v>
      </c>
      <c r="J68" s="80">
        <v>4.8499999999999995E-2</v>
      </c>
      <c r="K68" s="102">
        <v>131357000</v>
      </c>
      <c r="L68" s="103">
        <v>110.069371</v>
      </c>
      <c r="M68" s="102">
        <v>144583.82349000001</v>
      </c>
      <c r="N68" s="99"/>
      <c r="O68" s="79">
        <f t="shared" si="0"/>
        <v>3.3026620530241871E-2</v>
      </c>
      <c r="P68" s="79">
        <f>M68/'סכום נכסי הקרן'!$C$42</f>
        <v>8.9890220399189581E-3</v>
      </c>
    </row>
    <row r="69" spans="2:16">
      <c r="B69" s="100" t="s">
        <v>1772</v>
      </c>
      <c r="C69" s="99">
        <v>88950000</v>
      </c>
      <c r="D69" s="99" t="s">
        <v>233</v>
      </c>
      <c r="E69" s="99"/>
      <c r="F69" s="86">
        <v>44256</v>
      </c>
      <c r="G69" s="102">
        <v>9.76</v>
      </c>
      <c r="H69" s="96" t="s">
        <v>131</v>
      </c>
      <c r="I69" s="80">
        <v>4.8000000000000001E-2</v>
      </c>
      <c r="J69" s="80">
        <v>4.8500000000000008E-2</v>
      </c>
      <c r="K69" s="102">
        <v>81536000</v>
      </c>
      <c r="L69" s="103">
        <v>109.745773</v>
      </c>
      <c r="M69" s="102">
        <v>89482.313079999993</v>
      </c>
      <c r="N69" s="99"/>
      <c r="O69" s="79">
        <f t="shared" si="0"/>
        <v>2.0440034901040356E-2</v>
      </c>
      <c r="P69" s="79">
        <f>M69/'סכום נכסי הקרן'!$C$42</f>
        <v>5.5632674876292853E-3</v>
      </c>
    </row>
    <row r="70" spans="2:16">
      <c r="B70" s="100" t="s">
        <v>1773</v>
      </c>
      <c r="C70" s="99">
        <v>88960000</v>
      </c>
      <c r="D70" s="99" t="s">
        <v>233</v>
      </c>
      <c r="E70" s="99"/>
      <c r="F70" s="86">
        <v>44287</v>
      </c>
      <c r="G70" s="102">
        <v>9.85</v>
      </c>
      <c r="H70" s="96" t="s">
        <v>131</v>
      </c>
      <c r="I70" s="80">
        <v>4.8000000000000001E-2</v>
      </c>
      <c r="J70" s="80">
        <v>4.8500000000000008E-2</v>
      </c>
      <c r="K70" s="102">
        <v>82559000</v>
      </c>
      <c r="L70" s="103">
        <v>108.984976</v>
      </c>
      <c r="M70" s="102">
        <v>89976.906390000004</v>
      </c>
      <c r="N70" s="99"/>
      <c r="O70" s="79">
        <f t="shared" si="0"/>
        <v>2.0553012585347457E-2</v>
      </c>
      <c r="P70" s="79">
        <f>M70/'סכום נכסי הקרן'!$C$42</f>
        <v>5.5940171943189418E-3</v>
      </c>
    </row>
    <row r="71" spans="2:16">
      <c r="B71" s="100" t="s">
        <v>1774</v>
      </c>
      <c r="C71" s="99">
        <v>88970000</v>
      </c>
      <c r="D71" s="99" t="s">
        <v>233</v>
      </c>
      <c r="E71" s="99"/>
      <c r="F71" s="86">
        <v>44318</v>
      </c>
      <c r="G71" s="102">
        <v>9.93</v>
      </c>
      <c r="H71" s="96" t="s">
        <v>131</v>
      </c>
      <c r="I71" s="80">
        <v>4.8000000000000001E-2</v>
      </c>
      <c r="J71" s="80">
        <v>4.8500000000000008E-2</v>
      </c>
      <c r="K71" s="102">
        <v>106859000</v>
      </c>
      <c r="L71" s="103">
        <v>107.893327</v>
      </c>
      <c r="M71" s="102">
        <v>115293.72990999999</v>
      </c>
      <c r="N71" s="99"/>
      <c r="O71" s="79">
        <f t="shared" si="0"/>
        <v>2.6336018617719895E-2</v>
      </c>
      <c r="P71" s="79">
        <f>M71/'סכום נכסי הקרן'!$C$42</f>
        <v>7.1680071408343525E-3</v>
      </c>
    </row>
    <row r="72" spans="2:16">
      <c r="B72" s="100" t="s">
        <v>1775</v>
      </c>
      <c r="C72" s="99">
        <v>88980000</v>
      </c>
      <c r="D72" s="99" t="s">
        <v>233</v>
      </c>
      <c r="E72" s="99"/>
      <c r="F72" s="86">
        <v>44348</v>
      </c>
      <c r="G72" s="102">
        <v>10.02</v>
      </c>
      <c r="H72" s="96" t="s">
        <v>131</v>
      </c>
      <c r="I72" s="80">
        <v>4.8000000000000001E-2</v>
      </c>
      <c r="J72" s="80">
        <v>4.8499999999999995E-2</v>
      </c>
      <c r="K72" s="102">
        <v>87071000</v>
      </c>
      <c r="L72" s="103">
        <v>107.162262</v>
      </c>
      <c r="M72" s="102">
        <v>93307.252769999992</v>
      </c>
      <c r="N72" s="99"/>
      <c r="O72" s="79">
        <f t="shared" si="0"/>
        <v>2.1313748354201512E-2</v>
      </c>
      <c r="P72" s="79">
        <f>M72/'סכום נכסי הקרן'!$C$42</f>
        <v>5.8010704889944337E-3</v>
      </c>
    </row>
    <row r="73" spans="2:16">
      <c r="B73" s="100" t="s">
        <v>1776</v>
      </c>
      <c r="C73" s="99">
        <v>88990000</v>
      </c>
      <c r="D73" s="99" t="s">
        <v>233</v>
      </c>
      <c r="E73" s="99"/>
      <c r="F73" s="86">
        <v>44378</v>
      </c>
      <c r="G73" s="102">
        <v>9.86</v>
      </c>
      <c r="H73" s="96" t="s">
        <v>131</v>
      </c>
      <c r="I73" s="80">
        <v>4.8000000000000001E-2</v>
      </c>
      <c r="J73" s="80">
        <v>4.8500000000000008E-2</v>
      </c>
      <c r="K73" s="102">
        <v>49146000</v>
      </c>
      <c r="L73" s="103">
        <v>108.869737</v>
      </c>
      <c r="M73" s="102">
        <v>53505.120719999999</v>
      </c>
      <c r="N73" s="99"/>
      <c r="O73" s="79">
        <f t="shared" si="0"/>
        <v>1.2221929644615055E-2</v>
      </c>
      <c r="P73" s="79">
        <f>M73/'סכום נכסי הקרן'!$C$42</f>
        <v>3.3265042920508294E-3</v>
      </c>
    </row>
    <row r="74" spans="2:16">
      <c r="B74" s="100" t="s">
        <v>1777</v>
      </c>
      <c r="C74" s="99">
        <v>89000000</v>
      </c>
      <c r="D74" s="99" t="s">
        <v>233</v>
      </c>
      <c r="E74" s="99"/>
      <c r="F74" s="86">
        <v>44409</v>
      </c>
      <c r="G74" s="102">
        <v>9.94</v>
      </c>
      <c r="H74" s="96" t="s">
        <v>131</v>
      </c>
      <c r="I74" s="80">
        <v>4.8000000000000001E-2</v>
      </c>
      <c r="J74" s="80">
        <v>4.8500000000000008E-2</v>
      </c>
      <c r="K74" s="102">
        <v>54624000</v>
      </c>
      <c r="L74" s="103">
        <v>108.33330100000001</v>
      </c>
      <c r="M74" s="102">
        <v>59175.982280000004</v>
      </c>
      <c r="N74" s="99"/>
      <c r="O74" s="79">
        <f t="shared" si="0"/>
        <v>1.3517298575252095E-2</v>
      </c>
      <c r="P74" s="79">
        <f>M74/'סכום נכסי הקרן'!$C$42</f>
        <v>3.6790713933883791E-3</v>
      </c>
    </row>
    <row r="75" spans="2:16">
      <c r="B75" s="100" t="s">
        <v>1778</v>
      </c>
      <c r="C75" s="99">
        <v>89010000</v>
      </c>
      <c r="D75" s="99" t="s">
        <v>233</v>
      </c>
      <c r="E75" s="99"/>
      <c r="F75" s="86">
        <v>44440</v>
      </c>
      <c r="G75" s="102">
        <v>10.029999999999998</v>
      </c>
      <c r="H75" s="96" t="s">
        <v>131</v>
      </c>
      <c r="I75" s="80">
        <v>4.8000000000000001E-2</v>
      </c>
      <c r="J75" s="80">
        <v>4.8499999999999995E-2</v>
      </c>
      <c r="K75" s="102">
        <v>94833000</v>
      </c>
      <c r="L75" s="103">
        <v>107.481909</v>
      </c>
      <c r="M75" s="102">
        <v>101928.31896999999</v>
      </c>
      <c r="N75" s="99"/>
      <c r="O75" s="79">
        <f t="shared" si="0"/>
        <v>2.3283019017272522E-2</v>
      </c>
      <c r="P75" s="79">
        <f>M75/'סכום נכסי הקרן'!$C$42</f>
        <v>6.3370568269457209E-3</v>
      </c>
    </row>
    <row r="76" spans="2:16">
      <c r="B76" s="100" t="s">
        <v>1779</v>
      </c>
      <c r="C76" s="99">
        <v>89030000</v>
      </c>
      <c r="D76" s="99" t="s">
        <v>233</v>
      </c>
      <c r="E76" s="99"/>
      <c r="F76" s="86">
        <v>44501</v>
      </c>
      <c r="G76" s="102">
        <v>10.199999999999999</v>
      </c>
      <c r="H76" s="96" t="s">
        <v>131</v>
      </c>
      <c r="I76" s="80">
        <v>4.8000000000000001E-2</v>
      </c>
      <c r="J76" s="80">
        <v>4.8499999999999995E-2</v>
      </c>
      <c r="K76" s="102">
        <v>119893000</v>
      </c>
      <c r="L76" s="103">
        <v>106.114334</v>
      </c>
      <c r="M76" s="102">
        <v>127223.65795000001</v>
      </c>
      <c r="N76" s="99"/>
      <c r="O76" s="79">
        <f t="shared" ref="O76:O80" si="1">IFERROR(M76/$M$11,0)</f>
        <v>2.9061117434583204E-2</v>
      </c>
      <c r="P76" s="79">
        <f>M76/'סכום נכסי הקרן'!$C$42</f>
        <v>7.9097110430943751E-3</v>
      </c>
    </row>
    <row r="77" spans="2:16">
      <c r="B77" s="100" t="s">
        <v>1780</v>
      </c>
      <c r="C77" s="99">
        <v>89040000</v>
      </c>
      <c r="D77" s="99" t="s">
        <v>233</v>
      </c>
      <c r="E77" s="99"/>
      <c r="F77" s="86">
        <v>44531</v>
      </c>
      <c r="G77" s="102">
        <v>10.28</v>
      </c>
      <c r="H77" s="96" t="s">
        <v>131</v>
      </c>
      <c r="I77" s="80">
        <v>4.8000000000000001E-2</v>
      </c>
      <c r="J77" s="80">
        <v>4.8499999999999995E-2</v>
      </c>
      <c r="K77" s="102">
        <v>43284000</v>
      </c>
      <c r="L77" s="103">
        <v>105.592493</v>
      </c>
      <c r="M77" s="102">
        <v>45704.654569999999</v>
      </c>
      <c r="N77" s="99"/>
      <c r="O77" s="79">
        <f t="shared" si="1"/>
        <v>1.0440104892187859E-2</v>
      </c>
      <c r="P77" s="79">
        <f>M77/'סכום נכסי הקרן'!$C$42</f>
        <v>2.8415360538935263E-3</v>
      </c>
    </row>
    <row r="78" spans="2:16">
      <c r="B78" s="100" t="s">
        <v>1781</v>
      </c>
      <c r="C78" s="99">
        <v>89050000</v>
      </c>
      <c r="D78" s="99" t="s">
        <v>233</v>
      </c>
      <c r="E78" s="99"/>
      <c r="F78" s="86">
        <v>44563</v>
      </c>
      <c r="G78" s="102">
        <v>10.120000000000001</v>
      </c>
      <c r="H78" s="96" t="s">
        <v>131</v>
      </c>
      <c r="I78" s="80">
        <v>4.8000000000000001E-2</v>
      </c>
      <c r="J78" s="80">
        <v>4.8499999999999995E-2</v>
      </c>
      <c r="K78" s="102">
        <v>102834000</v>
      </c>
      <c r="L78" s="103">
        <v>107.791239</v>
      </c>
      <c r="M78" s="102">
        <v>110846.04224</v>
      </c>
      <c r="N78" s="99"/>
      <c r="O78" s="79">
        <f t="shared" si="1"/>
        <v>2.5320053695999E-2</v>
      </c>
      <c r="P78" s="79">
        <f>M78/'סכום נכסי הקרן'!$C$42</f>
        <v>6.8914868391349643E-3</v>
      </c>
    </row>
    <row r="79" spans="2:16">
      <c r="B79" s="100" t="s">
        <v>1782</v>
      </c>
      <c r="C79" s="99">
        <v>8287765</v>
      </c>
      <c r="D79" s="99" t="s">
        <v>233</v>
      </c>
      <c r="E79" s="99"/>
      <c r="F79" s="86">
        <v>40603</v>
      </c>
      <c r="G79" s="102">
        <v>2.9299999999999997</v>
      </c>
      <c r="H79" s="96" t="s">
        <v>131</v>
      </c>
      <c r="I79" s="80">
        <v>4.8000000000000001E-2</v>
      </c>
      <c r="J79" s="80">
        <v>4.8799999999999996E-2</v>
      </c>
      <c r="K79" s="102">
        <v>800000</v>
      </c>
      <c r="L79" s="103">
        <v>115.262828</v>
      </c>
      <c r="M79" s="102">
        <v>922.10262</v>
      </c>
      <c r="N79" s="99"/>
      <c r="O79" s="79">
        <f t="shared" si="1"/>
        <v>2.1063167777402245E-4</v>
      </c>
      <c r="P79" s="79">
        <f>M79/'סכום נכסי הקרן'!$C$42</f>
        <v>5.732868708386525E-5</v>
      </c>
    </row>
    <row r="80" spans="2:16">
      <c r="B80" s="100" t="s">
        <v>1783</v>
      </c>
      <c r="C80" s="99">
        <v>71116727</v>
      </c>
      <c r="D80" s="99" t="s">
        <v>233</v>
      </c>
      <c r="E80" s="99"/>
      <c r="F80" s="86">
        <v>40969</v>
      </c>
      <c r="G80" s="102">
        <v>3.77</v>
      </c>
      <c r="H80" s="96" t="s">
        <v>131</v>
      </c>
      <c r="I80" s="80">
        <v>4.8000000000000001E-2</v>
      </c>
      <c r="J80" s="80">
        <v>4.87E-2</v>
      </c>
      <c r="K80" s="102">
        <v>3600000</v>
      </c>
      <c r="L80" s="103">
        <v>113.062718</v>
      </c>
      <c r="M80" s="102">
        <v>4070.25785</v>
      </c>
      <c r="N80" s="99"/>
      <c r="O80" s="79">
        <f t="shared" si="1"/>
        <v>9.2975035676439723E-4</v>
      </c>
      <c r="P80" s="79">
        <f>M80/'סכום נכסי הקרן'!$C$42</f>
        <v>2.5305484831319113E-4</v>
      </c>
    </row>
    <row r="81" spans="2:16">
      <c r="B81" s="113"/>
      <c r="C81" s="113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</row>
    <row r="82" spans="2:16">
      <c r="B82" s="113"/>
      <c r="C82" s="113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</row>
    <row r="83" spans="2:16">
      <c r="B83" s="113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</row>
    <row r="84" spans="2:16">
      <c r="B84" s="120" t="s">
        <v>111</v>
      </c>
      <c r="C84" s="113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</row>
    <row r="85" spans="2:16">
      <c r="B85" s="120" t="s">
        <v>202</v>
      </c>
      <c r="C85" s="113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</row>
    <row r="86" spans="2:16">
      <c r="B86" s="120" t="s">
        <v>210</v>
      </c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</row>
    <row r="87" spans="2:16">
      <c r="B87" s="113"/>
      <c r="C87" s="113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2:16">
      <c r="B88" s="113"/>
      <c r="C88" s="113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</row>
    <row r="89" spans="2:16">
      <c r="B89" s="113"/>
      <c r="C89" s="113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</row>
    <row r="90" spans="2:16">
      <c r="B90" s="113"/>
      <c r="C90" s="113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</row>
    <row r="91" spans="2:16">
      <c r="B91" s="113"/>
      <c r="C91" s="113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</row>
    <row r="92" spans="2:16">
      <c r="B92" s="113"/>
      <c r="C92" s="113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</row>
    <row r="93" spans="2:16">
      <c r="B93" s="113"/>
      <c r="C93" s="113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</row>
    <row r="94" spans="2:16">
      <c r="B94" s="113"/>
      <c r="C94" s="113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</row>
    <row r="95" spans="2:16">
      <c r="B95" s="113"/>
      <c r="C95" s="113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</row>
    <row r="96" spans="2:16">
      <c r="B96" s="113"/>
      <c r="C96" s="113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</row>
    <row r="97" spans="2:16">
      <c r="B97" s="113"/>
      <c r="C97" s="113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</row>
    <row r="98" spans="2:16">
      <c r="B98" s="113"/>
      <c r="C98" s="113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</row>
    <row r="99" spans="2:16">
      <c r="B99" s="113"/>
      <c r="C99" s="113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</row>
    <row r="100" spans="2:16">
      <c r="B100" s="113"/>
      <c r="C100" s="113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</row>
    <row r="101" spans="2:16">
      <c r="B101" s="113"/>
      <c r="C101" s="113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</row>
    <row r="102" spans="2:16">
      <c r="B102" s="113"/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</row>
    <row r="103" spans="2:16">
      <c r="B103" s="113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</row>
    <row r="104" spans="2:16">
      <c r="B104" s="113"/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</row>
    <row r="105" spans="2:16">
      <c r="B105" s="113"/>
      <c r="C105" s="113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</row>
    <row r="106" spans="2:16">
      <c r="B106" s="113"/>
      <c r="C106" s="113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2:16">
      <c r="B107" s="113"/>
      <c r="C107" s="113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</row>
    <row r="108" spans="2:16">
      <c r="B108" s="113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</row>
    <row r="109" spans="2:16">
      <c r="B109" s="113"/>
      <c r="C109" s="113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</row>
    <row r="219" spans="2:16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</row>
    <row r="220" spans="2:16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</row>
    <row r="221" spans="2:16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</row>
    <row r="222" spans="2:16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</row>
    <row r="223" spans="2:16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</row>
    <row r="224" spans="2:16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</row>
    <row r="225" spans="2:16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</row>
    <row r="226" spans="2:16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</row>
    <row r="227" spans="2:16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</row>
    <row r="228" spans="2:16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</row>
    <row r="229" spans="2:16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</row>
    <row r="230" spans="2:16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</row>
    <row r="231" spans="2:16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</row>
    <row r="232" spans="2:16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</row>
    <row r="233" spans="2:16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</row>
    <row r="234" spans="2:16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</row>
    <row r="235" spans="2:16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</row>
    <row r="236" spans="2:16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</row>
    <row r="237" spans="2:16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</row>
    <row r="238" spans="2:16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</row>
    <row r="239" spans="2:16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</row>
    <row r="240" spans="2:16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</row>
    <row r="241" spans="2:16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</row>
    <row r="242" spans="2:16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</row>
    <row r="243" spans="2:16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</row>
    <row r="244" spans="2:16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</row>
    <row r="245" spans="2:16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</row>
    <row r="246" spans="2:16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7" spans="2:16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</row>
    <row r="248" spans="2:16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</row>
    <row r="249" spans="2:16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</row>
    <row r="250" spans="2:16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</row>
    <row r="251" spans="2:16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</row>
    <row r="252" spans="2:16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3" spans="2:16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</row>
    <row r="254" spans="2:16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</row>
    <row r="255" spans="2:16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</row>
    <row r="256" spans="2:16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</row>
    <row r="257" spans="2:16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</row>
    <row r="258" spans="2:16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</row>
    <row r="259" spans="2:16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</row>
    <row r="260" spans="2:16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</row>
    <row r="261" spans="2:16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</row>
    <row r="262" spans="2:16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</row>
    <row r="263" spans="2:16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</row>
    <row r="264" spans="2:16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</row>
    <row r="265" spans="2:16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6" spans="2:16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</row>
    <row r="267" spans="2:16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</row>
    <row r="268" spans="2:16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</row>
    <row r="269" spans="2:16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</row>
    <row r="270" spans="2:16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</row>
    <row r="271" spans="2:16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2" spans="2:16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</row>
    <row r="273" spans="2:16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</row>
    <row r="274" spans="2:16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</row>
    <row r="275" spans="2:16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</row>
    <row r="276" spans="2:16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</row>
    <row r="277" spans="2:16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</row>
    <row r="278" spans="2:16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</row>
    <row r="279" spans="2:16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</row>
    <row r="280" spans="2:16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</row>
    <row r="281" spans="2:16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</row>
    <row r="282" spans="2:16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</row>
    <row r="283" spans="2:16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</row>
    <row r="284" spans="2:16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</row>
    <row r="285" spans="2:16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</row>
    <row r="286" spans="2:16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</row>
    <row r="287" spans="2:16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</row>
    <row r="288" spans="2:16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</row>
    <row r="289" spans="2:16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</row>
    <row r="290" spans="2:16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</row>
    <row r="291" spans="2:16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</row>
    <row r="292" spans="2:16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2:16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2:16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2:16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</row>
    <row r="296" spans="2:16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</row>
    <row r="297" spans="2:16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</row>
    <row r="298" spans="2:16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2:16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</row>
    <row r="300" spans="2:16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2:16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</row>
    <row r="302" spans="2:16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</row>
    <row r="303" spans="2:16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</row>
    <row r="304" spans="2:16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</row>
    <row r="305" spans="2:16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</row>
    <row r="306" spans="2:16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</row>
    <row r="307" spans="2:16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</row>
    <row r="308" spans="2:16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2:16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</row>
    <row r="310" spans="2:16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</row>
    <row r="311" spans="2:16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</row>
    <row r="312" spans="2:16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</row>
    <row r="313" spans="2:16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</row>
    <row r="314" spans="2:16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</row>
    <row r="315" spans="2:16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</row>
    <row r="316" spans="2:16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</row>
    <row r="317" spans="2:16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</row>
    <row r="318" spans="2:16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</row>
    <row r="319" spans="2:16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</row>
    <row r="320" spans="2:16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</row>
    <row r="321" spans="2:16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</row>
    <row r="322" spans="2:16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2:16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</row>
    <row r="324" spans="2:16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</row>
    <row r="325" spans="2:16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</row>
    <row r="326" spans="2:16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</row>
    <row r="327" spans="2:16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</row>
    <row r="328" spans="2:16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</row>
    <row r="329" spans="2:16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</row>
    <row r="330" spans="2:16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</row>
    <row r="331" spans="2:16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</row>
    <row r="332" spans="2:16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</row>
    <row r="333" spans="2:16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</row>
    <row r="334" spans="2:16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</row>
    <row r="335" spans="2:16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</row>
    <row r="336" spans="2:16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</row>
    <row r="337" spans="2:16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</row>
    <row r="338" spans="2:16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</row>
    <row r="339" spans="2:16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</row>
    <row r="340" spans="2:16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2:16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</row>
    <row r="342" spans="2:16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</row>
    <row r="343" spans="2:16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</row>
    <row r="344" spans="2:16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</row>
    <row r="345" spans="2:16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</row>
    <row r="346" spans="2:16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</row>
    <row r="347" spans="2:16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</row>
    <row r="348" spans="2:16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</row>
    <row r="349" spans="2:16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</row>
    <row r="350" spans="2:16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</row>
    <row r="351" spans="2:16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</row>
    <row r="352" spans="2:16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2:16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</row>
    <row r="354" spans="2:16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</row>
    <row r="355" spans="2:16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</row>
    <row r="356" spans="2:16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</row>
    <row r="357" spans="2:16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</row>
    <row r="358" spans="2:16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</row>
    <row r="359" spans="2:16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</row>
    <row r="360" spans="2:16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</row>
    <row r="361" spans="2:16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</row>
    <row r="362" spans="2:16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</row>
    <row r="363" spans="2:16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</row>
    <row r="364" spans="2:16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</row>
    <row r="365" spans="2:16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</row>
    <row r="366" spans="2:16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</row>
    <row r="367" spans="2:16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</row>
    <row r="368" spans="2:16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</row>
    <row r="369" spans="2:16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</row>
    <row r="370" spans="2:16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</row>
    <row r="371" spans="2:16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</row>
    <row r="372" spans="2:16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</row>
    <row r="373" spans="2:16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</row>
    <row r="374" spans="2:16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</row>
    <row r="375" spans="2:16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</row>
    <row r="376" spans="2:16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2:16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</row>
    <row r="378" spans="2:16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</row>
    <row r="379" spans="2:16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</row>
    <row r="380" spans="2:16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</row>
    <row r="381" spans="2:16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</row>
    <row r="382" spans="2:16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</row>
    <row r="383" spans="2:16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</row>
    <row r="384" spans="2:16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</row>
    <row r="385" spans="2:16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</row>
    <row r="386" spans="2:16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</row>
    <row r="387" spans="2:16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</row>
    <row r="388" spans="2:16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</row>
    <row r="389" spans="2:16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</row>
    <row r="390" spans="2:16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</row>
    <row r="391" spans="2:16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</row>
    <row r="392" spans="2:16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</row>
    <row r="393" spans="2:16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</row>
    <row r="394" spans="2:16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</row>
    <row r="395" spans="2:16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</row>
    <row r="396" spans="2:16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</row>
    <row r="397" spans="2:16">
      <c r="B397" s="113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</row>
    <row r="398" spans="2:16">
      <c r="B398" s="113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</row>
    <row r="399" spans="2:16">
      <c r="B399" s="11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</row>
    <row r="400" spans="2:16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</row>
    <row r="401" spans="2:16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</row>
    <row r="402" spans="2:16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</row>
    <row r="403" spans="2:16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</row>
    <row r="404" spans="2:16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</row>
    <row r="405" spans="2:16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</row>
    <row r="406" spans="2:16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</row>
    <row r="407" spans="2:16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</row>
    <row r="408" spans="2:16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</row>
    <row r="409" spans="2:16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</row>
    <row r="410" spans="2:16">
      <c r="B410" s="113"/>
      <c r="C410" s="113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</row>
    <row r="411" spans="2:16">
      <c r="B411" s="113"/>
      <c r="C411" s="113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</row>
    <row r="412" spans="2:16">
      <c r="B412" s="113"/>
      <c r="C412" s="113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</row>
    <row r="413" spans="2:16">
      <c r="B413" s="113"/>
      <c r="C413" s="113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</row>
    <row r="414" spans="2:16">
      <c r="B414" s="113"/>
      <c r="C414" s="113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</row>
    <row r="415" spans="2:16">
      <c r="B415" s="113"/>
      <c r="C415" s="113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</row>
    <row r="416" spans="2:16">
      <c r="B416" s="113"/>
      <c r="C416" s="113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</row>
    <row r="417" spans="2:16">
      <c r="B417" s="113"/>
      <c r="C417" s="113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</row>
    <row r="418" spans="2:16">
      <c r="B418" s="113"/>
      <c r="C418" s="113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</row>
    <row r="419" spans="2:16">
      <c r="B419" s="113"/>
      <c r="C419" s="113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</row>
    <row r="420" spans="2:16">
      <c r="B420" s="113"/>
      <c r="C420" s="113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</row>
    <row r="421" spans="2:16">
      <c r="B421" s="113"/>
      <c r="C421" s="113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</row>
    <row r="422" spans="2:16">
      <c r="B422" s="113"/>
      <c r="C422" s="113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</row>
    <row r="423" spans="2:16">
      <c r="B423" s="113"/>
      <c r="C423" s="113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</row>
    <row r="424" spans="2:16">
      <c r="B424" s="113"/>
      <c r="C424" s="113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</row>
    <row r="425" spans="2:16">
      <c r="B425" s="113"/>
      <c r="C425" s="113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</row>
    <row r="426" spans="2:16">
      <c r="B426" s="113"/>
      <c r="C426" s="113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</row>
    <row r="427" spans="2:16">
      <c r="B427" s="113"/>
      <c r="C427" s="113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</row>
    <row r="428" spans="2:16">
      <c r="B428" s="113"/>
      <c r="C428" s="113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</row>
    <row r="429" spans="2:16">
      <c r="B429" s="113"/>
      <c r="C429" s="113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</row>
    <row r="430" spans="2:16">
      <c r="B430" s="113"/>
      <c r="C430" s="113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</row>
    <row r="431" spans="2:16">
      <c r="B431" s="113"/>
      <c r="C431" s="113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</row>
    <row r="432" spans="2:16">
      <c r="B432" s="113"/>
      <c r="C432" s="113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</row>
    <row r="433" spans="2:16">
      <c r="B433" s="113"/>
      <c r="C433" s="113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</row>
    <row r="434" spans="2:16">
      <c r="B434" s="113"/>
      <c r="C434" s="113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</row>
    <row r="435" spans="2:16">
      <c r="B435" s="113"/>
      <c r="C435" s="113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</row>
    <row r="436" spans="2:16">
      <c r="B436" s="113"/>
      <c r="C436" s="113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</row>
    <row r="437" spans="2:16">
      <c r="B437" s="113"/>
      <c r="C437" s="113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</row>
    <row r="438" spans="2:16">
      <c r="B438" s="113"/>
      <c r="C438" s="113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</row>
    <row r="439" spans="2:16">
      <c r="B439" s="113"/>
      <c r="C439" s="113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</row>
    <row r="440" spans="2:16">
      <c r="B440" s="113"/>
      <c r="C440" s="113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</row>
    <row r="441" spans="2:16">
      <c r="B441" s="113"/>
      <c r="C441" s="113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</row>
    <row r="442" spans="2:16">
      <c r="B442" s="113"/>
      <c r="C442" s="113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</row>
    <row r="443" spans="2:16">
      <c r="B443" s="113"/>
      <c r="C443" s="113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</row>
    <row r="444" spans="2:16">
      <c r="B444" s="113"/>
      <c r="C444" s="113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</row>
    <row r="445" spans="2:16">
      <c r="B445" s="113"/>
      <c r="C445" s="113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</row>
    <row r="446" spans="2:16">
      <c r="B446" s="113"/>
      <c r="C446" s="113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</row>
    <row r="447" spans="2:16">
      <c r="B447" s="113"/>
      <c r="C447" s="113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</row>
    <row r="448" spans="2:16">
      <c r="B448" s="113"/>
      <c r="C448" s="113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</row>
    <row r="449" spans="2:16">
      <c r="B449" s="113"/>
      <c r="C449" s="113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</row>
    <row r="450" spans="2:16">
      <c r="B450" s="113"/>
      <c r="C450" s="113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</row>
    <row r="451" spans="2:16">
      <c r="B451" s="113"/>
      <c r="C451" s="113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</row>
    <row r="452" spans="2:16">
      <c r="B452" s="113"/>
      <c r="C452" s="113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</row>
  </sheetData>
  <sheetProtection sheet="1" objects="1" scenarios="1"/>
  <mergeCells count="2">
    <mergeCell ref="B6:P6"/>
    <mergeCell ref="B7:P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144</v>
      </c>
      <c r="C1" s="67" t="s" vm="1">
        <v>228</v>
      </c>
    </row>
    <row r="2" spans="2:19">
      <c r="B2" s="46" t="s">
        <v>143</v>
      </c>
      <c r="C2" s="67" t="s">
        <v>229</v>
      </c>
    </row>
    <row r="3" spans="2:19">
      <c r="B3" s="46" t="s">
        <v>145</v>
      </c>
      <c r="C3" s="67" t="s">
        <v>230</v>
      </c>
    </row>
    <row r="4" spans="2:19">
      <c r="B4" s="46" t="s">
        <v>146</v>
      </c>
      <c r="C4" s="67">
        <v>8801</v>
      </c>
    </row>
    <row r="6" spans="2:19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19" ht="26.25" customHeight="1">
      <c r="B7" s="148" t="s">
        <v>89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19" s="3" customFormat="1" ht="78.75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29" t="s">
        <v>204</v>
      </c>
      <c r="O8" s="29" t="s">
        <v>203</v>
      </c>
      <c r="P8" s="29" t="s">
        <v>110</v>
      </c>
      <c r="Q8" s="29" t="s">
        <v>58</v>
      </c>
      <c r="R8" s="29" t="s">
        <v>147</v>
      </c>
      <c r="S8" s="30" t="s">
        <v>149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150</v>
      </c>
    </row>
    <row r="11" spans="2:19" s="4" customFormat="1" ht="18" customHeight="1">
      <c r="B11" s="117" t="s">
        <v>3156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118">
        <v>0</v>
      </c>
      <c r="Q11" s="81"/>
      <c r="R11" s="119">
        <v>0</v>
      </c>
      <c r="S11" s="119">
        <v>0</v>
      </c>
    </row>
    <row r="12" spans="2:19" ht="20.25" customHeight="1">
      <c r="B12" s="120" t="s">
        <v>219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spans="2:19">
      <c r="B13" s="120" t="s">
        <v>111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spans="2:19">
      <c r="B14" s="120" t="s">
        <v>202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19">
      <c r="B15" s="120" t="s">
        <v>210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2:19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2:19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2:19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2:19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2:19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pans="2:19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</row>
    <row r="23" spans="2:19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spans="2:19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spans="2:19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pans="2:19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2:19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pans="2:19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2:19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2:19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pans="2:19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</row>
    <row r="32" spans="2:19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</row>
    <row r="33" spans="2:19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spans="2:19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</row>
    <row r="35" spans="2:19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pans="2:19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</row>
    <row r="37" spans="2:19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spans="2:19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spans="2:19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pans="2:19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</row>
    <row r="41" spans="2:19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</row>
    <row r="42" spans="2:19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</row>
    <row r="43" spans="2:19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2:19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</row>
    <row r="45" spans="2:19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pans="2:19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spans="2:19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</row>
    <row r="48" spans="2:19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</row>
    <row r="49" spans="2:19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</row>
    <row r="50" spans="2:19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</row>
    <row r="51" spans="2:19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</row>
    <row r="52" spans="2:19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</row>
    <row r="53" spans="2:19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</row>
    <row r="54" spans="2:19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</row>
    <row r="55" spans="2:19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spans="2:19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</row>
    <row r="57" spans="2:19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</row>
    <row r="58" spans="2:19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</row>
    <row r="59" spans="2:19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</row>
    <row r="60" spans="2:19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spans="2:19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2:19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2:19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2:19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2:19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2:19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2:19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2:19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</row>
    <row r="69" spans="2:19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</row>
    <row r="70" spans="2:19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2:19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2:19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</row>
    <row r="73" spans="2:19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2:19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</row>
    <row r="75" spans="2:19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</row>
    <row r="76" spans="2:19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</row>
    <row r="77" spans="2:19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</row>
    <row r="78" spans="2:19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</row>
    <row r="79" spans="2:19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</row>
    <row r="80" spans="2:19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</row>
    <row r="81" spans="2:19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</row>
    <row r="82" spans="2:19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</row>
    <row r="83" spans="2:19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</row>
    <row r="84" spans="2:19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</row>
    <row r="85" spans="2:19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</row>
    <row r="86" spans="2:19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  <row r="87" spans="2:19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</row>
    <row r="88" spans="2:19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</row>
    <row r="89" spans="2:19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</row>
    <row r="90" spans="2:19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</row>
    <row r="91" spans="2:19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</row>
    <row r="92" spans="2:19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</row>
    <row r="93" spans="2:19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</row>
    <row r="94" spans="2:19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</row>
    <row r="95" spans="2:19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</row>
    <row r="96" spans="2:19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</row>
    <row r="97" spans="2:19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</row>
    <row r="98" spans="2:19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</row>
    <row r="99" spans="2:19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</row>
    <row r="100" spans="2:19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</row>
    <row r="101" spans="2:19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</row>
    <row r="102" spans="2:19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</row>
    <row r="103" spans="2:19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</row>
    <row r="104" spans="2:19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</row>
    <row r="105" spans="2:19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</row>
    <row r="106" spans="2:19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</row>
    <row r="107" spans="2:19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</row>
    <row r="108" spans="2:19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</row>
    <row r="109" spans="2:19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</row>
    <row r="110" spans="2:19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</row>
    <row r="111" spans="2:19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</row>
    <row r="112" spans="2:19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</row>
    <row r="113" spans="2:19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</row>
    <row r="114" spans="2:19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</row>
    <row r="115" spans="2:19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</row>
    <row r="116" spans="2:19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</row>
    <row r="117" spans="2:19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</row>
    <row r="118" spans="2:19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</row>
    <row r="119" spans="2:19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</row>
    <row r="120" spans="2:19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</row>
    <row r="121" spans="2:19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</row>
    <row r="122" spans="2:19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</row>
    <row r="123" spans="2:19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</row>
    <row r="124" spans="2:19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</row>
    <row r="125" spans="2:19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</row>
    <row r="126" spans="2:19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</row>
    <row r="127" spans="2:19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</row>
    <row r="128" spans="2:19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</row>
    <row r="129" spans="2:19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</row>
    <row r="130" spans="2:19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</row>
    <row r="131" spans="2:19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</row>
    <row r="132" spans="2:19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</row>
    <row r="133" spans="2:19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</row>
    <row r="134" spans="2:19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</row>
    <row r="135" spans="2:19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</row>
    <row r="136" spans="2:19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</row>
    <row r="137" spans="2:19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</row>
    <row r="138" spans="2:19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</row>
    <row r="139" spans="2:19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</row>
    <row r="140" spans="2:19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</row>
    <row r="141" spans="2:19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</row>
    <row r="142" spans="2:19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</row>
    <row r="143" spans="2:19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</row>
    <row r="144" spans="2:19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</row>
    <row r="145" spans="2:19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</row>
    <row r="146" spans="2:19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</row>
    <row r="147" spans="2:19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</row>
    <row r="148" spans="2:19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</row>
    <row r="149" spans="2:19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</row>
    <row r="150" spans="2:19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</row>
    <row r="151" spans="2:19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</row>
    <row r="152" spans="2:19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</row>
    <row r="153" spans="2:19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</row>
    <row r="154" spans="2:19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</row>
    <row r="155" spans="2:19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</row>
    <row r="156" spans="2:19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</row>
    <row r="157" spans="2:19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</row>
    <row r="158" spans="2:19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</row>
    <row r="159" spans="2:19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</row>
    <row r="160" spans="2:19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</row>
    <row r="161" spans="2:19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</row>
    <row r="162" spans="2:19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</row>
    <row r="163" spans="2:19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</row>
    <row r="164" spans="2:19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</row>
    <row r="165" spans="2:19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</row>
    <row r="166" spans="2:19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</row>
    <row r="167" spans="2:19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</row>
    <row r="168" spans="2:19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</row>
    <row r="169" spans="2:19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</row>
    <row r="170" spans="2:19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</row>
    <row r="171" spans="2:19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</row>
    <row r="172" spans="2:19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</row>
    <row r="173" spans="2:19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</row>
    <row r="174" spans="2:19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</row>
    <row r="175" spans="2:19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</row>
    <row r="176" spans="2:19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</row>
    <row r="177" spans="2:19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</row>
    <row r="178" spans="2:19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</row>
    <row r="179" spans="2:19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</row>
    <row r="180" spans="2:19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19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</row>
    <row r="182" spans="2:19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</row>
    <row r="183" spans="2:19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</row>
    <row r="184" spans="2:19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</row>
    <row r="185" spans="2:19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</row>
    <row r="186" spans="2:19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</row>
    <row r="187" spans="2:19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</row>
    <row r="188" spans="2:19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</row>
    <row r="189" spans="2:19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</row>
    <row r="190" spans="2:19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</row>
    <row r="191" spans="2:19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</row>
    <row r="192" spans="2:19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</row>
    <row r="193" spans="2:19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</row>
    <row r="194" spans="2:19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</row>
    <row r="195" spans="2:19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</row>
    <row r="196" spans="2:19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</row>
    <row r="197" spans="2:19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</row>
    <row r="198" spans="2:19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</row>
    <row r="199" spans="2:19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</row>
    <row r="200" spans="2:19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</row>
    <row r="201" spans="2:19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</row>
    <row r="202" spans="2:19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</row>
    <row r="203" spans="2:19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</row>
    <row r="204" spans="2:19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</row>
    <row r="205" spans="2:19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</row>
    <row r="206" spans="2:19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</row>
    <row r="207" spans="2:19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</row>
    <row r="208" spans="2:19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</row>
    <row r="209" spans="2:19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</row>
    <row r="210" spans="2:19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</row>
    <row r="211" spans="2:19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</row>
    <row r="212" spans="2:19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</row>
    <row r="213" spans="2:19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</row>
    <row r="214" spans="2:19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</row>
    <row r="215" spans="2:19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</row>
    <row r="216" spans="2:19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</row>
    <row r="217" spans="2:19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</row>
    <row r="218" spans="2:19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</row>
    <row r="219" spans="2:19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</row>
    <row r="220" spans="2:19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</row>
    <row r="221" spans="2:19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</row>
    <row r="222" spans="2:19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</row>
    <row r="223" spans="2:19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</row>
    <row r="224" spans="2:19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</row>
    <row r="225" spans="2:19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</row>
    <row r="226" spans="2:19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</row>
    <row r="227" spans="2:19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</row>
    <row r="228" spans="2:19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</row>
    <row r="229" spans="2:19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</row>
    <row r="230" spans="2:19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</row>
    <row r="231" spans="2:19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</row>
    <row r="232" spans="2:19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</row>
    <row r="233" spans="2:19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</row>
    <row r="234" spans="2:19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</row>
    <row r="235" spans="2:19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</row>
    <row r="236" spans="2:19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</row>
    <row r="237" spans="2:19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</row>
    <row r="238" spans="2:19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</row>
    <row r="239" spans="2:19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</row>
    <row r="240" spans="2:19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</row>
    <row r="241" spans="2:19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</row>
    <row r="242" spans="2:19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</row>
    <row r="243" spans="2:19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</row>
    <row r="244" spans="2:19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</row>
    <row r="245" spans="2:19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</row>
    <row r="246" spans="2:19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</row>
    <row r="247" spans="2:19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</row>
    <row r="248" spans="2:19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</row>
    <row r="249" spans="2:19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</row>
    <row r="250" spans="2:19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</row>
    <row r="251" spans="2:19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</row>
    <row r="252" spans="2:19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</row>
    <row r="253" spans="2:19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</row>
    <row r="254" spans="2:19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</row>
    <row r="255" spans="2:19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</row>
    <row r="256" spans="2:19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</row>
    <row r="257" spans="2:19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</row>
    <row r="258" spans="2:19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</row>
    <row r="259" spans="2:19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</row>
    <row r="260" spans="2:19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</row>
    <row r="261" spans="2:19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</row>
    <row r="262" spans="2:19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</row>
    <row r="263" spans="2:19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</row>
    <row r="264" spans="2:19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</row>
    <row r="265" spans="2:19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</row>
    <row r="266" spans="2:19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</row>
    <row r="267" spans="2:19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</row>
    <row r="268" spans="2:19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</row>
    <row r="269" spans="2:19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</row>
    <row r="270" spans="2:19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</row>
    <row r="271" spans="2:19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</row>
    <row r="272" spans="2:19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</row>
    <row r="273" spans="2:19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</row>
    <row r="274" spans="2:19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</row>
    <row r="275" spans="2:19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</row>
    <row r="276" spans="2:19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</row>
    <row r="277" spans="2:19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</row>
    <row r="278" spans="2:19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</row>
    <row r="279" spans="2:19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</row>
    <row r="280" spans="2:19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</row>
    <row r="281" spans="2:19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</row>
    <row r="282" spans="2:19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</row>
    <row r="283" spans="2:19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</row>
    <row r="284" spans="2:19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</row>
    <row r="285" spans="2:19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</row>
    <row r="286" spans="2:19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</row>
    <row r="287" spans="2:19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</row>
    <row r="288" spans="2:19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</row>
    <row r="289" spans="2:19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</row>
    <row r="290" spans="2:19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</row>
    <row r="291" spans="2:19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</row>
    <row r="292" spans="2:19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</row>
    <row r="293" spans="2:19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</row>
    <row r="294" spans="2:19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</row>
    <row r="295" spans="2:19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</row>
    <row r="296" spans="2:19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</row>
    <row r="297" spans="2:19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</row>
    <row r="298" spans="2:19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</row>
    <row r="299" spans="2:19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</row>
    <row r="300" spans="2:19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</row>
    <row r="301" spans="2:19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</row>
    <row r="302" spans="2:19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</row>
    <row r="303" spans="2:19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</row>
    <row r="304" spans="2:19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</row>
    <row r="305" spans="2:19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</row>
    <row r="306" spans="2:19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</row>
    <row r="307" spans="2:19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</row>
    <row r="308" spans="2:19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</row>
    <row r="309" spans="2:19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</row>
    <row r="310" spans="2:19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</row>
    <row r="311" spans="2:19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>
      <selection activeCell="M30" sqref="M30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1.7109375" style="2" customWidth="1"/>
    <col min="4" max="4" width="9.28515625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2851562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144</v>
      </c>
      <c r="C1" s="67" t="s" vm="1">
        <v>228</v>
      </c>
    </row>
    <row r="2" spans="2:30">
      <c r="B2" s="46" t="s">
        <v>143</v>
      </c>
      <c r="C2" s="67" t="s">
        <v>229</v>
      </c>
    </row>
    <row r="3" spans="2:30">
      <c r="B3" s="46" t="s">
        <v>145</v>
      </c>
      <c r="C3" s="67" t="s">
        <v>230</v>
      </c>
    </row>
    <row r="4" spans="2:30">
      <c r="B4" s="46" t="s">
        <v>146</v>
      </c>
      <c r="C4" s="67">
        <v>8801</v>
      </c>
    </row>
    <row r="6" spans="2:30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30" ht="26.25" customHeight="1">
      <c r="B7" s="148" t="s">
        <v>90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30" s="3" customFormat="1" ht="78.75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14</v>
      </c>
      <c r="H8" s="29" t="s">
        <v>66</v>
      </c>
      <c r="I8" s="29" t="s">
        <v>103</v>
      </c>
      <c r="J8" s="29" t="s">
        <v>17</v>
      </c>
      <c r="K8" s="29" t="s">
        <v>102</v>
      </c>
      <c r="L8" s="29" t="s">
        <v>16</v>
      </c>
      <c r="M8" s="58" t="s">
        <v>18</v>
      </c>
      <c r="N8" s="58" t="s">
        <v>204</v>
      </c>
      <c r="O8" s="29" t="s">
        <v>203</v>
      </c>
      <c r="P8" s="29" t="s">
        <v>110</v>
      </c>
      <c r="Q8" s="29" t="s">
        <v>58</v>
      </c>
      <c r="R8" s="29" t="s">
        <v>147</v>
      </c>
      <c r="S8" s="30" t="s">
        <v>149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112</v>
      </c>
      <c r="R10" s="18" t="s">
        <v>113</v>
      </c>
      <c r="S10" s="19" t="s">
        <v>150</v>
      </c>
      <c r="AA10" s="1"/>
    </row>
    <row r="11" spans="2:30" s="4" customFormat="1" ht="18" customHeight="1">
      <c r="B11" s="87" t="s">
        <v>52</v>
      </c>
      <c r="C11" s="69"/>
      <c r="D11" s="69"/>
      <c r="E11" s="69"/>
      <c r="F11" s="69"/>
      <c r="G11" s="69"/>
      <c r="H11" s="69"/>
      <c r="I11" s="69"/>
      <c r="J11" s="76">
        <v>3.7751651553600922</v>
      </c>
      <c r="K11" s="69"/>
      <c r="L11" s="69"/>
      <c r="M11" s="75">
        <v>0.12182236929598701</v>
      </c>
      <c r="N11" s="74"/>
      <c r="O11" s="76"/>
      <c r="P11" s="74">
        <v>22843.614493491001</v>
      </c>
      <c r="Q11" s="69"/>
      <c r="R11" s="75">
        <f>IFERROR(P11/$P$11,0)</f>
        <v>1</v>
      </c>
      <c r="S11" s="75">
        <f>P11/'סכום נכסי הקרן'!$C$42</f>
        <v>1.4202263378904558E-3</v>
      </c>
      <c r="AA11" s="1"/>
      <c r="AD11" s="1"/>
    </row>
    <row r="12" spans="2:30" ht="17.25" customHeight="1">
      <c r="B12" s="88" t="s">
        <v>197</v>
      </c>
      <c r="C12" s="70"/>
      <c r="D12" s="70"/>
      <c r="E12" s="70"/>
      <c r="F12" s="70"/>
      <c r="G12" s="70"/>
      <c r="H12" s="70"/>
      <c r="I12" s="70"/>
      <c r="J12" s="78">
        <v>2.8968098099241781</v>
      </c>
      <c r="K12" s="70"/>
      <c r="L12" s="70"/>
      <c r="M12" s="77">
        <v>4.9190993063100506E-2</v>
      </c>
      <c r="N12" s="101"/>
      <c r="O12" s="78"/>
      <c r="P12" s="101">
        <v>18671.782011596999</v>
      </c>
      <c r="Q12" s="70"/>
      <c r="R12" s="77">
        <f t="shared" ref="R12:R37" si="0">IFERROR(P12/$P$11,0)</f>
        <v>0.81737423895492922</v>
      </c>
      <c r="S12" s="77">
        <f>P12/'סכום נכסי הקרן'!$C$42</f>
        <v>1.1608564220769574E-3</v>
      </c>
    </row>
    <row r="13" spans="2:30">
      <c r="B13" s="89" t="s">
        <v>59</v>
      </c>
      <c r="C13" s="70"/>
      <c r="D13" s="70"/>
      <c r="E13" s="70"/>
      <c r="F13" s="70"/>
      <c r="G13" s="70"/>
      <c r="H13" s="70"/>
      <c r="I13" s="70"/>
      <c r="J13" s="78">
        <v>7.0962320698207426</v>
      </c>
      <c r="K13" s="70"/>
      <c r="L13" s="70"/>
      <c r="M13" s="77">
        <v>2.1534353610097624E-2</v>
      </c>
      <c r="N13" s="101"/>
      <c r="O13" s="78"/>
      <c r="P13" s="101">
        <v>651.45352671700005</v>
      </c>
      <c r="Q13" s="70"/>
      <c r="R13" s="77">
        <f t="shared" si="0"/>
        <v>2.8517970608487701E-2</v>
      </c>
      <c r="S13" s="77">
        <f>P13/'סכום נכסי הקרן'!$C$42</f>
        <v>4.0501972961360138E-5</v>
      </c>
    </row>
    <row r="14" spans="2:30">
      <c r="B14" s="90" t="s">
        <v>1784</v>
      </c>
      <c r="C14" s="99" t="s">
        <v>1785</v>
      </c>
      <c r="D14" s="96" t="s">
        <v>1786</v>
      </c>
      <c r="E14" s="99" t="s">
        <v>303</v>
      </c>
      <c r="F14" s="96" t="s">
        <v>127</v>
      </c>
      <c r="G14" s="99" t="s">
        <v>288</v>
      </c>
      <c r="H14" s="99" t="s">
        <v>289</v>
      </c>
      <c r="I14" s="86">
        <v>39076</v>
      </c>
      <c r="J14" s="103">
        <v>6.639999999982523</v>
      </c>
      <c r="K14" s="96" t="s">
        <v>131</v>
      </c>
      <c r="L14" s="80">
        <v>4.9000000000000002E-2</v>
      </c>
      <c r="M14" s="79">
        <v>1.6899999999944099E-2</v>
      </c>
      <c r="N14" s="102">
        <v>97901.532439999995</v>
      </c>
      <c r="O14" s="103">
        <v>158.97</v>
      </c>
      <c r="P14" s="102">
        <v>155.63406252300001</v>
      </c>
      <c r="Q14" s="79">
        <v>6.0557586401568514E-5</v>
      </c>
      <c r="R14" s="79">
        <f t="shared" si="0"/>
        <v>6.8130226312191518E-3</v>
      </c>
      <c r="S14" s="79">
        <f>P14/'סכום נכסי הקרן'!$C$42</f>
        <v>9.6760341815011729E-6</v>
      </c>
    </row>
    <row r="15" spans="2:30">
      <c r="B15" s="90" t="s">
        <v>1787</v>
      </c>
      <c r="C15" s="99" t="s">
        <v>1788</v>
      </c>
      <c r="D15" s="96" t="s">
        <v>1786</v>
      </c>
      <c r="E15" s="99" t="s">
        <v>303</v>
      </c>
      <c r="F15" s="96" t="s">
        <v>127</v>
      </c>
      <c r="G15" s="99" t="s">
        <v>288</v>
      </c>
      <c r="H15" s="99" t="s">
        <v>289</v>
      </c>
      <c r="I15" s="86">
        <v>40738</v>
      </c>
      <c r="J15" s="103">
        <v>10.46999999998282</v>
      </c>
      <c r="K15" s="96" t="s">
        <v>131</v>
      </c>
      <c r="L15" s="80">
        <v>4.0999999999999995E-2</v>
      </c>
      <c r="M15" s="79">
        <v>2.0599999999982677E-2</v>
      </c>
      <c r="N15" s="102">
        <v>199821.09544100001</v>
      </c>
      <c r="O15" s="103">
        <v>138.66</v>
      </c>
      <c r="P15" s="102">
        <v>277.07193620800001</v>
      </c>
      <c r="Q15" s="79">
        <v>5.2911237485371689E-5</v>
      </c>
      <c r="R15" s="79">
        <f t="shared" si="0"/>
        <v>1.2129075995698849E-2</v>
      </c>
      <c r="S15" s="79">
        <f>P15/'סכום נכסי הקרן'!$C$42</f>
        <v>1.7226033183366408E-5</v>
      </c>
    </row>
    <row r="16" spans="2:30">
      <c r="B16" s="90" t="s">
        <v>1789</v>
      </c>
      <c r="C16" s="99" t="s">
        <v>1790</v>
      </c>
      <c r="D16" s="96" t="s">
        <v>1786</v>
      </c>
      <c r="E16" s="99" t="s">
        <v>1791</v>
      </c>
      <c r="F16" s="96" t="s">
        <v>535</v>
      </c>
      <c r="G16" s="99" t="s">
        <v>293</v>
      </c>
      <c r="H16" s="99" t="s">
        <v>129</v>
      </c>
      <c r="I16" s="86">
        <v>42795</v>
      </c>
      <c r="J16" s="103">
        <v>5.7700000000307732</v>
      </c>
      <c r="K16" s="96" t="s">
        <v>131</v>
      </c>
      <c r="L16" s="80">
        <v>2.1400000000000002E-2</v>
      </c>
      <c r="M16" s="79">
        <v>1.640000000017201E-2</v>
      </c>
      <c r="N16" s="102">
        <v>65737.195613000004</v>
      </c>
      <c r="O16" s="103">
        <v>113.2</v>
      </c>
      <c r="P16" s="102">
        <v>74.414505422999994</v>
      </c>
      <c r="Q16" s="79">
        <v>1.5453399580406084E-4</v>
      </c>
      <c r="R16" s="79">
        <f t="shared" si="0"/>
        <v>3.2575626525392235E-3</v>
      </c>
      <c r="S16" s="79">
        <f>P16/'סכום נכסי הקרן'!$C$42</f>
        <v>4.6264762764645006E-6</v>
      </c>
    </row>
    <row r="17" spans="2:19">
      <c r="B17" s="90" t="s">
        <v>1792</v>
      </c>
      <c r="C17" s="99" t="s">
        <v>1793</v>
      </c>
      <c r="D17" s="96" t="s">
        <v>1786</v>
      </c>
      <c r="E17" s="99" t="s">
        <v>319</v>
      </c>
      <c r="F17" s="96" t="s">
        <v>320</v>
      </c>
      <c r="G17" s="99" t="s">
        <v>321</v>
      </c>
      <c r="H17" s="99" t="s">
        <v>129</v>
      </c>
      <c r="I17" s="86">
        <v>40561</v>
      </c>
      <c r="J17" s="103">
        <v>4.9999999998714115E-2</v>
      </c>
      <c r="K17" s="96" t="s">
        <v>131</v>
      </c>
      <c r="L17" s="80">
        <v>0.06</v>
      </c>
      <c r="M17" s="79">
        <v>3.7500000000064301E-2</v>
      </c>
      <c r="N17" s="102">
        <v>33248.011505000002</v>
      </c>
      <c r="O17" s="103">
        <v>116.95</v>
      </c>
      <c r="P17" s="102">
        <v>38.883550401000001</v>
      </c>
      <c r="Q17" s="79">
        <v>5.3904677556672373E-5</v>
      </c>
      <c r="R17" s="79">
        <f t="shared" si="0"/>
        <v>1.702162782167392E-3</v>
      </c>
      <c r="S17" s="79">
        <f>P17/'סכום נכסי הקרן'!$C$42</f>
        <v>2.4174564146110248E-6</v>
      </c>
    </row>
    <row r="18" spans="2:19">
      <c r="B18" s="90" t="s">
        <v>1794</v>
      </c>
      <c r="C18" s="99" t="s">
        <v>1795</v>
      </c>
      <c r="D18" s="96" t="s">
        <v>1786</v>
      </c>
      <c r="E18" s="99" t="s">
        <v>297</v>
      </c>
      <c r="F18" s="96" t="s">
        <v>292</v>
      </c>
      <c r="G18" s="99" t="s">
        <v>330</v>
      </c>
      <c r="H18" s="99" t="s">
        <v>289</v>
      </c>
      <c r="I18" s="86">
        <v>36489</v>
      </c>
      <c r="J18" s="103">
        <v>3.5999999905667099</v>
      </c>
      <c r="K18" s="96" t="s">
        <v>131</v>
      </c>
      <c r="L18" s="80">
        <v>6.0499999999999998E-2</v>
      </c>
      <c r="M18" s="79">
        <v>1.2899999930822543E-2</v>
      </c>
      <c r="N18" s="102">
        <v>37.743018999999997</v>
      </c>
      <c r="O18" s="103">
        <v>168.52</v>
      </c>
      <c r="P18" s="102">
        <v>6.3604536000000017E-2</v>
      </c>
      <c r="Q18" s="99"/>
      <c r="R18" s="79">
        <f t="shared" si="0"/>
        <v>2.7843464097209016E-6</v>
      </c>
      <c r="S18" s="79">
        <f>P18/'סכום נכסי הקרן'!$C$42</f>
        <v>3.9544021048963544E-9</v>
      </c>
    </row>
    <row r="19" spans="2:19">
      <c r="B19" s="90" t="s">
        <v>1796</v>
      </c>
      <c r="C19" s="99" t="s">
        <v>1797</v>
      </c>
      <c r="D19" s="96" t="s">
        <v>1786</v>
      </c>
      <c r="E19" s="99" t="s">
        <v>327</v>
      </c>
      <c r="F19" s="96" t="s">
        <v>127</v>
      </c>
      <c r="G19" s="99" t="s">
        <v>321</v>
      </c>
      <c r="H19" s="99" t="s">
        <v>129</v>
      </c>
      <c r="I19" s="86">
        <v>39084</v>
      </c>
      <c r="J19" s="103">
        <v>2.1899999999778306</v>
      </c>
      <c r="K19" s="96" t="s">
        <v>131</v>
      </c>
      <c r="L19" s="80">
        <v>5.5999999999999994E-2</v>
      </c>
      <c r="M19" s="79">
        <v>1.5799999999833728E-2</v>
      </c>
      <c r="N19" s="102">
        <v>20338.516519000001</v>
      </c>
      <c r="O19" s="103">
        <v>141.94</v>
      </c>
      <c r="P19" s="102">
        <v>28.868490356000002</v>
      </c>
      <c r="Q19" s="79">
        <v>4.2126899455116747E-5</v>
      </c>
      <c r="R19" s="79">
        <f t="shared" si="0"/>
        <v>1.2637444203160457E-3</v>
      </c>
      <c r="S19" s="79">
        <f>P19/'סכום נכסי הקרן'!$C$42</f>
        <v>1.7948031100949543E-6</v>
      </c>
    </row>
    <row r="20" spans="2:19">
      <c r="B20" s="90" t="s">
        <v>1798</v>
      </c>
      <c r="C20" s="99" t="s">
        <v>1799</v>
      </c>
      <c r="D20" s="96" t="s">
        <v>1786</v>
      </c>
      <c r="E20" s="99" t="s">
        <v>1800</v>
      </c>
      <c r="F20" s="96" t="s">
        <v>292</v>
      </c>
      <c r="G20" s="99" t="s">
        <v>406</v>
      </c>
      <c r="H20" s="99" t="s">
        <v>129</v>
      </c>
      <c r="I20" s="86">
        <v>44381</v>
      </c>
      <c r="J20" s="103">
        <v>3.4500000000321558</v>
      </c>
      <c r="K20" s="96" t="s">
        <v>131</v>
      </c>
      <c r="L20" s="80">
        <v>8.5000000000000006E-3</v>
      </c>
      <c r="M20" s="79">
        <v>3.8700000000230765E-2</v>
      </c>
      <c r="N20" s="102">
        <v>54819.199999999997</v>
      </c>
      <c r="O20" s="103">
        <v>96.44</v>
      </c>
      <c r="P20" s="102">
        <v>52.867634993999999</v>
      </c>
      <c r="Q20" s="79">
        <v>1.7130999999999998E-4</v>
      </c>
      <c r="R20" s="79">
        <f t="shared" si="0"/>
        <v>2.3143288033101749E-3</v>
      </c>
      <c r="S20" s="79">
        <f>P20/'סכום נכסי הקרן'!$C$42</f>
        <v>3.286870720999611E-6</v>
      </c>
    </row>
    <row r="21" spans="2:19">
      <c r="B21" s="90" t="s">
        <v>1801</v>
      </c>
      <c r="C21" s="99" t="s">
        <v>1802</v>
      </c>
      <c r="D21" s="127" t="s">
        <v>27</v>
      </c>
      <c r="E21" s="99" t="s">
        <v>1803</v>
      </c>
      <c r="F21" s="96" t="s">
        <v>458</v>
      </c>
      <c r="G21" s="99" t="s">
        <v>511</v>
      </c>
      <c r="H21" s="99"/>
      <c r="I21" s="86">
        <v>39104</v>
      </c>
      <c r="J21" s="103">
        <v>0.47999999997970388</v>
      </c>
      <c r="K21" s="96" t="s">
        <v>131</v>
      </c>
      <c r="L21" s="80">
        <v>5.5999999999999994E-2</v>
      </c>
      <c r="M21" s="130">
        <v>0</v>
      </c>
      <c r="N21" s="102">
        <v>35508.654028999998</v>
      </c>
      <c r="O21" s="103">
        <v>66.604348000000002</v>
      </c>
      <c r="P21" s="102">
        <v>23.649742275999998</v>
      </c>
      <c r="Q21" s="79">
        <v>6.1775443705416739E-5</v>
      </c>
      <c r="R21" s="79">
        <f t="shared" si="0"/>
        <v>1.0352889768271431E-3</v>
      </c>
      <c r="S21" s="79">
        <f>P21/'סכום נכסי הקרן'!$C$42</f>
        <v>1.4703446722175706E-6</v>
      </c>
    </row>
    <row r="22" spans="2:19">
      <c r="B22" s="91"/>
      <c r="C22" s="99"/>
      <c r="D22" s="99"/>
      <c r="E22" s="99"/>
      <c r="F22" s="99"/>
      <c r="G22" s="99"/>
      <c r="H22" s="99"/>
      <c r="I22" s="99"/>
      <c r="J22" s="103"/>
      <c r="K22" s="99"/>
      <c r="L22" s="99"/>
      <c r="M22" s="79"/>
      <c r="N22" s="102"/>
      <c r="O22" s="103"/>
      <c r="P22" s="99"/>
      <c r="Q22" s="99"/>
      <c r="R22" s="79"/>
      <c r="S22" s="99"/>
    </row>
    <row r="23" spans="2:19">
      <c r="B23" s="89" t="s">
        <v>60</v>
      </c>
      <c r="C23" s="70"/>
      <c r="D23" s="70"/>
      <c r="E23" s="70"/>
      <c r="F23" s="70"/>
      <c r="G23" s="70"/>
      <c r="H23" s="70"/>
      <c r="I23" s="70"/>
      <c r="J23" s="78">
        <v>2.7477606124206901</v>
      </c>
      <c r="K23" s="70"/>
      <c r="L23" s="70"/>
      <c r="M23" s="77">
        <v>5.0187847296990551E-2</v>
      </c>
      <c r="N23" s="101"/>
      <c r="O23" s="78"/>
      <c r="P23" s="101">
        <v>17935.578093462998</v>
      </c>
      <c r="Q23" s="70"/>
      <c r="R23" s="77">
        <f t="shared" si="0"/>
        <v>0.78514624288435242</v>
      </c>
      <c r="S23" s="77">
        <f>P23/'סכום נכסי הקרן'!$C$42</f>
        <v>1.115085373240094E-3</v>
      </c>
    </row>
    <row r="24" spans="2:19">
      <c r="B24" s="90" t="s">
        <v>1804</v>
      </c>
      <c r="C24" s="99" t="s">
        <v>1805</v>
      </c>
      <c r="D24" s="96" t="s">
        <v>1786</v>
      </c>
      <c r="E24" s="99" t="s">
        <v>1791</v>
      </c>
      <c r="F24" s="96" t="s">
        <v>535</v>
      </c>
      <c r="G24" s="99" t="s">
        <v>293</v>
      </c>
      <c r="H24" s="99" t="s">
        <v>129</v>
      </c>
      <c r="I24" s="86">
        <v>42795</v>
      </c>
      <c r="J24" s="103">
        <v>5.2500000000014611</v>
      </c>
      <c r="K24" s="96" t="s">
        <v>131</v>
      </c>
      <c r="L24" s="80">
        <v>3.7400000000000003E-2</v>
      </c>
      <c r="M24" s="79">
        <v>4.8100000000014617E-2</v>
      </c>
      <c r="N24" s="102">
        <v>1784844.9654749997</v>
      </c>
      <c r="O24" s="103">
        <v>95.87</v>
      </c>
      <c r="P24" s="102">
        <v>1711.13090805</v>
      </c>
      <c r="Q24" s="79">
        <v>2.6297204109573071E-3</v>
      </c>
      <c r="R24" s="79">
        <f t="shared" si="0"/>
        <v>7.4906311719520793E-2</v>
      </c>
      <c r="S24" s="79">
        <f>P24/'סכום נכסי הקרן'!$C$42</f>
        <v>1.0638391677829594E-4</v>
      </c>
    </row>
    <row r="25" spans="2:19">
      <c r="B25" s="90" t="s">
        <v>1806</v>
      </c>
      <c r="C25" s="99" t="s">
        <v>1807</v>
      </c>
      <c r="D25" s="96" t="s">
        <v>1786</v>
      </c>
      <c r="E25" s="99" t="s">
        <v>1791</v>
      </c>
      <c r="F25" s="96" t="s">
        <v>535</v>
      </c>
      <c r="G25" s="99" t="s">
        <v>293</v>
      </c>
      <c r="H25" s="99" t="s">
        <v>129</v>
      </c>
      <c r="I25" s="86">
        <v>42795</v>
      </c>
      <c r="J25" s="103">
        <v>1.6299999999999173</v>
      </c>
      <c r="K25" s="96" t="s">
        <v>131</v>
      </c>
      <c r="L25" s="80">
        <v>2.5000000000000001E-2</v>
      </c>
      <c r="M25" s="79">
        <v>4.3499999999996604E-2</v>
      </c>
      <c r="N25" s="102">
        <v>5425330.9294929989</v>
      </c>
      <c r="O25" s="103">
        <v>97.85</v>
      </c>
      <c r="P25" s="102">
        <v>5308.6863750879993</v>
      </c>
      <c r="Q25" s="79">
        <v>9.9701761970606897E-3</v>
      </c>
      <c r="R25" s="79">
        <f t="shared" si="0"/>
        <v>0.23239257415242418</v>
      </c>
      <c r="S25" s="79">
        <f>P25/'סכום נכסי הקרן'!$C$42</f>
        <v>3.3005005454143357E-4</v>
      </c>
    </row>
    <row r="26" spans="2:19">
      <c r="B26" s="90" t="s">
        <v>1808</v>
      </c>
      <c r="C26" s="99" t="s">
        <v>1809</v>
      </c>
      <c r="D26" s="96" t="s">
        <v>1786</v>
      </c>
      <c r="E26" s="99" t="s">
        <v>1810</v>
      </c>
      <c r="F26" s="96" t="s">
        <v>309</v>
      </c>
      <c r="G26" s="99" t="s">
        <v>339</v>
      </c>
      <c r="H26" s="99" t="s">
        <v>129</v>
      </c>
      <c r="I26" s="86">
        <v>42598</v>
      </c>
      <c r="J26" s="103">
        <v>2.9599999999997544</v>
      </c>
      <c r="K26" s="96" t="s">
        <v>131</v>
      </c>
      <c r="L26" s="80">
        <v>3.1E-2</v>
      </c>
      <c r="M26" s="79">
        <v>4.829999999999645E-2</v>
      </c>
      <c r="N26" s="102">
        <v>4961518.7645159997</v>
      </c>
      <c r="O26" s="103">
        <v>95.28</v>
      </c>
      <c r="P26" s="102">
        <v>4727.335078696</v>
      </c>
      <c r="Q26" s="79">
        <v>6.5337144249579451E-3</v>
      </c>
      <c r="R26" s="79">
        <f t="shared" si="0"/>
        <v>0.20694339243218249</v>
      </c>
      <c r="S26" s="79">
        <f>P26/'סכום נכסי הקרן'!$C$42</f>
        <v>2.9390645638458602E-4</v>
      </c>
    </row>
    <row r="27" spans="2:19">
      <c r="B27" s="90" t="s">
        <v>1811</v>
      </c>
      <c r="C27" s="99" t="s">
        <v>1812</v>
      </c>
      <c r="D27" s="96" t="s">
        <v>1786</v>
      </c>
      <c r="E27" s="99" t="s">
        <v>950</v>
      </c>
      <c r="F27" s="96" t="s">
        <v>522</v>
      </c>
      <c r="G27" s="99" t="s">
        <v>403</v>
      </c>
      <c r="H27" s="99" t="s">
        <v>289</v>
      </c>
      <c r="I27" s="86">
        <v>44007</v>
      </c>
      <c r="J27" s="103">
        <v>3.8899999999999633</v>
      </c>
      <c r="K27" s="96" t="s">
        <v>131</v>
      </c>
      <c r="L27" s="80">
        <v>3.3500000000000002E-2</v>
      </c>
      <c r="M27" s="79">
        <v>6.4200000000001423E-2</v>
      </c>
      <c r="N27" s="102">
        <v>3320694.0080900001</v>
      </c>
      <c r="O27" s="103">
        <v>89.21</v>
      </c>
      <c r="P27" s="102">
        <v>2962.3910876989999</v>
      </c>
      <c r="Q27" s="79">
        <v>3.689660008988889E-3</v>
      </c>
      <c r="R27" s="79">
        <f t="shared" si="0"/>
        <v>0.12968136406535383</v>
      </c>
      <c r="S27" s="79">
        <f>P27/'סכום נכסי הקרן'!$C$42</f>
        <v>1.8417688877917643E-4</v>
      </c>
    </row>
    <row r="28" spans="2:19">
      <c r="B28" s="90" t="s">
        <v>1813</v>
      </c>
      <c r="C28" s="99" t="s">
        <v>1814</v>
      </c>
      <c r="D28" s="96" t="s">
        <v>1786</v>
      </c>
      <c r="E28" s="99" t="s">
        <v>1815</v>
      </c>
      <c r="F28" s="96" t="s">
        <v>309</v>
      </c>
      <c r="G28" s="99" t="s">
        <v>449</v>
      </c>
      <c r="H28" s="99" t="s">
        <v>289</v>
      </c>
      <c r="I28" s="86">
        <v>43310</v>
      </c>
      <c r="J28" s="103">
        <v>1.9</v>
      </c>
      <c r="K28" s="96" t="s">
        <v>131</v>
      </c>
      <c r="L28" s="80">
        <v>3.5499999999999997E-2</v>
      </c>
      <c r="M28" s="79">
        <v>5.2200000000001238E-2</v>
      </c>
      <c r="N28" s="102">
        <v>3324095.46</v>
      </c>
      <c r="O28" s="103">
        <v>97.05</v>
      </c>
      <c r="P28" s="102">
        <v>3226.0346439300001</v>
      </c>
      <c r="Q28" s="79">
        <v>1.23664265625E-2</v>
      </c>
      <c r="R28" s="79">
        <f t="shared" si="0"/>
        <v>0.14122260051487115</v>
      </c>
      <c r="S28" s="79">
        <f>P28/'סכום נכסי הקרן'!$C$42</f>
        <v>2.0056805675660222E-4</v>
      </c>
    </row>
    <row r="29" spans="2:19">
      <c r="B29" s="91"/>
      <c r="C29" s="99"/>
      <c r="D29" s="99"/>
      <c r="E29" s="99"/>
      <c r="F29" s="99"/>
      <c r="G29" s="99"/>
      <c r="H29" s="99"/>
      <c r="I29" s="99"/>
      <c r="J29" s="103"/>
      <c r="K29" s="99"/>
      <c r="L29" s="99"/>
      <c r="M29" s="79"/>
      <c r="N29" s="102"/>
      <c r="O29" s="103"/>
      <c r="P29" s="99"/>
      <c r="Q29" s="99"/>
      <c r="R29" s="79"/>
      <c r="S29" s="99"/>
    </row>
    <row r="30" spans="2:19">
      <c r="B30" s="89" t="s">
        <v>47</v>
      </c>
      <c r="C30" s="70"/>
      <c r="D30" s="70"/>
      <c r="E30" s="70"/>
      <c r="F30" s="70"/>
      <c r="G30" s="70"/>
      <c r="H30" s="70"/>
      <c r="I30" s="70"/>
      <c r="J30" s="78">
        <v>2.1599999999915043</v>
      </c>
      <c r="K30" s="70"/>
      <c r="L30" s="70"/>
      <c r="M30" s="77">
        <v>5.5599999999999997E-2</v>
      </c>
      <c r="N30" s="101"/>
      <c r="O30" s="78"/>
      <c r="P30" s="101">
        <v>84.750391417000017</v>
      </c>
      <c r="Q30" s="70"/>
      <c r="R30" s="77">
        <f t="shared" si="0"/>
        <v>3.7100254620891352E-3</v>
      </c>
      <c r="S30" s="77">
        <f>P30/'סכום נכסי הקרן'!$C$42</f>
        <v>5.2690758755031985E-6</v>
      </c>
    </row>
    <row r="31" spans="2:19">
      <c r="B31" s="90" t="s">
        <v>1816</v>
      </c>
      <c r="C31" s="99" t="s">
        <v>1817</v>
      </c>
      <c r="D31" s="96" t="s">
        <v>1786</v>
      </c>
      <c r="E31" s="99" t="s">
        <v>1818</v>
      </c>
      <c r="F31" s="96" t="s">
        <v>458</v>
      </c>
      <c r="G31" s="99" t="s">
        <v>321</v>
      </c>
      <c r="H31" s="99" t="s">
        <v>129</v>
      </c>
      <c r="I31" s="86">
        <v>38118</v>
      </c>
      <c r="J31" s="103">
        <v>2.1599999999915043</v>
      </c>
      <c r="K31" s="96" t="s">
        <v>130</v>
      </c>
      <c r="L31" s="80">
        <v>7.9699999999999993E-2</v>
      </c>
      <c r="M31" s="79">
        <v>5.5599999999999997E-2</v>
      </c>
      <c r="N31" s="102">
        <v>22024.378031</v>
      </c>
      <c r="O31" s="103">
        <v>109.35</v>
      </c>
      <c r="P31" s="102">
        <v>84.750391417000017</v>
      </c>
      <c r="Q31" s="79">
        <v>4.3959192723561162E-4</v>
      </c>
      <c r="R31" s="79">
        <f t="shared" si="0"/>
        <v>3.7100254620891352E-3</v>
      </c>
      <c r="S31" s="79">
        <f>P31/'סכום נכסי הקרן'!$C$42</f>
        <v>5.2690758755031985E-6</v>
      </c>
    </row>
    <row r="32" spans="2:19">
      <c r="B32" s="91"/>
      <c r="C32" s="99"/>
      <c r="D32" s="99"/>
      <c r="E32" s="99"/>
      <c r="F32" s="99"/>
      <c r="G32" s="99"/>
      <c r="H32" s="99"/>
      <c r="I32" s="99"/>
      <c r="J32" s="103"/>
      <c r="K32" s="99"/>
      <c r="L32" s="99"/>
      <c r="M32" s="79"/>
      <c r="N32" s="102"/>
      <c r="O32" s="103"/>
      <c r="P32" s="99"/>
      <c r="Q32" s="99"/>
      <c r="R32" s="79"/>
      <c r="S32" s="99"/>
    </row>
    <row r="33" spans="2:19">
      <c r="B33" s="88" t="s">
        <v>196</v>
      </c>
      <c r="C33" s="70"/>
      <c r="D33" s="70"/>
      <c r="E33" s="70"/>
      <c r="F33" s="70"/>
      <c r="G33" s="70"/>
      <c r="H33" s="70"/>
      <c r="I33" s="70"/>
      <c r="J33" s="78">
        <v>7.7064015148925815</v>
      </c>
      <c r="K33" s="70"/>
      <c r="L33" s="70"/>
      <c r="M33" s="77">
        <v>0.44648533617493841</v>
      </c>
      <c r="N33" s="101"/>
      <c r="O33" s="78"/>
      <c r="P33" s="101">
        <v>4171.832481894</v>
      </c>
      <c r="Q33" s="70"/>
      <c r="R33" s="77">
        <f t="shared" si="0"/>
        <v>0.18262576104507064</v>
      </c>
      <c r="S33" s="77">
        <f>P33/'סכום נכסי הקרן'!$C$42</f>
        <v>2.5936991581349813E-4</v>
      </c>
    </row>
    <row r="34" spans="2:19">
      <c r="B34" s="89" t="s">
        <v>68</v>
      </c>
      <c r="C34" s="70"/>
      <c r="D34" s="70"/>
      <c r="E34" s="70"/>
      <c r="F34" s="70"/>
      <c r="G34" s="70"/>
      <c r="H34" s="70"/>
      <c r="I34" s="70"/>
      <c r="J34" s="78">
        <v>7.7064015148925815</v>
      </c>
      <c r="K34" s="70"/>
      <c r="L34" s="70"/>
      <c r="M34" s="77">
        <v>0.44648533617493841</v>
      </c>
      <c r="N34" s="101"/>
      <c r="O34" s="78"/>
      <c r="P34" s="101">
        <v>4171.832481894</v>
      </c>
      <c r="Q34" s="70"/>
      <c r="R34" s="77">
        <f t="shared" si="0"/>
        <v>0.18262576104507064</v>
      </c>
      <c r="S34" s="77">
        <f>P34/'סכום נכסי הקרן'!$C$42</f>
        <v>2.5936991581349813E-4</v>
      </c>
    </row>
    <row r="35" spans="2:19">
      <c r="B35" s="90" t="s">
        <v>1819</v>
      </c>
      <c r="C35" s="99">
        <v>4824</v>
      </c>
      <c r="D35" s="96" t="s">
        <v>1786</v>
      </c>
      <c r="E35" s="99"/>
      <c r="F35" s="96" t="s">
        <v>713</v>
      </c>
      <c r="G35" s="99" t="s">
        <v>1820</v>
      </c>
      <c r="H35" s="99" t="s">
        <v>697</v>
      </c>
      <c r="I35" s="86">
        <v>42206</v>
      </c>
      <c r="J35" s="103">
        <v>14.149999999999403</v>
      </c>
      <c r="K35" s="96" t="s">
        <v>138</v>
      </c>
      <c r="L35" s="80">
        <v>4.555E-2</v>
      </c>
      <c r="M35" s="79">
        <v>6.5499999999995534E-2</v>
      </c>
      <c r="N35" s="102">
        <v>674742.06015000003</v>
      </c>
      <c r="O35" s="103">
        <v>76.58</v>
      </c>
      <c r="P35" s="102">
        <v>1341.7085322319999</v>
      </c>
      <c r="Q35" s="79">
        <v>4.0505829675409263E-3</v>
      </c>
      <c r="R35" s="79">
        <f t="shared" si="0"/>
        <v>5.8734511240079924E-2</v>
      </c>
      <c r="S35" s="79">
        <f>P35/'סכום נכסי הקרן'!$C$42</f>
        <v>8.3416299806284523E-5</v>
      </c>
    </row>
    <row r="36" spans="2:19">
      <c r="B36" s="90" t="s">
        <v>1821</v>
      </c>
      <c r="C36" s="99">
        <v>5168</v>
      </c>
      <c r="D36" s="96" t="s">
        <v>1786</v>
      </c>
      <c r="E36" s="99"/>
      <c r="F36" s="96" t="s">
        <v>713</v>
      </c>
      <c r="G36" s="99" t="s">
        <v>888</v>
      </c>
      <c r="H36" s="99" t="s">
        <v>1822</v>
      </c>
      <c r="I36" s="86">
        <v>42408</v>
      </c>
      <c r="J36" s="103">
        <v>10.159999999998348</v>
      </c>
      <c r="K36" s="96" t="s">
        <v>138</v>
      </c>
      <c r="L36" s="80">
        <v>3.9510000000000003E-2</v>
      </c>
      <c r="M36" s="79">
        <v>5.8699999999991571E-2</v>
      </c>
      <c r="N36" s="102">
        <v>586437.17784300004</v>
      </c>
      <c r="O36" s="103">
        <v>82.55</v>
      </c>
      <c r="P36" s="102">
        <v>1257.024161438</v>
      </c>
      <c r="Q36" s="79">
        <v>1.4863556885314044E-3</v>
      </c>
      <c r="R36" s="79">
        <f t="shared" si="0"/>
        <v>5.5027375890806293E-2</v>
      </c>
      <c r="S36" s="79">
        <f>P36/'סכום נכסי הקרן'!$C$42</f>
        <v>7.8151328545121384E-5</v>
      </c>
    </row>
    <row r="37" spans="2:19">
      <c r="B37" s="90" t="s">
        <v>1823</v>
      </c>
      <c r="C37" s="99">
        <v>4279</v>
      </c>
      <c r="D37" s="96" t="s">
        <v>1786</v>
      </c>
      <c r="E37" s="99"/>
      <c r="F37" s="96" t="s">
        <v>782</v>
      </c>
      <c r="G37" s="99" t="s">
        <v>511</v>
      </c>
      <c r="H37" s="99"/>
      <c r="I37" s="86">
        <v>40949</v>
      </c>
      <c r="J37" s="103">
        <v>0.25</v>
      </c>
      <c r="K37" s="96" t="s">
        <v>130</v>
      </c>
      <c r="L37" s="80">
        <v>0.08</v>
      </c>
      <c r="M37" s="79">
        <v>1.0812999999998529</v>
      </c>
      <c r="N37" s="102">
        <v>478203.91938899999</v>
      </c>
      <c r="O37" s="103">
        <v>93.481110999999999</v>
      </c>
      <c r="P37" s="102">
        <v>1573.0997882240001</v>
      </c>
      <c r="Q37" s="79">
        <v>5.7964111441090912E-4</v>
      </c>
      <c r="R37" s="79">
        <f t="shared" si="0"/>
        <v>6.8863873914184429E-2</v>
      </c>
      <c r="S37" s="79">
        <f>P37/'סכום נכסי הקרן'!$C$42</f>
        <v>9.7802287462092226E-5</v>
      </c>
    </row>
    <row r="38" spans="2:19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spans="2:19"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spans="2:19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  <row r="41" spans="2:19">
      <c r="B41" s="120" t="s">
        <v>219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  <row r="42" spans="2:19">
      <c r="B42" s="120" t="s">
        <v>111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spans="2:19">
      <c r="B43" s="120" t="s">
        <v>202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spans="2:19">
      <c r="B44" s="120" t="s">
        <v>210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spans="2:19">
      <c r="B45" s="113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46" spans="2:19"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</row>
    <row r="47" spans="2:19"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spans="2:19"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</row>
    <row r="49" spans="2:19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</row>
    <row r="50" spans="2:19"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spans="2:19">
      <c r="B51" s="113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</row>
    <row r="52" spans="2:19">
      <c r="B52" s="113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</row>
    <row r="53" spans="2:19"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spans="2:19"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</row>
    <row r="55" spans="2:19"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  <row r="56" spans="2:19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</row>
    <row r="57" spans="2:19"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</row>
    <row r="58" spans="2:19"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</row>
    <row r="59" spans="2:19"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spans="2:19"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2:19">
      <c r="B61" s="11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spans="2:19"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2:19"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  <row r="64" spans="2:19"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</row>
    <row r="65" spans="2:19"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</row>
    <row r="66" spans="2:19"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</row>
    <row r="67" spans="2:19"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</row>
    <row r="68" spans="2:19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</row>
    <row r="69" spans="2:19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</row>
    <row r="70" spans="2:19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</row>
    <row r="71" spans="2:19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</row>
    <row r="72" spans="2:19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</row>
    <row r="73" spans="2:19">
      <c r="B73" s="113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</row>
    <row r="74" spans="2:19"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</row>
    <row r="75" spans="2:19"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</row>
    <row r="76" spans="2:19"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</row>
    <row r="77" spans="2:19"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</row>
    <row r="78" spans="2:19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</row>
    <row r="79" spans="2:19"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</row>
    <row r="80" spans="2:19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</row>
    <row r="81" spans="2:19"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2:19"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</row>
    <row r="83" spans="2:19"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</row>
    <row r="84" spans="2:19">
      <c r="B84" s="113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</row>
    <row r="85" spans="2:19">
      <c r="B85" s="113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</row>
    <row r="86" spans="2:19">
      <c r="B86" s="113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</row>
    <row r="87" spans="2:19">
      <c r="B87" s="113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</row>
    <row r="88" spans="2:19">
      <c r="B88" s="113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</row>
    <row r="89" spans="2:19">
      <c r="B89" s="1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</row>
    <row r="90" spans="2:19">
      <c r="B90" s="113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</row>
    <row r="91" spans="2:19">
      <c r="B91" s="113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</row>
    <row r="92" spans="2:19"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</row>
    <row r="93" spans="2:19"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</row>
    <row r="94" spans="2:19"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</row>
    <row r="95" spans="2:19"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</row>
    <row r="96" spans="2:19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</row>
    <row r="97" spans="2:19"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</row>
    <row r="98" spans="2:19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</row>
    <row r="99" spans="2:19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</row>
    <row r="100" spans="2:19"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</row>
    <row r="101" spans="2:19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</row>
    <row r="102" spans="2:19"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</row>
    <row r="103" spans="2:19">
      <c r="B103" s="113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</row>
    <row r="104" spans="2:19"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</row>
    <row r="105" spans="2:19"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</row>
    <row r="106" spans="2:19">
      <c r="B106" s="113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</row>
    <row r="107" spans="2:19"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</row>
    <row r="108" spans="2:19">
      <c r="B108" s="113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</row>
    <row r="109" spans="2:19"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</row>
    <row r="110" spans="2:19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</row>
    <row r="111" spans="2:19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</row>
    <row r="112" spans="2:19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</row>
    <row r="113" spans="2:19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</row>
    <row r="114" spans="2:19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</row>
    <row r="115" spans="2:19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</row>
    <row r="116" spans="2:19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</row>
    <row r="117" spans="2:19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</row>
    <row r="118" spans="2:19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</row>
    <row r="119" spans="2:19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</row>
    <row r="120" spans="2:19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</row>
    <row r="121" spans="2:19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</row>
    <row r="122" spans="2:19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</row>
    <row r="123" spans="2:19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</row>
    <row r="124" spans="2:19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</row>
    <row r="125" spans="2:19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</row>
    <row r="126" spans="2:19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</row>
    <row r="127" spans="2:19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</row>
    <row r="128" spans="2:19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</row>
    <row r="129" spans="2:19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</row>
    <row r="130" spans="2:19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</row>
    <row r="131" spans="2:19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</row>
    <row r="132" spans="2:19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</row>
    <row r="133" spans="2:19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</row>
    <row r="134" spans="2:19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</row>
    <row r="135" spans="2:19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</row>
    <row r="136" spans="2:19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</row>
    <row r="137" spans="2:19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</row>
    <row r="138" spans="2:19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</row>
    <row r="139" spans="2:19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</row>
    <row r="140" spans="2:19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</row>
    <row r="141" spans="2:19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</row>
    <row r="142" spans="2:19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</row>
    <row r="143" spans="2:19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</row>
    <row r="144" spans="2:19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</row>
    <row r="145" spans="2:19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</row>
    <row r="146" spans="2:19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</row>
    <row r="147" spans="2:19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</row>
    <row r="148" spans="2:19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</row>
    <row r="149" spans="2:19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</row>
    <row r="150" spans="2:19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</row>
    <row r="151" spans="2:19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</row>
    <row r="152" spans="2:19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</row>
    <row r="153" spans="2:19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</row>
    <row r="154" spans="2:19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</row>
    <row r="155" spans="2:19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</row>
    <row r="156" spans="2:19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</row>
    <row r="157" spans="2:19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</row>
    <row r="158" spans="2:19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</row>
    <row r="159" spans="2:19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</row>
    <row r="160" spans="2:19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</row>
    <row r="161" spans="2:19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</row>
    <row r="162" spans="2:19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</row>
    <row r="163" spans="2:19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</row>
    <row r="164" spans="2:19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</row>
    <row r="165" spans="2:19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</row>
    <row r="166" spans="2:19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</row>
    <row r="167" spans="2:19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</row>
    <row r="168" spans="2:19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</row>
    <row r="169" spans="2:19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</row>
    <row r="170" spans="2:19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</row>
    <row r="171" spans="2:19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</row>
    <row r="172" spans="2:19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</row>
    <row r="173" spans="2:19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</row>
    <row r="174" spans="2:19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</row>
    <row r="175" spans="2:19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</row>
    <row r="176" spans="2:19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</row>
    <row r="177" spans="2:19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</row>
    <row r="178" spans="2:19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</row>
    <row r="179" spans="2:19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</row>
    <row r="180" spans="2:19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</row>
    <row r="181" spans="2:19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</row>
    <row r="182" spans="2:19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</row>
    <row r="183" spans="2:19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</row>
    <row r="184" spans="2:19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</row>
    <row r="185" spans="2:19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</row>
    <row r="186" spans="2:19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</row>
    <row r="187" spans="2:19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</row>
    <row r="188" spans="2:19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</row>
    <row r="189" spans="2:19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</row>
    <row r="190" spans="2:19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</row>
    <row r="191" spans="2:19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</row>
    <row r="192" spans="2:19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</row>
    <row r="193" spans="2:19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</row>
    <row r="194" spans="2:19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</row>
    <row r="195" spans="2:19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</row>
    <row r="196" spans="2:19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</row>
    <row r="197" spans="2:19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</row>
    <row r="198" spans="2:19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</row>
    <row r="199" spans="2:19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</row>
    <row r="200" spans="2:19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</row>
    <row r="201" spans="2:19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</row>
    <row r="202" spans="2:19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</row>
    <row r="203" spans="2:19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</row>
    <row r="204" spans="2:19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</row>
    <row r="205" spans="2:19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</row>
    <row r="206" spans="2:19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</row>
    <row r="207" spans="2:19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</row>
    <row r="208" spans="2:19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</row>
    <row r="209" spans="2:19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</row>
    <row r="210" spans="2:19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</row>
    <row r="211" spans="2:19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</row>
    <row r="212" spans="2:19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</row>
    <row r="213" spans="2:19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</row>
    <row r="214" spans="2:19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</row>
    <row r="215" spans="2:19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</row>
    <row r="216" spans="2:19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</row>
    <row r="217" spans="2:19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</row>
    <row r="218" spans="2:19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</row>
    <row r="219" spans="2:19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</row>
    <row r="220" spans="2:19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</row>
    <row r="221" spans="2:19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</row>
    <row r="222" spans="2:19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</row>
    <row r="223" spans="2:19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</row>
    <row r="224" spans="2:19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</row>
    <row r="225" spans="2:19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</row>
    <row r="226" spans="2:19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</row>
    <row r="227" spans="2:19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</row>
    <row r="228" spans="2:19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</row>
    <row r="229" spans="2:19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</row>
    <row r="230" spans="2:19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</row>
    <row r="231" spans="2:19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</row>
    <row r="232" spans="2:19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</row>
    <row r="233" spans="2:19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</row>
    <row r="234" spans="2:19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</row>
    <row r="235" spans="2:19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</row>
    <row r="236" spans="2:19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</row>
    <row r="237" spans="2:19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</row>
    <row r="238" spans="2:19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</row>
    <row r="239" spans="2:19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</row>
    <row r="240" spans="2:19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</row>
    <row r="241" spans="2:19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</row>
    <row r="242" spans="2:19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</row>
    <row r="243" spans="2:19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</row>
    <row r="244" spans="2:19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</row>
    <row r="245" spans="2:19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</row>
    <row r="246" spans="2:19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</row>
    <row r="247" spans="2:19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</row>
    <row r="248" spans="2:19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</row>
    <row r="249" spans="2:19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</row>
    <row r="250" spans="2:19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</row>
    <row r="251" spans="2:19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</row>
    <row r="252" spans="2:19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</row>
    <row r="253" spans="2:19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</row>
    <row r="254" spans="2:19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</row>
    <row r="255" spans="2:19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</row>
    <row r="256" spans="2:19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</row>
    <row r="257" spans="2:19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</row>
    <row r="258" spans="2:19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</row>
    <row r="259" spans="2:19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</row>
    <row r="260" spans="2:19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</row>
    <row r="261" spans="2:19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</row>
    <row r="262" spans="2:19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</row>
    <row r="263" spans="2:19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</row>
    <row r="264" spans="2:19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</row>
    <row r="265" spans="2:19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</row>
    <row r="266" spans="2:19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</row>
    <row r="267" spans="2:19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</row>
    <row r="268" spans="2:19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</row>
    <row r="269" spans="2:19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</row>
    <row r="270" spans="2:19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</row>
    <row r="271" spans="2:19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</row>
    <row r="272" spans="2:19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</row>
    <row r="273" spans="2:19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</row>
    <row r="274" spans="2:19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</row>
    <row r="275" spans="2:19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</row>
    <row r="276" spans="2:19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</row>
    <row r="277" spans="2:19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</row>
    <row r="278" spans="2:19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</row>
    <row r="279" spans="2:19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</row>
    <row r="280" spans="2:19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</row>
    <row r="281" spans="2:19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</row>
    <row r="282" spans="2:19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</row>
    <row r="283" spans="2:19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</row>
    <row r="284" spans="2:19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</row>
    <row r="285" spans="2:19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</row>
    <row r="286" spans="2:19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</row>
    <row r="287" spans="2:19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</row>
    <row r="288" spans="2:19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</row>
    <row r="289" spans="2:19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</row>
    <row r="290" spans="2:19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</row>
    <row r="291" spans="2:19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</row>
    <row r="292" spans="2:19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</row>
    <row r="293" spans="2:19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</row>
    <row r="294" spans="2:19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</row>
    <row r="295" spans="2:19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</row>
    <row r="296" spans="2:19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</row>
    <row r="297" spans="2:19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</row>
    <row r="298" spans="2:19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</row>
    <row r="299" spans="2:19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</row>
    <row r="300" spans="2:19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</row>
    <row r="301" spans="2:19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</row>
    <row r="302" spans="2:19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</row>
    <row r="303" spans="2:19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</row>
    <row r="304" spans="2:19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</row>
    <row r="305" spans="2:19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</row>
    <row r="306" spans="2:19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</row>
    <row r="307" spans="2:19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</row>
    <row r="308" spans="2:19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</row>
    <row r="309" spans="2:19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</row>
    <row r="310" spans="2:19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</row>
    <row r="311" spans="2:19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</row>
    <row r="312" spans="2:19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</row>
    <row r="313" spans="2:19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</row>
    <row r="314" spans="2:19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</row>
    <row r="315" spans="2:19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</row>
    <row r="316" spans="2:19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</row>
    <row r="317" spans="2:19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</row>
    <row r="318" spans="2:19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</row>
    <row r="319" spans="2:19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</row>
    <row r="320" spans="2:19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</row>
    <row r="321" spans="2:19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</row>
    <row r="322" spans="2:19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</row>
    <row r="323" spans="2:19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</row>
    <row r="324" spans="2:19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</row>
    <row r="325" spans="2:19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</row>
    <row r="326" spans="2:19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</row>
    <row r="327" spans="2:19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</row>
    <row r="328" spans="2:19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</row>
    <row r="329" spans="2:19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</row>
    <row r="330" spans="2:19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</row>
    <row r="331" spans="2:19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</row>
    <row r="332" spans="2:19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</row>
    <row r="333" spans="2:19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</row>
    <row r="334" spans="2:19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</row>
    <row r="335" spans="2:19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</row>
    <row r="336" spans="2:19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</row>
    <row r="337" spans="2:19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</row>
    <row r="338" spans="2:19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spans="2:19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spans="2:19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spans="2:19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spans="2:19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spans="2:19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spans="2:19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spans="2:19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spans="2:19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spans="2:19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spans="2:19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spans="2:19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spans="2:19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spans="2:19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spans="2:19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spans="2:19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spans="2:19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spans="2:19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spans="2:19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spans="2:19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spans="2:19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spans="2:19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spans="2:19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spans="2:19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spans="2:19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spans="2:19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spans="2:19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spans="2:19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</row>
    <row r="366" spans="2:19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</row>
    <row r="367" spans="2:19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</row>
    <row r="368" spans="2:19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</row>
    <row r="369" spans="2:19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</row>
    <row r="370" spans="2:19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</row>
    <row r="371" spans="2:19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</row>
    <row r="372" spans="2:19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</row>
    <row r="373" spans="2:19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</row>
    <row r="374" spans="2:19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</row>
    <row r="375" spans="2:19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</row>
    <row r="376" spans="2:19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</row>
    <row r="377" spans="2:19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</row>
    <row r="378" spans="2:19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</row>
    <row r="379" spans="2:19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</row>
    <row r="380" spans="2:19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</row>
    <row r="381" spans="2:19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</row>
    <row r="382" spans="2:19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</row>
    <row r="383" spans="2:19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</row>
    <row r="384" spans="2:19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</row>
    <row r="385" spans="2:19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</row>
    <row r="386" spans="2:19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</row>
    <row r="387" spans="2:19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</row>
    <row r="388" spans="2:19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</row>
    <row r="389" spans="2:19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</row>
    <row r="390" spans="2:19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</row>
    <row r="391" spans="2:19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</row>
    <row r="392" spans="2:19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</row>
    <row r="393" spans="2:19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</row>
    <row r="394" spans="2:19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</row>
    <row r="395" spans="2:19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</row>
    <row r="396" spans="2:19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</row>
    <row r="397" spans="2:19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</row>
    <row r="398" spans="2:19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</row>
    <row r="399" spans="2:19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</row>
    <row r="400" spans="2:19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</row>
    <row r="401" spans="2:19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</row>
    <row r="402" spans="2:19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</row>
    <row r="403" spans="2:19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</row>
    <row r="404" spans="2:19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</row>
    <row r="405" spans="2:19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</row>
    <row r="406" spans="2:19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</row>
    <row r="407" spans="2:19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</row>
    <row r="408" spans="2:19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</row>
    <row r="409" spans="2:19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</row>
    <row r="410" spans="2:19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</row>
    <row r="411" spans="2:19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</row>
    <row r="412" spans="2:19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</row>
    <row r="413" spans="2:19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</row>
    <row r="414" spans="2:19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</row>
    <row r="415" spans="2:19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</row>
    <row r="416" spans="2:19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</row>
    <row r="417" spans="2:19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</row>
    <row r="418" spans="2:19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</row>
    <row r="419" spans="2:19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</row>
    <row r="420" spans="2:19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</row>
    <row r="421" spans="2:19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</row>
    <row r="422" spans="2:19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</row>
    <row r="423" spans="2:19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</row>
    <row r="424" spans="2:19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</row>
    <row r="425" spans="2:19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</row>
    <row r="426" spans="2:19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</row>
    <row r="427" spans="2:19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</row>
    <row r="428" spans="2:19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</row>
    <row r="429" spans="2:19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</row>
    <row r="430" spans="2:19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</row>
    <row r="431" spans="2:19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</row>
    <row r="432" spans="2:19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</row>
    <row r="433" spans="2:19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</row>
    <row r="434" spans="2:19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</row>
    <row r="435" spans="2:19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</row>
    <row r="436" spans="2:19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</row>
    <row r="437" spans="2:19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</row>
    <row r="438" spans="2:19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</row>
    <row r="439" spans="2:19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</row>
    <row r="440" spans="2:19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</row>
    <row r="441" spans="2:19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</row>
    <row r="442" spans="2:19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</row>
    <row r="443" spans="2:19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</row>
    <row r="444" spans="2:19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</row>
    <row r="445" spans="2:19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</row>
    <row r="446" spans="2:19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</row>
    <row r="447" spans="2:19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</row>
    <row r="448" spans="2:19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</row>
    <row r="449" spans="2:19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</row>
    <row r="450" spans="2:19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</row>
    <row r="451" spans="2:19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</row>
    <row r="452" spans="2:19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</row>
    <row r="453" spans="2:19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</row>
    <row r="454" spans="2:19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</row>
    <row r="455" spans="2:19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</row>
    <row r="456" spans="2:19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</row>
    <row r="457" spans="2:19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</row>
    <row r="458" spans="2:19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</row>
    <row r="459" spans="2:19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</row>
    <row r="460" spans="2:19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</row>
    <row r="461" spans="2:19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</row>
    <row r="462" spans="2:19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</row>
    <row r="463" spans="2:19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</row>
    <row r="464" spans="2:19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</row>
    <row r="465" spans="2:19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</row>
    <row r="466" spans="2:19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</row>
    <row r="467" spans="2:19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</row>
    <row r="468" spans="2:19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</row>
    <row r="469" spans="2:19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</row>
    <row r="470" spans="2:19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</row>
    <row r="471" spans="2:19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</row>
    <row r="472" spans="2:19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</row>
    <row r="473" spans="2:19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</row>
    <row r="474" spans="2:19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</row>
    <row r="475" spans="2:19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</row>
    <row r="476" spans="2:19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</row>
    <row r="477" spans="2:19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</row>
    <row r="478" spans="2:19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</row>
    <row r="479" spans="2:19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</row>
    <row r="480" spans="2:19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</row>
    <row r="481" spans="2:19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</row>
    <row r="482" spans="2:19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</row>
    <row r="483" spans="2:19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</row>
    <row r="484" spans="2:19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</row>
    <row r="485" spans="2:19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</row>
    <row r="486" spans="2:19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</row>
    <row r="487" spans="2:19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</row>
    <row r="488" spans="2:19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</row>
    <row r="489" spans="2:19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</row>
    <row r="490" spans="2:19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</row>
    <row r="491" spans="2:19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</row>
    <row r="492" spans="2:19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</row>
    <row r="493" spans="2:19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</row>
    <row r="494" spans="2:19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</row>
    <row r="495" spans="2:19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</row>
    <row r="496" spans="2:19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</row>
    <row r="497" spans="2:19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</row>
    <row r="498" spans="2:19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</row>
    <row r="499" spans="2:19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</row>
    <row r="500" spans="2:19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</row>
    <row r="501" spans="2:19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</row>
    <row r="502" spans="2:19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</row>
    <row r="503" spans="2:19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</row>
    <row r="504" spans="2:19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</row>
    <row r="505" spans="2:19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</row>
    <row r="506" spans="2:19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</row>
    <row r="507" spans="2:19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</row>
    <row r="508" spans="2:19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</row>
    <row r="509" spans="2:19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</row>
    <row r="510" spans="2:19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</row>
    <row r="511" spans="2:19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</row>
    <row r="512" spans="2:19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</row>
    <row r="513" spans="2:19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</row>
    <row r="514" spans="2:19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</row>
    <row r="515" spans="2:19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</row>
    <row r="516" spans="2:19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</row>
    <row r="517" spans="2:19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</row>
    <row r="518" spans="2:19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</row>
    <row r="519" spans="2:19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</row>
    <row r="520" spans="2:19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</row>
    <row r="521" spans="2:19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</row>
    <row r="522" spans="2:19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</row>
    <row r="523" spans="2:19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</row>
    <row r="524" spans="2:19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</row>
    <row r="525" spans="2:19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</row>
    <row r="526" spans="2:19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</row>
    <row r="527" spans="2:19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</row>
    <row r="528" spans="2:19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</row>
    <row r="529" spans="2:19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</row>
    <row r="530" spans="2:19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</row>
    <row r="531" spans="2:19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</row>
    <row r="532" spans="2:19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</row>
    <row r="533" spans="2:19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</row>
    <row r="534" spans="2:19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</row>
    <row r="535" spans="2:19">
      <c r="B535" s="113"/>
      <c r="C535" s="113"/>
      <c r="D535" s="113"/>
      <c r="E535" s="113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</row>
    <row r="536" spans="2:19">
      <c r="B536" s="113"/>
      <c r="C536" s="113"/>
      <c r="D536" s="113"/>
      <c r="E536" s="113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</row>
    <row r="537" spans="2:19">
      <c r="B537" s="113"/>
      <c r="C537" s="113"/>
      <c r="D537" s="113"/>
      <c r="E537" s="113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</row>
    <row r="538" spans="2:19">
      <c r="B538" s="122"/>
      <c r="C538" s="113"/>
      <c r="D538" s="113"/>
      <c r="E538" s="113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</row>
    <row r="539" spans="2:19">
      <c r="B539" s="122"/>
      <c r="C539" s="113"/>
      <c r="D539" s="113"/>
      <c r="E539" s="113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</row>
    <row r="540" spans="2:19">
      <c r="B540" s="123"/>
      <c r="C540" s="113"/>
      <c r="D540" s="113"/>
      <c r="E540" s="113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</row>
    <row r="541" spans="2:19">
      <c r="B541" s="113"/>
      <c r="C541" s="113"/>
      <c r="D541" s="113"/>
      <c r="E541" s="113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</row>
    <row r="542" spans="2:19">
      <c r="B542" s="113"/>
      <c r="C542" s="113"/>
      <c r="D542" s="113"/>
      <c r="E542" s="113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</row>
    <row r="543" spans="2:19">
      <c r="B543" s="113"/>
      <c r="C543" s="113"/>
      <c r="D543" s="113"/>
      <c r="E543" s="113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</row>
    <row r="544" spans="2:19">
      <c r="B544" s="113"/>
      <c r="C544" s="113"/>
      <c r="D544" s="113"/>
      <c r="E544" s="113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</row>
    <row r="545" spans="2:19">
      <c r="B545" s="113"/>
      <c r="C545" s="113"/>
      <c r="D545" s="113"/>
      <c r="E545" s="113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</row>
    <row r="546" spans="2:19">
      <c r="B546" s="113"/>
      <c r="C546" s="113"/>
      <c r="D546" s="113"/>
      <c r="E546" s="113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</row>
    <row r="547" spans="2:19">
      <c r="B547" s="113"/>
      <c r="C547" s="113"/>
      <c r="D547" s="113"/>
      <c r="E547" s="113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</row>
    <row r="548" spans="2:19">
      <c r="B548" s="113"/>
      <c r="C548" s="113"/>
      <c r="D548" s="113"/>
      <c r="E548" s="113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</row>
    <row r="549" spans="2:19">
      <c r="B549" s="113"/>
      <c r="C549" s="113"/>
      <c r="D549" s="113"/>
      <c r="E549" s="113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</row>
    <row r="550" spans="2:19">
      <c r="B550" s="113"/>
      <c r="C550" s="113"/>
      <c r="D550" s="113"/>
      <c r="E550" s="113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</row>
    <row r="551" spans="2:19">
      <c r="B551" s="113"/>
      <c r="C551" s="113"/>
      <c r="D551" s="113"/>
      <c r="E551" s="113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</row>
    <row r="552" spans="2:19">
      <c r="B552" s="113"/>
      <c r="C552" s="113"/>
      <c r="D552" s="113"/>
      <c r="E552" s="113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</row>
    <row r="553" spans="2:19">
      <c r="B553" s="113"/>
      <c r="C553" s="113"/>
      <c r="D553" s="113"/>
      <c r="E553" s="113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</row>
    <row r="554" spans="2:19">
      <c r="B554" s="113"/>
      <c r="C554" s="113"/>
      <c r="D554" s="113"/>
      <c r="E554" s="113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</row>
    <row r="555" spans="2:19">
      <c r="B555" s="113"/>
      <c r="C555" s="113"/>
      <c r="D555" s="113"/>
      <c r="E555" s="113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</row>
    <row r="556" spans="2:19">
      <c r="B556" s="113"/>
      <c r="C556" s="113"/>
      <c r="D556" s="113"/>
      <c r="E556" s="113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</row>
    <row r="557" spans="2:19">
      <c r="B557" s="113"/>
      <c r="C557" s="113"/>
      <c r="D557" s="113"/>
      <c r="E557" s="113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</row>
    <row r="558" spans="2:19">
      <c r="B558" s="113"/>
      <c r="C558" s="113"/>
      <c r="D558" s="113"/>
      <c r="E558" s="113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</row>
    <row r="559" spans="2:19">
      <c r="B559" s="113"/>
      <c r="C559" s="113"/>
      <c r="D559" s="113"/>
      <c r="E559" s="113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</row>
    <row r="560" spans="2:19">
      <c r="B560" s="113"/>
      <c r="C560" s="113"/>
      <c r="D560" s="113"/>
      <c r="E560" s="113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</row>
    <row r="561" spans="2:19">
      <c r="B561" s="113"/>
      <c r="C561" s="113"/>
      <c r="D561" s="113"/>
      <c r="E561" s="113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</row>
    <row r="562" spans="2:19">
      <c r="B562" s="113"/>
      <c r="C562" s="113"/>
      <c r="D562" s="113"/>
      <c r="E562" s="113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</row>
    <row r="563" spans="2:19">
      <c r="B563" s="113"/>
      <c r="C563" s="113"/>
      <c r="D563" s="113"/>
      <c r="E563" s="113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</row>
    <row r="564" spans="2:19">
      <c r="B564" s="113"/>
      <c r="C564" s="113"/>
      <c r="D564" s="113"/>
      <c r="E564" s="113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</row>
    <row r="565" spans="2:19">
      <c r="B565" s="113"/>
      <c r="C565" s="113"/>
      <c r="D565" s="113"/>
      <c r="E565" s="113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</row>
    <row r="566" spans="2:19">
      <c r="B566" s="113"/>
      <c r="C566" s="113"/>
      <c r="D566" s="113"/>
      <c r="E566" s="113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</row>
    <row r="567" spans="2:19">
      <c r="B567" s="113"/>
      <c r="C567" s="113"/>
      <c r="D567" s="113"/>
      <c r="E567" s="113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</row>
    <row r="568" spans="2:19">
      <c r="B568" s="113"/>
      <c r="C568" s="113"/>
      <c r="D568" s="113"/>
      <c r="E568" s="113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</row>
    <row r="569" spans="2:19">
      <c r="B569" s="113"/>
      <c r="C569" s="113"/>
      <c r="D569" s="113"/>
      <c r="E569" s="113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</row>
    <row r="570" spans="2:19">
      <c r="B570" s="113"/>
      <c r="C570" s="113"/>
      <c r="D570" s="113"/>
      <c r="E570" s="113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</row>
    <row r="571" spans="2:19">
      <c r="B571" s="113"/>
      <c r="C571" s="113"/>
      <c r="D571" s="113"/>
      <c r="E571" s="113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</row>
    <row r="572" spans="2:19">
      <c r="B572" s="113"/>
      <c r="C572" s="113"/>
      <c r="D572" s="113"/>
      <c r="E572" s="113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</row>
    <row r="573" spans="2:19">
      <c r="B573" s="113"/>
      <c r="C573" s="113"/>
      <c r="D573" s="113"/>
      <c r="E573" s="113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</row>
    <row r="574" spans="2:19">
      <c r="B574" s="113"/>
      <c r="C574" s="113"/>
      <c r="D574" s="113"/>
      <c r="E574" s="113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</row>
    <row r="575" spans="2:19">
      <c r="B575" s="113"/>
      <c r="C575" s="113"/>
      <c r="D575" s="113"/>
      <c r="E575" s="113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</row>
    <row r="576" spans="2:19">
      <c r="B576" s="113"/>
      <c r="C576" s="113"/>
      <c r="D576" s="113"/>
      <c r="E576" s="113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</row>
    <row r="577" spans="2:19">
      <c r="B577" s="113"/>
      <c r="C577" s="113"/>
      <c r="D577" s="113"/>
      <c r="E577" s="113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</row>
    <row r="578" spans="2:19">
      <c r="B578" s="113"/>
      <c r="C578" s="113"/>
      <c r="D578" s="113"/>
      <c r="E578" s="113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</row>
    <row r="579" spans="2:19">
      <c r="B579" s="113"/>
      <c r="C579" s="113"/>
      <c r="D579" s="113"/>
      <c r="E579" s="113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</row>
    <row r="580" spans="2:19">
      <c r="B580" s="113"/>
      <c r="C580" s="113"/>
      <c r="D580" s="113"/>
      <c r="E580" s="113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</row>
    <row r="581" spans="2:19">
      <c r="B581" s="113"/>
      <c r="C581" s="113"/>
      <c r="D581" s="113"/>
      <c r="E581" s="113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</row>
    <row r="582" spans="2:19">
      <c r="B582" s="113"/>
      <c r="C582" s="113"/>
      <c r="D582" s="113"/>
      <c r="E582" s="113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</row>
    <row r="583" spans="2:19">
      <c r="B583" s="113"/>
      <c r="C583" s="113"/>
      <c r="D583" s="113"/>
      <c r="E583" s="113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</row>
    <row r="584" spans="2:19">
      <c r="B584" s="113"/>
      <c r="C584" s="113"/>
      <c r="D584" s="113"/>
      <c r="E584" s="113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</row>
    <row r="585" spans="2:19">
      <c r="B585" s="113"/>
      <c r="C585" s="113"/>
      <c r="D585" s="113"/>
      <c r="E585" s="113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</row>
    <row r="586" spans="2:19">
      <c r="B586" s="113"/>
      <c r="C586" s="113"/>
      <c r="D586" s="113"/>
      <c r="E586" s="113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</row>
    <row r="587" spans="2:19">
      <c r="B587" s="113"/>
      <c r="C587" s="113"/>
      <c r="D587" s="113"/>
      <c r="E587" s="113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</row>
    <row r="588" spans="2:19">
      <c r="B588" s="113"/>
      <c r="C588" s="113"/>
      <c r="D588" s="113"/>
      <c r="E588" s="113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</row>
    <row r="589" spans="2:19">
      <c r="B589" s="113"/>
      <c r="C589" s="113"/>
      <c r="D589" s="113"/>
      <c r="E589" s="113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</row>
    <row r="590" spans="2:19">
      <c r="B590" s="113"/>
      <c r="C590" s="113"/>
      <c r="D590" s="113"/>
      <c r="E590" s="113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</row>
    <row r="591" spans="2:19">
      <c r="B591" s="113"/>
      <c r="C591" s="113"/>
      <c r="D591" s="113"/>
      <c r="E591" s="113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</row>
    <row r="592" spans="2:19">
      <c r="B592" s="113"/>
      <c r="C592" s="113"/>
      <c r="D592" s="113"/>
      <c r="E592" s="113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</row>
    <row r="593" spans="2:19">
      <c r="B593" s="113"/>
      <c r="C593" s="113"/>
      <c r="D593" s="113"/>
      <c r="E593" s="113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</row>
    <row r="594" spans="2:19">
      <c r="B594" s="113"/>
      <c r="C594" s="113"/>
      <c r="D594" s="113"/>
      <c r="E594" s="113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</row>
    <row r="595" spans="2:19">
      <c r="B595" s="113"/>
      <c r="C595" s="113"/>
      <c r="D595" s="113"/>
      <c r="E595" s="113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</row>
    <row r="596" spans="2:19">
      <c r="B596" s="113"/>
      <c r="C596" s="113"/>
      <c r="D596" s="113"/>
      <c r="E596" s="113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</row>
    <row r="597" spans="2:19">
      <c r="B597" s="113"/>
      <c r="C597" s="113"/>
      <c r="D597" s="113"/>
      <c r="E597" s="113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</row>
    <row r="598" spans="2:19">
      <c r="B598" s="113"/>
      <c r="C598" s="113"/>
      <c r="D598" s="113"/>
      <c r="E598" s="113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</row>
    <row r="599" spans="2:19">
      <c r="B599" s="113"/>
      <c r="C599" s="113"/>
      <c r="D599" s="113"/>
      <c r="E599" s="113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</row>
    <row r="600" spans="2:19">
      <c r="B600" s="113"/>
      <c r="C600" s="113"/>
      <c r="D600" s="113"/>
      <c r="E600" s="113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</row>
    <row r="601" spans="2:19">
      <c r="B601" s="113"/>
      <c r="C601" s="113"/>
      <c r="D601" s="113"/>
      <c r="E601" s="113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</row>
    <row r="602" spans="2:19">
      <c r="B602" s="113"/>
      <c r="C602" s="113"/>
      <c r="D602" s="113"/>
      <c r="E602" s="113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</row>
    <row r="603" spans="2:19">
      <c r="B603" s="113"/>
      <c r="C603" s="113"/>
      <c r="D603" s="113"/>
      <c r="E603" s="113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</row>
    <row r="604" spans="2:19">
      <c r="B604" s="113"/>
      <c r="C604" s="113"/>
      <c r="D604" s="113"/>
      <c r="E604" s="113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</row>
    <row r="605" spans="2:19">
      <c r="B605" s="113"/>
      <c r="C605" s="113"/>
      <c r="D605" s="113"/>
      <c r="E605" s="113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</row>
    <row r="606" spans="2:19">
      <c r="B606" s="113"/>
      <c r="C606" s="113"/>
      <c r="D606" s="113"/>
      <c r="E606" s="113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</row>
    <row r="607" spans="2:19">
      <c r="B607" s="113"/>
      <c r="C607" s="113"/>
      <c r="D607" s="113"/>
      <c r="E607" s="113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</row>
    <row r="608" spans="2:19">
      <c r="B608" s="113"/>
      <c r="C608" s="113"/>
      <c r="D608" s="113"/>
      <c r="E608" s="113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</row>
    <row r="609" spans="2:19">
      <c r="B609" s="113"/>
      <c r="C609" s="113"/>
      <c r="D609" s="113"/>
      <c r="E609" s="113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</row>
    <row r="610" spans="2:19">
      <c r="B610" s="113"/>
      <c r="C610" s="113"/>
      <c r="D610" s="113"/>
      <c r="E610" s="113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</row>
    <row r="611" spans="2:19">
      <c r="B611" s="113"/>
      <c r="C611" s="113"/>
      <c r="D611" s="113"/>
      <c r="E611" s="113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</row>
    <row r="612" spans="2:19">
      <c r="B612" s="113"/>
      <c r="C612" s="113"/>
      <c r="D612" s="113"/>
      <c r="E612" s="113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</row>
    <row r="613" spans="2:19">
      <c r="B613" s="113"/>
      <c r="C613" s="113"/>
      <c r="D613" s="113"/>
      <c r="E613" s="113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</row>
    <row r="614" spans="2:19">
      <c r="B614" s="113"/>
      <c r="C614" s="113"/>
      <c r="D614" s="113"/>
      <c r="E614" s="113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</row>
    <row r="615" spans="2:19">
      <c r="B615" s="113"/>
      <c r="C615" s="113"/>
      <c r="D615" s="113"/>
      <c r="E615" s="113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</row>
    <row r="616" spans="2:19">
      <c r="B616" s="113"/>
      <c r="C616" s="113"/>
      <c r="D616" s="113"/>
      <c r="E616" s="113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</row>
    <row r="617" spans="2:19">
      <c r="B617" s="113"/>
      <c r="C617" s="113"/>
      <c r="D617" s="113"/>
      <c r="E617" s="113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</row>
    <row r="618" spans="2:19">
      <c r="B618" s="113"/>
      <c r="C618" s="113"/>
      <c r="D618" s="113"/>
      <c r="E618" s="113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</row>
    <row r="619" spans="2:19">
      <c r="B619" s="113"/>
      <c r="C619" s="113"/>
      <c r="D619" s="113"/>
      <c r="E619" s="113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</row>
    <row r="620" spans="2:19">
      <c r="B620" s="113"/>
      <c r="C620" s="113"/>
      <c r="D620" s="113"/>
      <c r="E620" s="113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</row>
    <row r="621" spans="2:19">
      <c r="B621" s="113"/>
      <c r="C621" s="113"/>
      <c r="D621" s="113"/>
      <c r="E621" s="113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</row>
    <row r="622" spans="2:19">
      <c r="B622" s="113"/>
      <c r="C622" s="113"/>
      <c r="D622" s="113"/>
      <c r="E622" s="113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</row>
    <row r="623" spans="2:19">
      <c r="B623" s="113"/>
      <c r="C623" s="113"/>
      <c r="D623" s="113"/>
      <c r="E623" s="113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</row>
    <row r="624" spans="2:19">
      <c r="B624" s="113"/>
      <c r="C624" s="113"/>
      <c r="D624" s="113"/>
      <c r="E624" s="113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</row>
    <row r="625" spans="2:19">
      <c r="B625" s="113"/>
      <c r="C625" s="113"/>
      <c r="D625" s="113"/>
      <c r="E625" s="113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</row>
    <row r="626" spans="2:19">
      <c r="B626" s="113"/>
      <c r="C626" s="113"/>
      <c r="D626" s="113"/>
      <c r="E626" s="113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</row>
    <row r="627" spans="2:19">
      <c r="B627" s="113"/>
      <c r="C627" s="113"/>
      <c r="D627" s="113"/>
      <c r="E627" s="113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</row>
    <row r="628" spans="2:19">
      <c r="B628" s="113"/>
      <c r="C628" s="113"/>
      <c r="D628" s="113"/>
      <c r="E628" s="113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</row>
    <row r="629" spans="2:19">
      <c r="B629" s="113"/>
      <c r="C629" s="113"/>
      <c r="D629" s="113"/>
      <c r="E629" s="113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</row>
    <row r="630" spans="2:19">
      <c r="B630" s="113"/>
      <c r="C630" s="113"/>
      <c r="D630" s="113"/>
      <c r="E630" s="113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</row>
    <row r="631" spans="2:19">
      <c r="B631" s="113"/>
      <c r="C631" s="113"/>
      <c r="D631" s="113"/>
      <c r="E631" s="113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</row>
    <row r="632" spans="2:19">
      <c r="B632" s="113"/>
      <c r="C632" s="113"/>
      <c r="D632" s="113"/>
      <c r="E632" s="113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</row>
    <row r="633" spans="2:19">
      <c r="B633" s="113"/>
      <c r="C633" s="113"/>
      <c r="D633" s="113"/>
      <c r="E633" s="113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</row>
    <row r="634" spans="2:19">
      <c r="B634" s="113"/>
      <c r="C634" s="113"/>
      <c r="D634" s="113"/>
      <c r="E634" s="113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</row>
    <row r="635" spans="2:19">
      <c r="B635" s="113"/>
      <c r="C635" s="113"/>
      <c r="D635" s="113"/>
      <c r="E635" s="113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</row>
    <row r="636" spans="2:19">
      <c r="B636" s="113"/>
      <c r="C636" s="113"/>
      <c r="D636" s="113"/>
      <c r="E636" s="113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</row>
    <row r="637" spans="2:19">
      <c r="B637" s="113"/>
      <c r="C637" s="113"/>
      <c r="D637" s="113"/>
      <c r="E637" s="113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</row>
    <row r="638" spans="2:19">
      <c r="B638" s="113"/>
      <c r="C638" s="113"/>
      <c r="D638" s="113"/>
      <c r="E638" s="113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</row>
    <row r="639" spans="2:19">
      <c r="B639" s="113"/>
      <c r="C639" s="113"/>
      <c r="D639" s="113"/>
      <c r="E639" s="113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</row>
    <row r="640" spans="2:19">
      <c r="B640" s="113"/>
      <c r="C640" s="113"/>
      <c r="D640" s="113"/>
      <c r="E640" s="113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</row>
    <row r="641" spans="2:19">
      <c r="B641" s="113"/>
      <c r="C641" s="113"/>
      <c r="D641" s="113"/>
      <c r="E641" s="113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</row>
    <row r="642" spans="2:19">
      <c r="B642" s="113"/>
      <c r="C642" s="113"/>
      <c r="D642" s="113"/>
      <c r="E642" s="113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</row>
    <row r="643" spans="2:19">
      <c r="B643" s="113"/>
      <c r="C643" s="113"/>
      <c r="D643" s="113"/>
      <c r="E643" s="113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</row>
    <row r="644" spans="2:19">
      <c r="B644" s="113"/>
      <c r="C644" s="113"/>
      <c r="D644" s="113"/>
      <c r="E644" s="113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</row>
    <row r="645" spans="2:19">
      <c r="B645" s="113"/>
      <c r="C645" s="113"/>
      <c r="D645" s="113"/>
      <c r="E645" s="113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</row>
    <row r="646" spans="2:19">
      <c r="B646" s="113"/>
      <c r="C646" s="113"/>
      <c r="D646" s="113"/>
      <c r="E646" s="113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</row>
    <row r="647" spans="2:19">
      <c r="B647" s="113"/>
      <c r="C647" s="113"/>
      <c r="D647" s="113"/>
      <c r="E647" s="113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</row>
    <row r="648" spans="2:19">
      <c r="B648" s="113"/>
      <c r="C648" s="113"/>
      <c r="D648" s="113"/>
      <c r="E648" s="113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</row>
    <row r="649" spans="2:19">
      <c r="B649" s="113"/>
      <c r="C649" s="113"/>
      <c r="D649" s="113"/>
      <c r="E649" s="113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</row>
    <row r="650" spans="2:19">
      <c r="B650" s="113"/>
      <c r="C650" s="113"/>
      <c r="D650" s="113"/>
      <c r="E650" s="113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</row>
    <row r="651" spans="2:19">
      <c r="B651" s="113"/>
      <c r="C651" s="113"/>
      <c r="D651" s="113"/>
      <c r="E651" s="113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</row>
    <row r="652" spans="2:19">
      <c r="B652" s="113"/>
      <c r="C652" s="113"/>
      <c r="D652" s="113"/>
      <c r="E652" s="113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</row>
    <row r="653" spans="2:19">
      <c r="B653" s="113"/>
      <c r="C653" s="113"/>
      <c r="D653" s="113"/>
      <c r="E653" s="113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</row>
    <row r="654" spans="2:19">
      <c r="B654" s="113"/>
      <c r="C654" s="113"/>
      <c r="D654" s="113"/>
      <c r="E654" s="113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</row>
    <row r="655" spans="2:19">
      <c r="B655" s="113"/>
      <c r="C655" s="113"/>
      <c r="D655" s="113"/>
      <c r="E655" s="113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</row>
    <row r="656" spans="2:19">
      <c r="B656" s="113"/>
      <c r="C656" s="113"/>
      <c r="D656" s="113"/>
      <c r="E656" s="113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</row>
    <row r="657" spans="2:19">
      <c r="B657" s="113"/>
      <c r="C657" s="113"/>
      <c r="D657" s="113"/>
      <c r="E657" s="113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</row>
    <row r="658" spans="2:19">
      <c r="B658" s="113"/>
      <c r="C658" s="113"/>
      <c r="D658" s="113"/>
      <c r="E658" s="113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</row>
    <row r="659" spans="2:19">
      <c r="B659" s="113"/>
      <c r="C659" s="113"/>
      <c r="D659" s="113"/>
      <c r="E659" s="113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</row>
    <row r="660" spans="2:19">
      <c r="B660" s="113"/>
      <c r="C660" s="113"/>
      <c r="D660" s="113"/>
      <c r="E660" s="113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</row>
    <row r="661" spans="2:19">
      <c r="B661" s="113"/>
      <c r="C661" s="113"/>
      <c r="D661" s="113"/>
      <c r="E661" s="113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</row>
    <row r="662" spans="2:19">
      <c r="B662" s="113"/>
      <c r="C662" s="113"/>
      <c r="D662" s="113"/>
      <c r="E662" s="113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</row>
    <row r="663" spans="2:19">
      <c r="B663" s="113"/>
      <c r="C663" s="113"/>
      <c r="D663" s="113"/>
      <c r="E663" s="113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</row>
    <row r="664" spans="2:19">
      <c r="B664" s="113"/>
      <c r="C664" s="113"/>
      <c r="D664" s="113"/>
      <c r="E664" s="113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</row>
    <row r="665" spans="2:19">
      <c r="B665" s="113"/>
      <c r="C665" s="113"/>
      <c r="D665" s="113"/>
      <c r="E665" s="113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</row>
    <row r="666" spans="2:19">
      <c r="B666" s="113"/>
      <c r="C666" s="113"/>
      <c r="D666" s="113"/>
      <c r="E666" s="113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</row>
    <row r="667" spans="2:19">
      <c r="B667" s="113"/>
      <c r="C667" s="113"/>
      <c r="D667" s="113"/>
      <c r="E667" s="113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</row>
    <row r="668" spans="2:19">
      <c r="B668" s="113"/>
      <c r="C668" s="113"/>
      <c r="D668" s="113"/>
      <c r="E668" s="113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</row>
  </sheetData>
  <sheetProtection sheet="1" objects="1" scenarios="1"/>
  <mergeCells count="2">
    <mergeCell ref="B6:S6"/>
    <mergeCell ref="B7:S7"/>
  </mergeCells>
  <phoneticPr fontId="5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29.140625" style="2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0.140625" style="1" bestFit="1" customWidth="1"/>
    <col min="10" max="10" width="11.28515625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144</v>
      </c>
      <c r="C1" s="67" t="s" vm="1">
        <v>228</v>
      </c>
    </row>
    <row r="2" spans="2:49">
      <c r="B2" s="46" t="s">
        <v>143</v>
      </c>
      <c r="C2" s="67" t="s">
        <v>229</v>
      </c>
    </row>
    <row r="3" spans="2:49">
      <c r="B3" s="46" t="s">
        <v>145</v>
      </c>
      <c r="C3" s="67" t="s">
        <v>230</v>
      </c>
    </row>
    <row r="4" spans="2:49">
      <c r="B4" s="46" t="s">
        <v>146</v>
      </c>
      <c r="C4" s="67">
        <v>8801</v>
      </c>
    </row>
    <row r="6" spans="2:49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2:49" ht="26.25" customHeight="1">
      <c r="B7" s="148" t="s">
        <v>91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2:49" s="3" customFormat="1" ht="63">
      <c r="B8" s="21" t="s">
        <v>115</v>
      </c>
      <c r="C8" s="29" t="s">
        <v>45</v>
      </c>
      <c r="D8" s="29" t="s">
        <v>117</v>
      </c>
      <c r="E8" s="29" t="s">
        <v>116</v>
      </c>
      <c r="F8" s="29" t="s">
        <v>65</v>
      </c>
      <c r="G8" s="29" t="s">
        <v>102</v>
      </c>
      <c r="H8" s="29" t="s">
        <v>204</v>
      </c>
      <c r="I8" s="29" t="s">
        <v>203</v>
      </c>
      <c r="J8" s="29" t="s">
        <v>110</v>
      </c>
      <c r="K8" s="29" t="s">
        <v>58</v>
      </c>
      <c r="L8" s="29" t="s">
        <v>147</v>
      </c>
      <c r="M8" s="30" t="s">
        <v>149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211</v>
      </c>
      <c r="I9" s="31"/>
      <c r="J9" s="31" t="s">
        <v>207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29</v>
      </c>
      <c r="C11" s="69"/>
      <c r="D11" s="69"/>
      <c r="E11" s="69"/>
      <c r="F11" s="69"/>
      <c r="G11" s="69"/>
      <c r="H11" s="74"/>
      <c r="I11" s="74"/>
      <c r="J11" s="74">
        <v>344709.08191481204</v>
      </c>
      <c r="K11" s="69"/>
      <c r="L11" s="75">
        <f>IFERROR(J11/$J$11,0)</f>
        <v>1</v>
      </c>
      <c r="M11" s="75">
        <f>J11/'סכום נכסי הקרן'!$C$42</f>
        <v>2.1431149487527463E-2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2" t="s">
        <v>197</v>
      </c>
      <c r="C12" s="70"/>
      <c r="D12" s="70"/>
      <c r="E12" s="70"/>
      <c r="F12" s="70"/>
      <c r="G12" s="70"/>
      <c r="H12" s="101"/>
      <c r="I12" s="101"/>
      <c r="J12" s="101">
        <v>52669.345993510004</v>
      </c>
      <c r="K12" s="70"/>
      <c r="L12" s="77">
        <f t="shared" ref="L12:L67" si="0">IFERROR(J12/$J$11,0)</f>
        <v>0.15279361280804948</v>
      </c>
      <c r="M12" s="77">
        <f>J12/'סכום נכסי הקרן'!$C$42</f>
        <v>3.2745427568286996E-3</v>
      </c>
    </row>
    <row r="13" spans="2:49">
      <c r="B13" s="100" t="s">
        <v>1824</v>
      </c>
      <c r="C13" s="99">
        <v>9114</v>
      </c>
      <c r="D13" s="96" t="s">
        <v>27</v>
      </c>
      <c r="E13" s="99" t="s">
        <v>1825</v>
      </c>
      <c r="F13" s="96" t="s">
        <v>1198</v>
      </c>
      <c r="G13" s="96" t="s">
        <v>130</v>
      </c>
      <c r="H13" s="102">
        <v>31707.89</v>
      </c>
      <c r="I13" s="102">
        <v>824.19640000000004</v>
      </c>
      <c r="J13" s="102">
        <v>919.63889000000006</v>
      </c>
      <c r="K13" s="79">
        <v>3.8117995923182763E-3</v>
      </c>
      <c r="L13" s="79">
        <f t="shared" si="0"/>
        <v>2.66786962760462E-3</v>
      </c>
      <c r="M13" s="79">
        <f>J13/'סכום נכסי הקרן'!$C$42</f>
        <v>5.7175512802428844E-5</v>
      </c>
    </row>
    <row r="14" spans="2:49">
      <c r="B14" s="100" t="s">
        <v>1826</v>
      </c>
      <c r="C14" s="99">
        <v>8423</v>
      </c>
      <c r="D14" s="96" t="s">
        <v>27</v>
      </c>
      <c r="E14" s="99" t="s">
        <v>1827</v>
      </c>
      <c r="F14" s="96" t="s">
        <v>466</v>
      </c>
      <c r="G14" s="96" t="s">
        <v>130</v>
      </c>
      <c r="H14" s="102">
        <v>27836935</v>
      </c>
      <c r="I14" s="128">
        <v>0</v>
      </c>
      <c r="J14" s="128">
        <v>0</v>
      </c>
      <c r="K14" s="79">
        <v>5.6627707763620451E-3</v>
      </c>
      <c r="L14" s="131">
        <v>0</v>
      </c>
      <c r="M14" s="131">
        <v>0</v>
      </c>
    </row>
    <row r="15" spans="2:49">
      <c r="B15" s="100" t="s">
        <v>1828</v>
      </c>
      <c r="C15" s="99">
        <v>8113</v>
      </c>
      <c r="D15" s="96" t="s">
        <v>27</v>
      </c>
      <c r="E15" s="99" t="s">
        <v>1829</v>
      </c>
      <c r="F15" s="96" t="s">
        <v>153</v>
      </c>
      <c r="G15" s="96" t="s">
        <v>130</v>
      </c>
      <c r="H15" s="102">
        <v>289122</v>
      </c>
      <c r="I15" s="102">
        <v>222.5001</v>
      </c>
      <c r="J15" s="102">
        <v>2263.7612300000001</v>
      </c>
      <c r="K15" s="79">
        <v>3.3769449598487129E-3</v>
      </c>
      <c r="L15" s="79">
        <f t="shared" si="0"/>
        <v>6.5671644548066866E-3</v>
      </c>
      <c r="M15" s="79">
        <f>J15/'סכום נכסי הקרן'!$C$42</f>
        <v>1.407418831401389E-4</v>
      </c>
    </row>
    <row r="16" spans="2:49">
      <c r="B16" s="100" t="s">
        <v>1830</v>
      </c>
      <c r="C16" s="99">
        <v>8460</v>
      </c>
      <c r="D16" s="96" t="s">
        <v>27</v>
      </c>
      <c r="E16" s="99" t="s">
        <v>1831</v>
      </c>
      <c r="F16" s="96" t="s">
        <v>1198</v>
      </c>
      <c r="G16" s="96" t="s">
        <v>130</v>
      </c>
      <c r="H16" s="102">
        <v>117690.27</v>
      </c>
      <c r="I16" s="102">
        <v>322.17919999999998</v>
      </c>
      <c r="J16" s="102">
        <v>1334.31179</v>
      </c>
      <c r="K16" s="79">
        <v>1.0295022620349557E-2</v>
      </c>
      <c r="L16" s="79">
        <f t="shared" si="0"/>
        <v>3.8708344514396882E-3</v>
      </c>
      <c r="M16" s="79">
        <f>J16/'סכום נכסי הקרן'!$C$42</f>
        <v>8.2956431770275332E-5</v>
      </c>
    </row>
    <row r="17" spans="2:13">
      <c r="B17" s="100" t="s">
        <v>1832</v>
      </c>
      <c r="C17" s="99">
        <v>8525</v>
      </c>
      <c r="D17" s="96" t="s">
        <v>27</v>
      </c>
      <c r="E17" s="99" t="s">
        <v>1833</v>
      </c>
      <c r="F17" s="96" t="s">
        <v>1198</v>
      </c>
      <c r="G17" s="96" t="s">
        <v>130</v>
      </c>
      <c r="H17" s="102">
        <v>45497.2</v>
      </c>
      <c r="I17" s="102">
        <v>580.20000000000005</v>
      </c>
      <c r="J17" s="102">
        <v>928.92714999999998</v>
      </c>
      <c r="K17" s="79">
        <v>4.5403700069639192E-3</v>
      </c>
      <c r="L17" s="79">
        <f t="shared" si="0"/>
        <v>2.6948148416628191E-3</v>
      </c>
      <c r="M17" s="79">
        <f>J17/'סכום נכסי הקרן'!$C$42</f>
        <v>5.7752979712883532E-5</v>
      </c>
    </row>
    <row r="18" spans="2:13">
      <c r="B18" s="100" t="s">
        <v>1834</v>
      </c>
      <c r="C18" s="99">
        <v>9326</v>
      </c>
      <c r="D18" s="96" t="s">
        <v>27</v>
      </c>
      <c r="E18" s="99" t="s">
        <v>1835</v>
      </c>
      <c r="F18" s="96" t="s">
        <v>1368</v>
      </c>
      <c r="G18" s="96" t="s">
        <v>130</v>
      </c>
      <c r="H18" s="102">
        <v>125351.12357900001</v>
      </c>
      <c r="I18" s="102">
        <v>100</v>
      </c>
      <c r="J18" s="102">
        <v>441.11060387400005</v>
      </c>
      <c r="K18" s="79">
        <v>6.2675561789500003E-5</v>
      </c>
      <c r="L18" s="79">
        <f t="shared" si="0"/>
        <v>1.2796605225011499E-3</v>
      </c>
      <c r="M18" s="79">
        <f>J18/'סכום נכסי הקרן'!$C$42</f>
        <v>2.7424595951009645E-5</v>
      </c>
    </row>
    <row r="19" spans="2:13">
      <c r="B19" s="100" t="s">
        <v>1836</v>
      </c>
      <c r="C19" s="99">
        <v>8561</v>
      </c>
      <c r="D19" s="96" t="s">
        <v>27</v>
      </c>
      <c r="E19" s="99" t="s">
        <v>1837</v>
      </c>
      <c r="F19" s="96" t="s">
        <v>486</v>
      </c>
      <c r="G19" s="96" t="s">
        <v>131</v>
      </c>
      <c r="H19" s="102">
        <v>8795123.4000000004</v>
      </c>
      <c r="I19" s="102">
        <v>106.50960000000001</v>
      </c>
      <c r="J19" s="102">
        <v>9367.6507500000007</v>
      </c>
      <c r="K19" s="79">
        <v>1.3550352877513015E-2</v>
      </c>
      <c r="L19" s="79">
        <f t="shared" si="0"/>
        <v>2.7175526382896487E-2</v>
      </c>
      <c r="M19" s="79">
        <f>J19/'סכום נכסי הקרן'!$C$42</f>
        <v>5.8240276831410113E-4</v>
      </c>
    </row>
    <row r="20" spans="2:13">
      <c r="B20" s="100" t="s">
        <v>1838</v>
      </c>
      <c r="C20" s="99">
        <v>9398</v>
      </c>
      <c r="D20" s="96" t="s">
        <v>27</v>
      </c>
      <c r="E20" s="99" t="s">
        <v>1839</v>
      </c>
      <c r="F20" s="96" t="s">
        <v>1368</v>
      </c>
      <c r="G20" s="96" t="s">
        <v>130</v>
      </c>
      <c r="H20" s="102">
        <v>125351.12357900001</v>
      </c>
      <c r="I20" s="102">
        <v>100</v>
      </c>
      <c r="J20" s="102">
        <v>441.11060387400005</v>
      </c>
      <c r="K20" s="79">
        <v>6.2675561789500003E-5</v>
      </c>
      <c r="L20" s="79">
        <f t="shared" si="0"/>
        <v>1.2796605225011499E-3</v>
      </c>
      <c r="M20" s="79">
        <f>J20/'סכום נכסי הקרן'!$C$42</f>
        <v>2.7424595951009645E-5</v>
      </c>
    </row>
    <row r="21" spans="2:13">
      <c r="B21" s="100" t="s">
        <v>1840</v>
      </c>
      <c r="C21" s="99">
        <v>8652</v>
      </c>
      <c r="D21" s="96" t="s">
        <v>27</v>
      </c>
      <c r="E21" s="99" t="s">
        <v>1841</v>
      </c>
      <c r="F21" s="96" t="s">
        <v>1198</v>
      </c>
      <c r="G21" s="96" t="s">
        <v>130</v>
      </c>
      <c r="H21" s="102">
        <v>146495.6</v>
      </c>
      <c r="I21" s="102">
        <v>636.41120000000001</v>
      </c>
      <c r="J21" s="102">
        <v>3280.81441</v>
      </c>
      <c r="K21" s="79">
        <v>7.8586840237448302E-4</v>
      </c>
      <c r="L21" s="79">
        <f t="shared" si="0"/>
        <v>9.5176326419238004E-3</v>
      </c>
      <c r="M21" s="79">
        <f>J21/'סכום נכסי הקרן'!$C$42</f>
        <v>2.0397380791643992E-4</v>
      </c>
    </row>
    <row r="22" spans="2:13">
      <c r="B22" s="100" t="s">
        <v>1842</v>
      </c>
      <c r="C22" s="99">
        <v>9152</v>
      </c>
      <c r="D22" s="96" t="s">
        <v>27</v>
      </c>
      <c r="E22" s="99" t="s">
        <v>1843</v>
      </c>
      <c r="F22" s="96" t="s">
        <v>1368</v>
      </c>
      <c r="G22" s="96" t="s">
        <v>130</v>
      </c>
      <c r="H22" s="102">
        <v>125351.12357900001</v>
      </c>
      <c r="I22" s="102">
        <v>100</v>
      </c>
      <c r="J22" s="102">
        <v>441.11060387400005</v>
      </c>
      <c r="K22" s="79">
        <v>6.2675561789500003E-5</v>
      </c>
      <c r="L22" s="79">
        <f t="shared" si="0"/>
        <v>1.2796605225011499E-3</v>
      </c>
      <c r="M22" s="79">
        <f>J22/'סכום נכסי הקרן'!$C$42</f>
        <v>2.7424595951009645E-5</v>
      </c>
    </row>
    <row r="23" spans="2:13">
      <c r="B23" s="100" t="s">
        <v>1844</v>
      </c>
      <c r="C23" s="99">
        <v>8839</v>
      </c>
      <c r="D23" s="96" t="s">
        <v>27</v>
      </c>
      <c r="E23" s="99" t="s">
        <v>1845</v>
      </c>
      <c r="F23" s="96" t="s">
        <v>128</v>
      </c>
      <c r="G23" s="96" t="s">
        <v>130</v>
      </c>
      <c r="H23" s="102">
        <v>48943.760255000001</v>
      </c>
      <c r="I23" s="102">
        <v>1272.991</v>
      </c>
      <c r="J23" s="102">
        <v>2192.51176717</v>
      </c>
      <c r="K23" s="79">
        <v>4.6479504185133573E-3</v>
      </c>
      <c r="L23" s="79">
        <f t="shared" si="0"/>
        <v>6.3604699794705018E-3</v>
      </c>
      <c r="M23" s="79">
        <f>J23/'סכום נכסי הקרן'!$C$42</f>
        <v>1.3631218294096306E-4</v>
      </c>
    </row>
    <row r="24" spans="2:13">
      <c r="B24" s="100" t="s">
        <v>1846</v>
      </c>
      <c r="C24" s="99">
        <v>9262</v>
      </c>
      <c r="D24" s="96" t="s">
        <v>27</v>
      </c>
      <c r="E24" s="99" t="s">
        <v>1847</v>
      </c>
      <c r="F24" s="96" t="s">
        <v>1368</v>
      </c>
      <c r="G24" s="96" t="s">
        <v>130</v>
      </c>
      <c r="H24" s="102">
        <v>125351.12357900001</v>
      </c>
      <c r="I24" s="102">
        <v>100</v>
      </c>
      <c r="J24" s="102">
        <v>441.11060387400005</v>
      </c>
      <c r="K24" s="79">
        <v>6.2675561789500003E-5</v>
      </c>
      <c r="L24" s="79">
        <f t="shared" si="0"/>
        <v>1.2796605225011499E-3</v>
      </c>
      <c r="M24" s="79">
        <f>J24/'סכום נכסי הקרן'!$C$42</f>
        <v>2.7424595951009645E-5</v>
      </c>
    </row>
    <row r="25" spans="2:13">
      <c r="B25" s="100" t="s">
        <v>1848</v>
      </c>
      <c r="C25" s="99">
        <v>8838</v>
      </c>
      <c r="D25" s="96" t="s">
        <v>27</v>
      </c>
      <c r="E25" s="99" t="s">
        <v>1849</v>
      </c>
      <c r="F25" s="96" t="s">
        <v>402</v>
      </c>
      <c r="G25" s="96" t="s">
        <v>130</v>
      </c>
      <c r="H25" s="102">
        <v>89836.844599000004</v>
      </c>
      <c r="I25" s="102">
        <v>1115.5499</v>
      </c>
      <c r="J25" s="102">
        <v>3526.6532278889999</v>
      </c>
      <c r="K25" s="79">
        <v>3.8068334005769695E-3</v>
      </c>
      <c r="L25" s="79">
        <f t="shared" si="0"/>
        <v>1.0230810306183178E-2</v>
      </c>
      <c r="M25" s="79">
        <f>J25/'סכום נכסי הקרן'!$C$42</f>
        <v>2.192580250503483E-4</v>
      </c>
    </row>
    <row r="26" spans="2:13">
      <c r="B26" s="100" t="s">
        <v>1850</v>
      </c>
      <c r="C26" s="99" t="s">
        <v>1851</v>
      </c>
      <c r="D26" s="96" t="s">
        <v>27</v>
      </c>
      <c r="E26" s="99" t="s">
        <v>1852</v>
      </c>
      <c r="F26" s="96" t="s">
        <v>1236</v>
      </c>
      <c r="G26" s="96" t="s">
        <v>131</v>
      </c>
      <c r="H26" s="102">
        <v>2290299</v>
      </c>
      <c r="I26" s="102">
        <v>380</v>
      </c>
      <c r="J26" s="102">
        <v>8703.136199999999</v>
      </c>
      <c r="K26" s="79">
        <v>3.9695462398397687E-3</v>
      </c>
      <c r="L26" s="79">
        <f t="shared" si="0"/>
        <v>2.5247771691001761E-2</v>
      </c>
      <c r="M26" s="79">
        <f>J26/'סכום נכסי הקרן'!$C$42</f>
        <v>5.4108876933682288E-4</v>
      </c>
    </row>
    <row r="27" spans="2:13">
      <c r="B27" s="100" t="s">
        <v>1853</v>
      </c>
      <c r="C27" s="99">
        <v>8726</v>
      </c>
      <c r="D27" s="96" t="s">
        <v>27</v>
      </c>
      <c r="E27" s="99" t="s">
        <v>1854</v>
      </c>
      <c r="F27" s="96" t="s">
        <v>751</v>
      </c>
      <c r="G27" s="96" t="s">
        <v>130</v>
      </c>
      <c r="H27" s="102">
        <v>157856.18</v>
      </c>
      <c r="I27" s="102">
        <v>334.45</v>
      </c>
      <c r="J27" s="102">
        <v>1857.85601</v>
      </c>
      <c r="K27" s="79">
        <v>5.2794988366794634E-5</v>
      </c>
      <c r="L27" s="79">
        <f t="shared" si="0"/>
        <v>5.3896346440304461E-3</v>
      </c>
      <c r="M27" s="79">
        <f>J27/'סכום נכסי הקרן'!$C$42</f>
        <v>1.1550606573937337E-4</v>
      </c>
    </row>
    <row r="28" spans="2:13">
      <c r="B28" s="100" t="s">
        <v>1855</v>
      </c>
      <c r="C28" s="99">
        <v>8631</v>
      </c>
      <c r="D28" s="96" t="s">
        <v>27</v>
      </c>
      <c r="E28" s="99" t="s">
        <v>1856</v>
      </c>
      <c r="F28" s="96" t="s">
        <v>1198</v>
      </c>
      <c r="G28" s="96" t="s">
        <v>130</v>
      </c>
      <c r="H28" s="102">
        <v>119515.27</v>
      </c>
      <c r="I28" s="102">
        <v>369.08190000000002</v>
      </c>
      <c r="J28" s="102">
        <v>1552.2633799999999</v>
      </c>
      <c r="K28" s="79">
        <v>2.3501221637894751E-3</v>
      </c>
      <c r="L28" s="79">
        <f t="shared" si="0"/>
        <v>4.5031113522666357E-3</v>
      </c>
      <c r="M28" s="79">
        <f>J28/'סכום נכסי הקרן'!$C$42</f>
        <v>9.6506852549408227E-5</v>
      </c>
    </row>
    <row r="29" spans="2:13">
      <c r="B29" s="100" t="s">
        <v>1857</v>
      </c>
      <c r="C29" s="99">
        <v>8603</v>
      </c>
      <c r="D29" s="96" t="s">
        <v>27</v>
      </c>
      <c r="E29" s="99" t="s">
        <v>1858</v>
      </c>
      <c r="F29" s="96" t="s">
        <v>1198</v>
      </c>
      <c r="G29" s="96" t="s">
        <v>130</v>
      </c>
      <c r="H29" s="102">
        <v>706.82</v>
      </c>
      <c r="I29" s="102">
        <v>15266.785099999999</v>
      </c>
      <c r="J29" s="102">
        <v>379.73068000000001</v>
      </c>
      <c r="K29" s="79">
        <v>8.8068709591928723E-3</v>
      </c>
      <c r="L29" s="79">
        <f t="shared" si="0"/>
        <v>1.101597549709592E-3</v>
      </c>
      <c r="M29" s="79">
        <f>J29/'סכום נכסי הקרן'!$C$42</f>
        <v>2.3608501762920237E-5</v>
      </c>
    </row>
    <row r="30" spans="2:13">
      <c r="B30" s="100" t="s">
        <v>1859</v>
      </c>
      <c r="C30" s="99">
        <v>9151</v>
      </c>
      <c r="D30" s="96" t="s">
        <v>27</v>
      </c>
      <c r="E30" s="99" t="s">
        <v>1860</v>
      </c>
      <c r="F30" s="96" t="s">
        <v>869</v>
      </c>
      <c r="G30" s="96" t="s">
        <v>130</v>
      </c>
      <c r="H30" s="102">
        <v>422360</v>
      </c>
      <c r="I30" s="102">
        <v>100</v>
      </c>
      <c r="J30" s="102">
        <v>1486.28484</v>
      </c>
      <c r="K30" s="79">
        <v>5.2794999999999999E-5</v>
      </c>
      <c r="L30" s="79">
        <f t="shared" si="0"/>
        <v>4.3117078080562605E-3</v>
      </c>
      <c r="M30" s="79">
        <f>J30/'סכום נכסי הקרן'!$C$42</f>
        <v>9.2404854580993093E-5</v>
      </c>
    </row>
    <row r="31" spans="2:13">
      <c r="B31" s="100" t="s">
        <v>1861</v>
      </c>
      <c r="C31" s="99">
        <v>8824</v>
      </c>
      <c r="D31" s="96" t="s">
        <v>27</v>
      </c>
      <c r="E31" s="99" t="s">
        <v>1862</v>
      </c>
      <c r="F31" s="96" t="s">
        <v>1368</v>
      </c>
      <c r="G31" s="96" t="s">
        <v>131</v>
      </c>
      <c r="H31" s="102">
        <v>12536.446998000001</v>
      </c>
      <c r="I31" s="102">
        <v>3904.375</v>
      </c>
      <c r="J31" s="102">
        <v>489.46990295500007</v>
      </c>
      <c r="K31" s="79">
        <v>1.2536446998000002E-2</v>
      </c>
      <c r="L31" s="79">
        <f t="shared" si="0"/>
        <v>1.419950702302537E-3</v>
      </c>
      <c r="M31" s="79">
        <f>J31/'סכום נכסי הקרן'!$C$42</f>
        <v>3.0431175765965276E-5</v>
      </c>
    </row>
    <row r="32" spans="2:13">
      <c r="B32" s="100" t="s">
        <v>1863</v>
      </c>
      <c r="C32" s="99">
        <v>9068</v>
      </c>
      <c r="D32" s="96" t="s">
        <v>27</v>
      </c>
      <c r="E32" s="99" t="s">
        <v>1864</v>
      </c>
      <c r="F32" s="96" t="s">
        <v>522</v>
      </c>
      <c r="G32" s="96" t="s">
        <v>131</v>
      </c>
      <c r="H32" s="102">
        <v>12621893.35</v>
      </c>
      <c r="I32" s="128">
        <v>100</v>
      </c>
      <c r="J32" s="102">
        <v>12621.89335</v>
      </c>
      <c r="K32" s="79">
        <v>2.7583423182369542E-2</v>
      </c>
      <c r="L32" s="79">
        <f t="shared" si="0"/>
        <v>3.661607428468986E-2</v>
      </c>
      <c r="M32" s="79">
        <f>J32/'סכום נכסי הקרן'!$C$42</f>
        <v>7.8472456164159867E-4</v>
      </c>
    </row>
    <row r="33" spans="2:13">
      <c r="B33" s="71"/>
      <c r="C33" s="99"/>
      <c r="D33" s="99"/>
      <c r="E33" s="99"/>
      <c r="F33" s="99"/>
      <c r="G33" s="99"/>
      <c r="H33" s="102"/>
      <c r="I33" s="102"/>
      <c r="J33" s="99"/>
      <c r="K33" s="99"/>
      <c r="L33" s="79"/>
      <c r="M33" s="99"/>
    </row>
    <row r="34" spans="2:13">
      <c r="B34" s="98" t="s">
        <v>196</v>
      </c>
      <c r="C34" s="70"/>
      <c r="D34" s="70"/>
      <c r="E34" s="70"/>
      <c r="F34" s="70"/>
      <c r="G34" s="70"/>
      <c r="H34" s="101"/>
      <c r="I34" s="101"/>
      <c r="J34" s="101">
        <v>292039.735921302</v>
      </c>
      <c r="K34" s="70"/>
      <c r="L34" s="77">
        <f t="shared" si="0"/>
        <v>0.84720638719195041</v>
      </c>
      <c r="M34" s="77">
        <f>J34/'סכום נכסי הקרן'!$C$42</f>
        <v>1.8156606730698764E-2</v>
      </c>
    </row>
    <row r="35" spans="2:13">
      <c r="B35" s="82" t="s">
        <v>63</v>
      </c>
      <c r="C35" s="70"/>
      <c r="D35" s="70"/>
      <c r="E35" s="70"/>
      <c r="F35" s="70"/>
      <c r="G35" s="70"/>
      <c r="H35" s="101"/>
      <c r="I35" s="101"/>
      <c r="J35" s="101">
        <v>292039.735921302</v>
      </c>
      <c r="K35" s="70"/>
      <c r="L35" s="77">
        <f t="shared" si="0"/>
        <v>0.84720638719195041</v>
      </c>
      <c r="M35" s="77">
        <f>J35/'סכום נכסי הקרן'!$C$42</f>
        <v>1.8156606730698764E-2</v>
      </c>
    </row>
    <row r="36" spans="2:13">
      <c r="B36" s="100" t="s">
        <v>1865</v>
      </c>
      <c r="C36" s="99">
        <v>6824</v>
      </c>
      <c r="D36" s="96" t="s">
        <v>27</v>
      </c>
      <c r="E36" s="99"/>
      <c r="F36" s="96" t="s">
        <v>731</v>
      </c>
      <c r="G36" s="96" t="s">
        <v>130</v>
      </c>
      <c r="H36" s="102">
        <v>39683.06</v>
      </c>
      <c r="I36" s="102">
        <v>12737.3254</v>
      </c>
      <c r="J36" s="102">
        <v>17786.998329999999</v>
      </c>
      <c r="K36" s="79">
        <v>2.4105846392418809E-2</v>
      </c>
      <c r="L36" s="79">
        <f t="shared" si="0"/>
        <v>5.1600028148941254E-2</v>
      </c>
      <c r="M36" s="79">
        <f>J36/'סכום נכסי הקרן'!$C$42</f>
        <v>1.1058479168205852E-3</v>
      </c>
    </row>
    <row r="37" spans="2:13">
      <c r="B37" s="100" t="s">
        <v>1866</v>
      </c>
      <c r="C37" s="99" t="s">
        <v>1867</v>
      </c>
      <c r="D37" s="96" t="s">
        <v>27</v>
      </c>
      <c r="E37" s="99"/>
      <c r="F37" s="96" t="s">
        <v>731</v>
      </c>
      <c r="G37" s="96" t="s">
        <v>130</v>
      </c>
      <c r="H37" s="102">
        <v>438340.69</v>
      </c>
      <c r="I37" s="128">
        <v>0</v>
      </c>
      <c r="J37" s="128">
        <v>0</v>
      </c>
      <c r="K37" s="79">
        <v>3.723027849651E-3</v>
      </c>
      <c r="L37" s="131">
        <v>0</v>
      </c>
      <c r="M37" s="131">
        <v>0</v>
      </c>
    </row>
    <row r="38" spans="2:13">
      <c r="B38" s="100" t="s">
        <v>1868</v>
      </c>
      <c r="C38" s="99">
        <v>6900</v>
      </c>
      <c r="D38" s="96" t="s">
        <v>27</v>
      </c>
      <c r="E38" s="99"/>
      <c r="F38" s="96" t="s">
        <v>731</v>
      </c>
      <c r="G38" s="96" t="s">
        <v>130</v>
      </c>
      <c r="H38" s="102">
        <v>54610.23</v>
      </c>
      <c r="I38" s="102">
        <v>7958.1319999999996</v>
      </c>
      <c r="J38" s="102">
        <v>15293.413640000001</v>
      </c>
      <c r="K38" s="79">
        <v>1.5028406044543106E-2</v>
      </c>
      <c r="L38" s="79">
        <f t="shared" si="0"/>
        <v>4.4366146534484001E-2</v>
      </c>
      <c r="M38" s="79">
        <f>J38/'סכום נכסי הקרן'!$C$42</f>
        <v>9.5081751856607524E-4</v>
      </c>
    </row>
    <row r="39" spans="2:13">
      <c r="B39" s="100" t="s">
        <v>1869</v>
      </c>
      <c r="C39" s="99">
        <v>7019</v>
      </c>
      <c r="D39" s="96" t="s">
        <v>27</v>
      </c>
      <c r="E39" s="99"/>
      <c r="F39" s="96" t="s">
        <v>731</v>
      </c>
      <c r="G39" s="96" t="s">
        <v>130</v>
      </c>
      <c r="H39" s="102">
        <v>40470.97</v>
      </c>
      <c r="I39" s="102">
        <v>11369.545599999999</v>
      </c>
      <c r="J39" s="102">
        <v>16192.204810000001</v>
      </c>
      <c r="K39" s="79">
        <v>2.7567572225291076E-2</v>
      </c>
      <c r="L39" s="79">
        <f t="shared" si="0"/>
        <v>4.6973536989668233E-2</v>
      </c>
      <c r="M39" s="79">
        <f>J39/'סכום נכסי הקרן'!$C$42</f>
        <v>1.0066968931834808E-3</v>
      </c>
    </row>
    <row r="40" spans="2:13">
      <c r="B40" s="100" t="s">
        <v>1870</v>
      </c>
      <c r="C40" s="99">
        <v>5771</v>
      </c>
      <c r="D40" s="96" t="s">
        <v>27</v>
      </c>
      <c r="E40" s="99"/>
      <c r="F40" s="96" t="s">
        <v>731</v>
      </c>
      <c r="G40" s="96" t="s">
        <v>132</v>
      </c>
      <c r="H40" s="102">
        <v>498980.93</v>
      </c>
      <c r="I40" s="102">
        <v>118.809</v>
      </c>
      <c r="J40" s="102">
        <v>2224.9069399999998</v>
      </c>
      <c r="K40" s="79">
        <v>4.8011420926055582E-3</v>
      </c>
      <c r="L40" s="79">
        <f t="shared" si="0"/>
        <v>6.4544482774893672E-3</v>
      </c>
      <c r="M40" s="79">
        <f>J40/'סכום נכסי הקרן'!$C$42</f>
        <v>1.3832624589438878E-4</v>
      </c>
    </row>
    <row r="41" spans="2:13">
      <c r="B41" s="100" t="s">
        <v>1871</v>
      </c>
      <c r="C41" s="99">
        <v>7983</v>
      </c>
      <c r="D41" s="96" t="s">
        <v>27</v>
      </c>
      <c r="E41" s="99"/>
      <c r="F41" s="96" t="s">
        <v>695</v>
      </c>
      <c r="G41" s="96" t="s">
        <v>130</v>
      </c>
      <c r="H41" s="102">
        <v>46952.78</v>
      </c>
      <c r="I41" s="102">
        <v>2365.7919999999999</v>
      </c>
      <c r="J41" s="102">
        <v>3908.9233300000001</v>
      </c>
      <c r="K41" s="79">
        <v>2.3259908194574357E-5</v>
      </c>
      <c r="L41" s="79">
        <f t="shared" si="0"/>
        <v>1.1339774711726373E-2</v>
      </c>
      <c r="M41" s="79">
        <f>J41/'סכום נכסי הקרן'!$C$42</f>
        <v>2.4302440700189155E-4</v>
      </c>
    </row>
    <row r="42" spans="2:13">
      <c r="B42" s="100" t="s">
        <v>1872</v>
      </c>
      <c r="C42" s="99">
        <v>9035</v>
      </c>
      <c r="D42" s="96" t="s">
        <v>27</v>
      </c>
      <c r="E42" s="99"/>
      <c r="F42" s="96" t="s">
        <v>782</v>
      </c>
      <c r="G42" s="96" t="s">
        <v>132</v>
      </c>
      <c r="H42" s="102">
        <v>912724</v>
      </c>
      <c r="I42" s="102">
        <v>100</v>
      </c>
      <c r="J42" s="102">
        <v>3425.4531699999998</v>
      </c>
      <c r="K42" s="79">
        <v>1.2448568559385973E-2</v>
      </c>
      <c r="L42" s="79">
        <f t="shared" si="0"/>
        <v>9.9372292455193623E-3</v>
      </c>
      <c r="M42" s="79">
        <f>J42/'סכום נכסי הקרן'!$C$42</f>
        <v>2.1296624545255523E-4</v>
      </c>
    </row>
    <row r="43" spans="2:13">
      <c r="B43" s="100" t="s">
        <v>1873</v>
      </c>
      <c r="C43" s="99">
        <v>9113</v>
      </c>
      <c r="D43" s="96" t="s">
        <v>27</v>
      </c>
      <c r="E43" s="99"/>
      <c r="F43" s="96" t="s">
        <v>1415</v>
      </c>
      <c r="G43" s="96" t="s">
        <v>131</v>
      </c>
      <c r="H43" s="102">
        <v>246338.70470400003</v>
      </c>
      <c r="I43" s="102">
        <v>2189.2600649999999</v>
      </c>
      <c r="J43" s="102">
        <v>5392.9949731470006</v>
      </c>
      <c r="K43" s="79">
        <v>8.2106479117096988E-3</v>
      </c>
      <c r="L43" s="79">
        <f t="shared" si="0"/>
        <v>1.5645062042431976E-2</v>
      </c>
      <c r="M43" s="79">
        <f>J43/'סכום נכסי הקרן'!$C$42</f>
        <v>3.3529166337300143E-4</v>
      </c>
    </row>
    <row r="44" spans="2:13">
      <c r="B44" s="100" t="s">
        <v>1874</v>
      </c>
      <c r="C44" s="99">
        <v>9266</v>
      </c>
      <c r="D44" s="96" t="s">
        <v>27</v>
      </c>
      <c r="E44" s="99"/>
      <c r="F44" s="96" t="s">
        <v>1415</v>
      </c>
      <c r="G44" s="96" t="s">
        <v>131</v>
      </c>
      <c r="H44" s="102">
        <v>5968509.2681550002</v>
      </c>
      <c r="I44" s="102">
        <v>100</v>
      </c>
      <c r="J44" s="102">
        <v>5968.5092681550004</v>
      </c>
      <c r="K44" s="79">
        <v>1.1390066191444495E-2</v>
      </c>
      <c r="L44" s="79">
        <f t="shared" si="0"/>
        <v>1.7314627264825005E-2</v>
      </c>
      <c r="M44" s="79">
        <f>J44/'סכום נכסי הקרן'!$C$42</f>
        <v>3.7107236523328346E-4</v>
      </c>
    </row>
    <row r="45" spans="2:13">
      <c r="B45" s="100" t="s">
        <v>1875</v>
      </c>
      <c r="C45" s="99">
        <v>8459</v>
      </c>
      <c r="D45" s="96" t="s">
        <v>27</v>
      </c>
      <c r="E45" s="99"/>
      <c r="F45" s="96" t="s">
        <v>782</v>
      </c>
      <c r="G45" s="96" t="s">
        <v>130</v>
      </c>
      <c r="H45" s="102">
        <v>4818787.33</v>
      </c>
      <c r="I45" s="102">
        <v>218.5812</v>
      </c>
      <c r="J45" s="102">
        <v>37065.497390000004</v>
      </c>
      <c r="K45" s="79">
        <v>1.0323133134517423E-2</v>
      </c>
      <c r="L45" s="79">
        <f t="shared" si="0"/>
        <v>0.10752689538699187</v>
      </c>
      <c r="M45" s="79">
        <f>J45/'סכום נכסי הקרן'!$C$42</f>
        <v>2.3044249689683502E-3</v>
      </c>
    </row>
    <row r="46" spans="2:13">
      <c r="B46" s="100" t="s">
        <v>1876</v>
      </c>
      <c r="C46" s="99">
        <v>8564</v>
      </c>
      <c r="D46" s="96" t="s">
        <v>27</v>
      </c>
      <c r="E46" s="99"/>
      <c r="F46" s="96" t="s">
        <v>746</v>
      </c>
      <c r="G46" s="96" t="s">
        <v>130</v>
      </c>
      <c r="H46" s="102">
        <v>6020.45</v>
      </c>
      <c r="I46" s="102">
        <v>14777.717699999999</v>
      </c>
      <c r="J46" s="102">
        <v>3130.8018999999999</v>
      </c>
      <c r="K46" s="79">
        <v>9.4664633665517725E-4</v>
      </c>
      <c r="L46" s="79">
        <f t="shared" si="0"/>
        <v>9.0824468058944702E-3</v>
      </c>
      <c r="M46" s="79">
        <f>J46/'סכום נכסי הקרן'!$C$42</f>
        <v>1.9464727520964074E-4</v>
      </c>
    </row>
    <row r="47" spans="2:13">
      <c r="B47" s="100" t="s">
        <v>1877</v>
      </c>
      <c r="C47" s="99">
        <v>8568</v>
      </c>
      <c r="D47" s="96" t="s">
        <v>27</v>
      </c>
      <c r="E47" s="99"/>
      <c r="F47" s="96" t="s">
        <v>782</v>
      </c>
      <c r="G47" s="96" t="s">
        <v>130</v>
      </c>
      <c r="H47" s="102">
        <v>2603448.77</v>
      </c>
      <c r="I47" s="102">
        <v>114.9161</v>
      </c>
      <c r="J47" s="102">
        <v>10528.080119999999</v>
      </c>
      <c r="K47" s="79">
        <v>1.9355878705267299E-2</v>
      </c>
      <c r="L47" s="79">
        <f t="shared" si="0"/>
        <v>3.0541928461872678E-2</v>
      </c>
      <c r="M47" s="79">
        <f>J47/'סכום נכסי הקרן'!$C$42</f>
        <v>6.5454863450376314E-4</v>
      </c>
    </row>
    <row r="48" spans="2:13">
      <c r="B48" s="100" t="s">
        <v>1878</v>
      </c>
      <c r="C48" s="99">
        <v>8932</v>
      </c>
      <c r="D48" s="96" t="s">
        <v>27</v>
      </c>
      <c r="E48" s="99"/>
      <c r="F48" s="96" t="s">
        <v>782</v>
      </c>
      <c r="G48" s="96" t="s">
        <v>130</v>
      </c>
      <c r="H48" s="102">
        <v>241277.4</v>
      </c>
      <c r="I48" s="102">
        <v>100</v>
      </c>
      <c r="J48" s="102">
        <v>849.05517000000009</v>
      </c>
      <c r="K48" s="79">
        <v>1.1613522698199881E-2</v>
      </c>
      <c r="L48" s="79">
        <f t="shared" si="0"/>
        <v>2.4631064701968806E-3</v>
      </c>
      <c r="M48" s="79">
        <f>J48/'סכום נכסי הקרן'!$C$42</f>
        <v>5.2787202966485464E-5</v>
      </c>
    </row>
    <row r="49" spans="2:13">
      <c r="B49" s="100" t="s">
        <v>1879</v>
      </c>
      <c r="C49" s="99">
        <v>8783</v>
      </c>
      <c r="D49" s="96" t="s">
        <v>27</v>
      </c>
      <c r="E49" s="99"/>
      <c r="F49" s="96" t="s">
        <v>731</v>
      </c>
      <c r="G49" s="96" t="s">
        <v>130</v>
      </c>
      <c r="H49" s="102">
        <v>6214130.21</v>
      </c>
      <c r="I49" s="102">
        <v>131.72819999999999</v>
      </c>
      <c r="J49" s="102">
        <v>28805.696019999999</v>
      </c>
      <c r="K49" s="79">
        <v>2.1260405345992502E-2</v>
      </c>
      <c r="L49" s="79">
        <f t="shared" si="0"/>
        <v>8.3565236691729383E-2</v>
      </c>
      <c r="M49" s="79">
        <f>J49/'סכום נכסי הקרן'!$C$42</f>
        <v>1.7908990795010675E-3</v>
      </c>
    </row>
    <row r="50" spans="2:13">
      <c r="B50" s="100" t="s">
        <v>1880</v>
      </c>
      <c r="C50" s="99">
        <v>9116</v>
      </c>
      <c r="D50" s="96" t="s">
        <v>27</v>
      </c>
      <c r="E50" s="99"/>
      <c r="F50" s="96" t="s">
        <v>782</v>
      </c>
      <c r="G50" s="96" t="s">
        <v>132</v>
      </c>
      <c r="H50" s="102">
        <v>2057536.38</v>
      </c>
      <c r="I50" s="102">
        <v>100</v>
      </c>
      <c r="J50" s="102">
        <v>7721.9340300000003</v>
      </c>
      <c r="K50" s="79">
        <v>3.0529528194067478E-2</v>
      </c>
      <c r="L50" s="79">
        <f t="shared" si="0"/>
        <v>2.2401307175040783E-2</v>
      </c>
      <c r="M50" s="79">
        <f>J50/'סכום נכסי הקרן'!$C$42</f>
        <v>4.8008576278432062E-4</v>
      </c>
    </row>
    <row r="51" spans="2:13">
      <c r="B51" s="100" t="s">
        <v>1881</v>
      </c>
      <c r="C51" s="99">
        <v>9291</v>
      </c>
      <c r="D51" s="96" t="s">
        <v>27</v>
      </c>
      <c r="E51" s="99"/>
      <c r="F51" s="96" t="s">
        <v>782</v>
      </c>
      <c r="G51" s="96" t="s">
        <v>132</v>
      </c>
      <c r="H51" s="102">
        <v>832462.4</v>
      </c>
      <c r="I51" s="102">
        <v>100</v>
      </c>
      <c r="J51" s="102">
        <v>3124.2313899999999</v>
      </c>
      <c r="K51" s="79">
        <v>3.0529510110497177E-2</v>
      </c>
      <c r="L51" s="79">
        <f t="shared" si="0"/>
        <v>9.0633857763344084E-3</v>
      </c>
      <c r="M51" s="79">
        <f>J51/'סכום נכסי הקרן'!$C$42</f>
        <v>1.9423877543575286E-4</v>
      </c>
    </row>
    <row r="52" spans="2:13">
      <c r="B52" s="100" t="s">
        <v>1882</v>
      </c>
      <c r="C52" s="99" t="s">
        <v>1883</v>
      </c>
      <c r="D52" s="96" t="s">
        <v>27</v>
      </c>
      <c r="E52" s="99"/>
      <c r="F52" s="96" t="s">
        <v>782</v>
      </c>
      <c r="G52" s="96" t="s">
        <v>132</v>
      </c>
      <c r="H52" s="102">
        <v>253293.19</v>
      </c>
      <c r="I52" s="102">
        <v>100</v>
      </c>
      <c r="J52" s="102">
        <v>950.60933999999997</v>
      </c>
      <c r="K52" s="79">
        <v>3.0529554003666755E-2</v>
      </c>
      <c r="L52" s="79">
        <f t="shared" si="0"/>
        <v>2.7577148090195199E-3</v>
      </c>
      <c r="M52" s="79">
        <f>J52/'סכום נכסי הקרן'!$C$42</f>
        <v>5.9100998316065591E-5</v>
      </c>
    </row>
    <row r="53" spans="2:13">
      <c r="B53" s="100" t="s">
        <v>1884</v>
      </c>
      <c r="C53" s="99">
        <v>8215</v>
      </c>
      <c r="D53" s="96" t="s">
        <v>27</v>
      </c>
      <c r="E53" s="99"/>
      <c r="F53" s="96" t="s">
        <v>782</v>
      </c>
      <c r="G53" s="96" t="s">
        <v>130</v>
      </c>
      <c r="H53" s="102">
        <v>8887166.6300000008</v>
      </c>
      <c r="I53" s="102">
        <v>130.89080000000001</v>
      </c>
      <c r="J53" s="102">
        <v>40934.709439999999</v>
      </c>
      <c r="K53" s="79">
        <v>8.9562301546826269E-3</v>
      </c>
      <c r="L53" s="79">
        <f t="shared" si="0"/>
        <v>0.11875146779601298</v>
      </c>
      <c r="M53" s="79">
        <f>J53/'סכום נכסי הקרן'!$C$42</f>
        <v>2.5449804581996575E-3</v>
      </c>
    </row>
    <row r="54" spans="2:13">
      <c r="B54" s="100" t="s">
        <v>1885</v>
      </c>
      <c r="C54" s="99">
        <v>8255</v>
      </c>
      <c r="D54" s="96" t="s">
        <v>27</v>
      </c>
      <c r="E54" s="99"/>
      <c r="F54" s="96" t="s">
        <v>746</v>
      </c>
      <c r="G54" s="96" t="s">
        <v>130</v>
      </c>
      <c r="H54" s="102">
        <v>1147438.71</v>
      </c>
      <c r="I54" s="102">
        <v>89.931700000000006</v>
      </c>
      <c r="J54" s="102">
        <v>3631.2952999999998</v>
      </c>
      <c r="K54" s="79">
        <v>1.1486095761839416E-3</v>
      </c>
      <c r="L54" s="79">
        <f t="shared" si="0"/>
        <v>1.0534376639654078E-2</v>
      </c>
      <c r="M54" s="79">
        <f>J54/'סכום נכסי הקרן'!$C$42</f>
        <v>2.2576380052234378E-4</v>
      </c>
    </row>
    <row r="55" spans="2:13">
      <c r="B55" s="100" t="s">
        <v>1886</v>
      </c>
      <c r="C55" s="99">
        <v>8735</v>
      </c>
      <c r="D55" s="96" t="s">
        <v>27</v>
      </c>
      <c r="E55" s="99"/>
      <c r="F55" s="96" t="s">
        <v>731</v>
      </c>
      <c r="G55" s="96" t="s">
        <v>132</v>
      </c>
      <c r="H55" s="102">
        <v>670428.22</v>
      </c>
      <c r="I55" s="102">
        <v>97.475800000000007</v>
      </c>
      <c r="J55" s="102">
        <v>2452.6052799999998</v>
      </c>
      <c r="K55" s="79">
        <v>2.5863603215400637E-2</v>
      </c>
      <c r="L55" s="79">
        <f t="shared" si="0"/>
        <v>7.1150004704724091E-3</v>
      </c>
      <c r="M55" s="79">
        <f>J55/'סכום נכסי הקרן'!$C$42</f>
        <v>1.5248263868652243E-4</v>
      </c>
    </row>
    <row r="56" spans="2:13">
      <c r="B56" s="100" t="s">
        <v>1887</v>
      </c>
      <c r="C56" s="99" t="s">
        <v>1888</v>
      </c>
      <c r="D56" s="96" t="s">
        <v>27</v>
      </c>
      <c r="E56" s="99"/>
      <c r="F56" s="96" t="s">
        <v>731</v>
      </c>
      <c r="G56" s="96" t="s">
        <v>130</v>
      </c>
      <c r="H56" s="102">
        <v>11624.36</v>
      </c>
      <c r="I56" s="102">
        <v>2474.6709000000001</v>
      </c>
      <c r="J56" s="102">
        <v>1012.29183</v>
      </c>
      <c r="K56" s="79">
        <v>1.3954815098243766E-2</v>
      </c>
      <c r="L56" s="79">
        <f t="shared" si="0"/>
        <v>2.9366555252239271E-3</v>
      </c>
      <c r="M56" s="79">
        <f>J56/'סכום נכסי הקרן'!$C$42</f>
        <v>6.2935903554447455E-5</v>
      </c>
    </row>
    <row r="57" spans="2:13">
      <c r="B57" s="100" t="s">
        <v>1889</v>
      </c>
      <c r="C57" s="99" t="s">
        <v>1890</v>
      </c>
      <c r="D57" s="96" t="s">
        <v>27</v>
      </c>
      <c r="E57" s="99"/>
      <c r="F57" s="96" t="s">
        <v>731</v>
      </c>
      <c r="G57" s="96" t="s">
        <v>132</v>
      </c>
      <c r="H57" s="102">
        <v>1834042.66</v>
      </c>
      <c r="I57" s="102">
        <v>126.1673</v>
      </c>
      <c r="J57" s="102">
        <v>8684.2997599999999</v>
      </c>
      <c r="K57" s="79">
        <v>3.2522413695632642E-2</v>
      </c>
      <c r="L57" s="79">
        <f t="shared" si="0"/>
        <v>2.5193127235754557E-2</v>
      </c>
      <c r="M57" s="79">
        <f>J57/'סכום נכסי הקרן'!$C$42</f>
        <v>5.3991767584775547E-4</v>
      </c>
    </row>
    <row r="58" spans="2:13">
      <c r="B58" s="100" t="s">
        <v>1891</v>
      </c>
      <c r="C58" s="99">
        <v>5691</v>
      </c>
      <c r="D58" s="96" t="s">
        <v>27</v>
      </c>
      <c r="E58" s="99"/>
      <c r="F58" s="96" t="s">
        <v>731</v>
      </c>
      <c r="G58" s="96" t="s">
        <v>130</v>
      </c>
      <c r="H58" s="102">
        <v>262408.42</v>
      </c>
      <c r="I58" s="102">
        <v>144.85249999999999</v>
      </c>
      <c r="J58" s="102">
        <v>1337.59005</v>
      </c>
      <c r="K58" s="79">
        <v>2.7053751856130543E-3</v>
      </c>
      <c r="L58" s="79">
        <f t="shared" si="0"/>
        <v>3.8803446737459579E-3</v>
      </c>
      <c r="M58" s="79">
        <f>J58/'סכום נכסי הקרן'!$C$42</f>
        <v>8.316024676618062E-5</v>
      </c>
    </row>
    <row r="59" spans="2:13">
      <c r="B59" s="100" t="s">
        <v>1892</v>
      </c>
      <c r="C59" s="99">
        <v>8773</v>
      </c>
      <c r="D59" s="96" t="s">
        <v>27</v>
      </c>
      <c r="E59" s="99"/>
      <c r="F59" s="96" t="s">
        <v>695</v>
      </c>
      <c r="G59" s="96" t="s">
        <v>130</v>
      </c>
      <c r="H59" s="102">
        <v>46000.83</v>
      </c>
      <c r="I59" s="102">
        <v>2467.444</v>
      </c>
      <c r="J59" s="102">
        <v>3994.22237</v>
      </c>
      <c r="K59" s="79">
        <v>2.2788322281965454E-5</v>
      </c>
      <c r="L59" s="79">
        <f t="shared" si="0"/>
        <v>1.1587226967774212E-2</v>
      </c>
      <c r="M59" s="79">
        <f>J59/'סכום נכסי הקרן'!$C$42</f>
        <v>2.483275932922787E-4</v>
      </c>
    </row>
    <row r="60" spans="2:13">
      <c r="B60" s="100" t="s">
        <v>1893</v>
      </c>
      <c r="C60" s="99">
        <v>8432</v>
      </c>
      <c r="D60" s="96" t="s">
        <v>27</v>
      </c>
      <c r="E60" s="99"/>
      <c r="F60" s="96" t="s">
        <v>676</v>
      </c>
      <c r="G60" s="96" t="s">
        <v>130</v>
      </c>
      <c r="H60" s="102">
        <v>62908.63</v>
      </c>
      <c r="I60" s="102">
        <v>3362.7687999999998</v>
      </c>
      <c r="J60" s="102">
        <v>7444.34519</v>
      </c>
      <c r="K60" s="79">
        <v>1.5347422026610535E-3</v>
      </c>
      <c r="L60" s="79">
        <f t="shared" si="0"/>
        <v>2.1596022793039498E-2</v>
      </c>
      <c r="M60" s="79">
        <f>J60/'סכום נכסי הקרן'!$C$42</f>
        <v>4.6282759281367989E-4</v>
      </c>
    </row>
    <row r="61" spans="2:13">
      <c r="B61" s="100" t="s">
        <v>1894</v>
      </c>
      <c r="C61" s="99">
        <v>6629</v>
      </c>
      <c r="D61" s="96" t="s">
        <v>27</v>
      </c>
      <c r="E61" s="99"/>
      <c r="F61" s="96" t="s">
        <v>731</v>
      </c>
      <c r="G61" s="96" t="s">
        <v>133</v>
      </c>
      <c r="H61" s="102">
        <v>28615.439999999999</v>
      </c>
      <c r="I61" s="102">
        <v>9236.6561000000002</v>
      </c>
      <c r="J61" s="102">
        <v>11200.44103</v>
      </c>
      <c r="K61" s="79">
        <v>4.2205663716814154E-2</v>
      </c>
      <c r="L61" s="79">
        <f t="shared" si="0"/>
        <v>3.249244542030362E-2</v>
      </c>
      <c r="M61" s="79">
        <f>J61/'סכום נכסי הקרן'!$C$42</f>
        <v>6.96350455017854E-4</v>
      </c>
    </row>
    <row r="62" spans="2:13">
      <c r="B62" s="100" t="s">
        <v>1895</v>
      </c>
      <c r="C62" s="99">
        <v>7943</v>
      </c>
      <c r="D62" s="96" t="s">
        <v>27</v>
      </c>
      <c r="E62" s="99"/>
      <c r="F62" s="96" t="s">
        <v>731</v>
      </c>
      <c r="G62" s="96" t="s">
        <v>130</v>
      </c>
      <c r="H62" s="102">
        <v>5971575.4299999997</v>
      </c>
      <c r="I62" s="102">
        <v>80.907799999999995</v>
      </c>
      <c r="J62" s="102">
        <v>17001.944019999999</v>
      </c>
      <c r="K62" s="79">
        <v>8.1255682107527011E-2</v>
      </c>
      <c r="L62" s="79">
        <f t="shared" si="0"/>
        <v>4.9322587979279554E-2</v>
      </c>
      <c r="M62" s="79">
        <f>J62/'סכום נכסי הקרן'!$C$42</f>
        <v>1.0570397560956653E-3</v>
      </c>
    </row>
    <row r="63" spans="2:13">
      <c r="B63" s="100" t="s">
        <v>1896</v>
      </c>
      <c r="C63" s="99">
        <v>5356</v>
      </c>
      <c r="D63" s="96" t="s">
        <v>27</v>
      </c>
      <c r="E63" s="99"/>
      <c r="F63" s="96" t="s">
        <v>731</v>
      </c>
      <c r="G63" s="96" t="s">
        <v>130</v>
      </c>
      <c r="H63" s="102">
        <v>69832.23</v>
      </c>
      <c r="I63" s="102">
        <v>220.06729999999999</v>
      </c>
      <c r="J63" s="102">
        <v>540.79253000000006</v>
      </c>
      <c r="K63" s="79">
        <v>2.9458665035355853E-3</v>
      </c>
      <c r="L63" s="79">
        <f t="shared" si="0"/>
        <v>1.5688374875299808E-3</v>
      </c>
      <c r="M63" s="79">
        <f>J63/'סכום נכסי הקרן'!$C$42</f>
        <v>3.3621990716892024E-5</v>
      </c>
    </row>
    <row r="64" spans="2:13">
      <c r="B64" s="100" t="s">
        <v>1897</v>
      </c>
      <c r="C64" s="99" t="s">
        <v>1898</v>
      </c>
      <c r="D64" s="96" t="s">
        <v>27</v>
      </c>
      <c r="E64" s="99"/>
      <c r="F64" s="96" t="s">
        <v>731</v>
      </c>
      <c r="G64" s="96" t="s">
        <v>130</v>
      </c>
      <c r="H64" s="102">
        <v>2915145.33</v>
      </c>
      <c r="I64" s="102">
        <v>137.60069999999999</v>
      </c>
      <c r="J64" s="102">
        <v>14115.62528</v>
      </c>
      <c r="K64" s="79">
        <v>1.3793635771717921E-2</v>
      </c>
      <c r="L64" s="79">
        <f t="shared" si="0"/>
        <v>4.0949386078224639E-2</v>
      </c>
      <c r="M64" s="79">
        <f>J64/'סכום נכסי הקרן'!$C$42</f>
        <v>8.775924144649082E-4</v>
      </c>
    </row>
    <row r="65" spans="2:13">
      <c r="B65" s="100" t="s">
        <v>1899</v>
      </c>
      <c r="C65" s="99">
        <v>8803</v>
      </c>
      <c r="D65" s="96" t="s">
        <v>27</v>
      </c>
      <c r="E65" s="99"/>
      <c r="F65" s="96" t="s">
        <v>522</v>
      </c>
      <c r="G65" s="96" t="s">
        <v>132</v>
      </c>
      <c r="H65" s="102">
        <v>382311.51</v>
      </c>
      <c r="I65" s="102">
        <v>144.71680000000001</v>
      </c>
      <c r="J65" s="102">
        <v>2076.41849</v>
      </c>
      <c r="K65" s="79">
        <v>2.5291676658717181E-2</v>
      </c>
      <c r="L65" s="79">
        <f t="shared" si="0"/>
        <v>6.0236837348925593E-3</v>
      </c>
      <c r="M65" s="79">
        <f>J65/'סכום נכסי הקרן'!$C$42</f>
        <v>1.2909446658807019E-4</v>
      </c>
    </row>
    <row r="66" spans="2:13">
      <c r="B66" s="100" t="s">
        <v>1900</v>
      </c>
      <c r="C66" s="99">
        <v>8372</v>
      </c>
      <c r="D66" s="96" t="s">
        <v>27</v>
      </c>
      <c r="E66" s="99"/>
      <c r="F66" s="96" t="s">
        <v>676</v>
      </c>
      <c r="G66" s="96" t="s">
        <v>130</v>
      </c>
      <c r="H66" s="102">
        <v>20101.580000000002</v>
      </c>
      <c r="I66" s="102">
        <v>5693.8</v>
      </c>
      <c r="J66" s="102">
        <v>4027.6494900000002</v>
      </c>
      <c r="K66" s="79">
        <v>1.0644256987853828E-3</v>
      </c>
      <c r="L66" s="79">
        <f t="shared" si="0"/>
        <v>1.1684198941399965E-2</v>
      </c>
      <c r="M66" s="79">
        <f>J66/'סכום נכסי הקרן'!$C$42</f>
        <v>2.5040581415515279E-4</v>
      </c>
    </row>
    <row r="67" spans="2:13">
      <c r="B67" s="100" t="s">
        <v>1901</v>
      </c>
      <c r="C67" s="99">
        <v>7425</v>
      </c>
      <c r="D67" s="96" t="s">
        <v>27</v>
      </c>
      <c r="E67" s="99"/>
      <c r="F67" s="96" t="s">
        <v>731</v>
      </c>
      <c r="G67" s="96" t="s">
        <v>130</v>
      </c>
      <c r="H67" s="102">
        <v>2855005.08</v>
      </c>
      <c r="I67" s="102">
        <v>111.6399</v>
      </c>
      <c r="J67" s="102">
        <v>11216.196039999999</v>
      </c>
      <c r="K67" s="79">
        <v>2.886321670120811E-2</v>
      </c>
      <c r="L67" s="79">
        <f t="shared" si="0"/>
        <v>3.2538150656476923E-2</v>
      </c>
      <c r="M67" s="79">
        <f>J67/'סכום נכסי הקרן'!$C$42</f>
        <v>6.9732997076664687E-4</v>
      </c>
    </row>
    <row r="68" spans="2:13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</row>
    <row r="69" spans="2:13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</row>
    <row r="70" spans="2:13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</row>
    <row r="71" spans="2:13">
      <c r="B71" s="120" t="s">
        <v>219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</row>
    <row r="72" spans="2:13">
      <c r="B72" s="120" t="s">
        <v>111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</row>
    <row r="73" spans="2:13">
      <c r="B73" s="120" t="s">
        <v>202</v>
      </c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</row>
    <row r="74" spans="2:13">
      <c r="B74" s="120" t="s">
        <v>210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</row>
    <row r="75" spans="2:13"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</row>
    <row r="76" spans="2:13"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</row>
    <row r="77" spans="2:13"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</row>
    <row r="78" spans="2:13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</row>
    <row r="79" spans="2:13"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</row>
    <row r="80" spans="2:13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</row>
    <row r="81" spans="2:13"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</row>
    <row r="82" spans="2:13"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</row>
    <row r="83" spans="2:13"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</row>
    <row r="84" spans="2:13">
      <c r="B84" s="113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</row>
    <row r="85" spans="2:13">
      <c r="B85" s="113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</row>
    <row r="86" spans="2:13">
      <c r="B86" s="113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</row>
    <row r="87" spans="2:13">
      <c r="B87" s="113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</row>
    <row r="88" spans="2:13">
      <c r="B88" s="113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</row>
    <row r="89" spans="2:13">
      <c r="B89" s="1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</row>
    <row r="90" spans="2:13">
      <c r="B90" s="113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</row>
    <row r="91" spans="2:13">
      <c r="B91" s="113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</row>
    <row r="92" spans="2:13"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</row>
    <row r="93" spans="2:13">
      <c r="B93" s="113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</row>
    <row r="94" spans="2:13"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</row>
    <row r="95" spans="2:13"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</row>
    <row r="96" spans="2:13"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</row>
    <row r="97" spans="2:13"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</row>
    <row r="98" spans="2:13"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</row>
    <row r="99" spans="2:13">
      <c r="B99" s="113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</row>
    <row r="100" spans="2:13"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</row>
    <row r="101" spans="2:13"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</row>
    <row r="102" spans="2:13"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</row>
    <row r="103" spans="2:13">
      <c r="B103" s="113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</row>
    <row r="104" spans="2:13"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</row>
    <row r="105" spans="2:13">
      <c r="B105" s="113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</row>
    <row r="106" spans="2:13">
      <c r="B106" s="113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2:13"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2:13">
      <c r="B108" s="113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2:13"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2:13"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2:13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2:13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2:13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2:13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2:13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</row>
    <row r="116" spans="2:13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</row>
    <row r="117" spans="2:13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</row>
    <row r="118" spans="2:13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</row>
    <row r="119" spans="2:13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</row>
    <row r="120" spans="2:13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</row>
    <row r="121" spans="2:13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</row>
    <row r="122" spans="2:13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</row>
    <row r="123" spans="2:13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</row>
    <row r="124" spans="2:13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</row>
    <row r="125" spans="2:13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</row>
    <row r="126" spans="2:13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</row>
    <row r="127" spans="2:13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</row>
    <row r="128" spans="2:13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</row>
    <row r="129" spans="2:13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</row>
    <row r="130" spans="2:13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</row>
    <row r="131" spans="2:13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</row>
    <row r="132" spans="2:13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</row>
    <row r="133" spans="2:13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</row>
    <row r="134" spans="2:13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</row>
    <row r="135" spans="2:13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</row>
    <row r="136" spans="2:13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</row>
    <row r="137" spans="2:13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</row>
    <row r="138" spans="2:13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</row>
    <row r="139" spans="2:13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</row>
    <row r="140" spans="2:13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</row>
    <row r="141" spans="2:13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</row>
    <row r="142" spans="2:13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</row>
    <row r="143" spans="2:13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</row>
    <row r="144" spans="2:13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</row>
    <row r="145" spans="2:13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</row>
    <row r="146" spans="2:13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</row>
    <row r="147" spans="2:13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</row>
    <row r="148" spans="2:13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</row>
    <row r="149" spans="2:13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</row>
    <row r="150" spans="2:13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</row>
    <row r="151" spans="2:13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</row>
    <row r="152" spans="2:13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</row>
    <row r="153" spans="2:13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</row>
    <row r="154" spans="2:13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</row>
    <row r="155" spans="2:13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</row>
    <row r="156" spans="2:13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</row>
    <row r="157" spans="2:13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</row>
    <row r="158" spans="2:13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</row>
    <row r="159" spans="2:13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</row>
    <row r="160" spans="2:13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</row>
    <row r="161" spans="2:13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</row>
    <row r="162" spans="2:13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</row>
    <row r="163" spans="2:13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</row>
    <row r="164" spans="2:13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</row>
    <row r="165" spans="2:13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</row>
    <row r="166" spans="2:13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</row>
    <row r="167" spans="2:13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</row>
    <row r="168" spans="2:13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</row>
    <row r="169" spans="2:13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</row>
    <row r="170" spans="2:13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</row>
    <row r="171" spans="2:13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</row>
    <row r="172" spans="2:13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</row>
    <row r="173" spans="2:13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</row>
    <row r="174" spans="2:13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</row>
    <row r="175" spans="2:13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</row>
    <row r="176" spans="2:13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</row>
    <row r="177" spans="2:13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</row>
    <row r="178" spans="2:13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</row>
    <row r="179" spans="2:13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</row>
    <row r="180" spans="2:13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</row>
    <row r="181" spans="2:13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</row>
    <row r="182" spans="2:13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</row>
    <row r="183" spans="2:13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</row>
    <row r="184" spans="2:13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</row>
    <row r="185" spans="2:13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</row>
    <row r="186" spans="2:13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</row>
    <row r="187" spans="2:13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</row>
    <row r="188" spans="2:13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</row>
    <row r="189" spans="2:13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</row>
    <row r="190" spans="2:13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</row>
    <row r="191" spans="2:13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</row>
    <row r="192" spans="2:13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</row>
    <row r="193" spans="2:13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</row>
    <row r="194" spans="2:13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</row>
    <row r="195" spans="2:13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</row>
    <row r="196" spans="2:13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</row>
    <row r="197" spans="2:13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</row>
    <row r="198" spans="2:13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</row>
    <row r="199" spans="2:13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</row>
    <row r="200" spans="2:13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</row>
    <row r="201" spans="2:13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</row>
    <row r="202" spans="2:13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</row>
    <row r="203" spans="2:13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</row>
    <row r="204" spans="2:13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</row>
    <row r="205" spans="2:13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</row>
    <row r="206" spans="2:13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</row>
    <row r="207" spans="2:13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</row>
    <row r="208" spans="2:13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</row>
    <row r="209" spans="2:13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</row>
    <row r="210" spans="2:13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</row>
    <row r="211" spans="2:13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</row>
    <row r="212" spans="2:13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</row>
    <row r="213" spans="2:13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</row>
    <row r="214" spans="2:13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</row>
    <row r="215" spans="2:13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</row>
    <row r="216" spans="2:13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</row>
    <row r="217" spans="2:13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</row>
    <row r="218" spans="2:13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</row>
    <row r="219" spans="2:13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</row>
    <row r="220" spans="2:13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</row>
    <row r="221" spans="2:13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</row>
    <row r="222" spans="2:13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</row>
    <row r="223" spans="2:13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</row>
    <row r="224" spans="2:13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</row>
    <row r="225" spans="2:13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</row>
    <row r="226" spans="2:13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</row>
    <row r="227" spans="2:13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</row>
    <row r="228" spans="2:13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</row>
    <row r="229" spans="2:13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</row>
    <row r="230" spans="2:13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</row>
    <row r="231" spans="2:13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</row>
    <row r="232" spans="2:13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</row>
    <row r="233" spans="2:13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</row>
    <row r="234" spans="2:13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</row>
    <row r="235" spans="2:13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</row>
    <row r="236" spans="2:13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</row>
    <row r="237" spans="2:13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</row>
    <row r="238" spans="2:13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</row>
    <row r="239" spans="2:13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</row>
    <row r="240" spans="2:13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</row>
    <row r="241" spans="2:13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</row>
    <row r="242" spans="2:13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</row>
    <row r="243" spans="2:13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</row>
    <row r="244" spans="2:13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</row>
    <row r="245" spans="2:13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</row>
    <row r="246" spans="2:13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</row>
    <row r="247" spans="2:13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</row>
    <row r="248" spans="2:13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</row>
    <row r="249" spans="2:13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</row>
    <row r="250" spans="2:13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</row>
    <row r="251" spans="2:13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</row>
    <row r="252" spans="2:13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</row>
    <row r="253" spans="2:13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</row>
    <row r="254" spans="2:13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</row>
    <row r="255" spans="2:13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</row>
    <row r="256" spans="2:13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</row>
    <row r="257" spans="2:13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</row>
    <row r="258" spans="2:13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</row>
    <row r="259" spans="2:13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</row>
    <row r="260" spans="2:13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</row>
    <row r="261" spans="2:13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</row>
    <row r="262" spans="2:13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</row>
    <row r="263" spans="2:13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</row>
    <row r="264" spans="2:13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</row>
    <row r="265" spans="2:13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</row>
    <row r="266" spans="2:13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</row>
    <row r="267" spans="2:13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</row>
    <row r="268" spans="2:13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</row>
    <row r="269" spans="2:13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</row>
    <row r="270" spans="2:13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</row>
    <row r="271" spans="2:13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</row>
    <row r="272" spans="2:13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</row>
    <row r="273" spans="2:13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</row>
    <row r="274" spans="2:13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</row>
    <row r="275" spans="2:13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</row>
    <row r="276" spans="2:13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</row>
    <row r="277" spans="2:13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</row>
    <row r="278" spans="2:13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</row>
    <row r="279" spans="2:13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</row>
    <row r="280" spans="2:13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</row>
    <row r="281" spans="2:13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</row>
    <row r="282" spans="2:13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</row>
    <row r="283" spans="2:13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</row>
    <row r="284" spans="2:13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</row>
    <row r="285" spans="2:13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</row>
    <row r="286" spans="2:13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</row>
    <row r="287" spans="2:13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</row>
    <row r="288" spans="2:13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</row>
    <row r="289" spans="2:13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</row>
    <row r="290" spans="2:13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</row>
    <row r="291" spans="2:13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</row>
    <row r="292" spans="2:13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</row>
    <row r="293" spans="2:13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</row>
    <row r="294" spans="2:13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</row>
    <row r="295" spans="2:13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</row>
    <row r="296" spans="2:13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</row>
    <row r="297" spans="2:13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</row>
    <row r="298" spans="2:13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</row>
    <row r="299" spans="2:13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</row>
    <row r="300" spans="2:13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</row>
    <row r="301" spans="2:13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</row>
    <row r="302" spans="2:13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5.140625" style="2" customWidth="1"/>
    <col min="4" max="4" width="12.28515625" style="1" bestFit="1" customWidth="1"/>
    <col min="5" max="5" width="11.28515625" style="1" bestFit="1" customWidth="1"/>
    <col min="6" max="6" width="14.28515625" style="1" bestFit="1" customWidth="1"/>
    <col min="7" max="7" width="9.5703125" style="1" bestFit="1" customWidth="1"/>
    <col min="8" max="8" width="13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144</v>
      </c>
      <c r="C1" s="67" t="s" vm="1">
        <v>228</v>
      </c>
    </row>
    <row r="2" spans="2:11">
      <c r="B2" s="46" t="s">
        <v>143</v>
      </c>
      <c r="C2" s="67" t="s">
        <v>229</v>
      </c>
    </row>
    <row r="3" spans="2:11">
      <c r="B3" s="46" t="s">
        <v>145</v>
      </c>
      <c r="C3" s="67" t="s">
        <v>230</v>
      </c>
    </row>
    <row r="4" spans="2:11">
      <c r="B4" s="46" t="s">
        <v>146</v>
      </c>
      <c r="C4" s="67">
        <v>8801</v>
      </c>
    </row>
    <row r="6" spans="2:11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ht="26.25" customHeight="1">
      <c r="B7" s="148" t="s">
        <v>97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11" s="3" customFormat="1" ht="78.75">
      <c r="B8" s="21" t="s">
        <v>115</v>
      </c>
      <c r="C8" s="29" t="s">
        <v>45</v>
      </c>
      <c r="D8" s="29" t="s">
        <v>102</v>
      </c>
      <c r="E8" s="29" t="s">
        <v>103</v>
      </c>
      <c r="F8" s="29" t="s">
        <v>204</v>
      </c>
      <c r="G8" s="29" t="s">
        <v>203</v>
      </c>
      <c r="H8" s="29" t="s">
        <v>110</v>
      </c>
      <c r="I8" s="29" t="s">
        <v>58</v>
      </c>
      <c r="J8" s="29" t="s">
        <v>147</v>
      </c>
      <c r="K8" s="30" t="s">
        <v>149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211</v>
      </c>
      <c r="G9" s="31"/>
      <c r="H9" s="31" t="s">
        <v>207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1902</v>
      </c>
      <c r="C11" s="69"/>
      <c r="D11" s="69"/>
      <c r="E11" s="69"/>
      <c r="F11" s="74"/>
      <c r="G11" s="76"/>
      <c r="H11" s="74">
        <v>1575672.5383569254</v>
      </c>
      <c r="I11" s="69"/>
      <c r="J11" s="75">
        <f>IFERROR(H11/$H$11,0)</f>
        <v>1</v>
      </c>
      <c r="K11" s="75">
        <f>H11/'סכום נכסי הקרן'!$C$42</f>
        <v>9.7962239710482374E-2</v>
      </c>
    </row>
    <row r="12" spans="2:11" ht="21" customHeight="1">
      <c r="B12" s="98" t="s">
        <v>1903</v>
      </c>
      <c r="C12" s="70"/>
      <c r="D12" s="70"/>
      <c r="E12" s="70"/>
      <c r="F12" s="101"/>
      <c r="G12" s="78"/>
      <c r="H12" s="101">
        <v>122770.860934055</v>
      </c>
      <c r="I12" s="70"/>
      <c r="J12" s="77">
        <f t="shared" ref="J12:J14" si="0">IFERROR(H12/$H$11,0)</f>
        <v>7.7916481975422128E-2</v>
      </c>
      <c r="K12" s="77">
        <f>H12/'סכום נכסי הקרן'!$C$42</f>
        <v>7.6328730846737811E-3</v>
      </c>
    </row>
    <row r="13" spans="2:11">
      <c r="B13" s="82" t="s">
        <v>192</v>
      </c>
      <c r="C13" s="70"/>
      <c r="D13" s="70"/>
      <c r="E13" s="70"/>
      <c r="F13" s="101"/>
      <c r="G13" s="78"/>
      <c r="H13" s="101">
        <v>15149.030622275</v>
      </c>
      <c r="I13" s="70"/>
      <c r="J13" s="77">
        <f t="shared" si="0"/>
        <v>9.6143267420729806E-3</v>
      </c>
      <c r="K13" s="77">
        <f>H13/'סכום נכסי הקרן'!$C$42</f>
        <v>9.4184098096185428E-4</v>
      </c>
    </row>
    <row r="14" spans="2:11">
      <c r="B14" s="100" t="s">
        <v>1904</v>
      </c>
      <c r="C14" s="99">
        <v>7034</v>
      </c>
      <c r="D14" s="96" t="s">
        <v>130</v>
      </c>
      <c r="E14" s="86">
        <v>43850</v>
      </c>
      <c r="F14" s="102">
        <v>1506084.13</v>
      </c>
      <c r="G14" s="103">
        <v>79.4833</v>
      </c>
      <c r="H14" s="102">
        <v>4212.54342</v>
      </c>
      <c r="I14" s="79">
        <v>2.3941874285714284E-2</v>
      </c>
      <c r="J14" s="79">
        <f t="shared" si="0"/>
        <v>2.6734891403214669E-3</v>
      </c>
      <c r="K14" s="79">
        <f>H14/'סכום נכסי הקרן'!$C$42</f>
        <v>2.6190098402754296E-4</v>
      </c>
    </row>
    <row r="15" spans="2:11">
      <c r="B15" s="100" t="s">
        <v>1905</v>
      </c>
      <c r="C15" s="99">
        <v>91381</v>
      </c>
      <c r="D15" s="96" t="s">
        <v>130</v>
      </c>
      <c r="E15" s="86">
        <v>44742</v>
      </c>
      <c r="F15" s="102">
        <v>482096.79</v>
      </c>
      <c r="G15" s="103">
        <v>100</v>
      </c>
      <c r="H15" s="102">
        <v>1696.4986000000001</v>
      </c>
      <c r="I15" s="79">
        <v>3.7590059663673596E-3</v>
      </c>
      <c r="J15" s="79">
        <f t="shared" ref="J15:J23" si="1">IFERROR(H15/$H$11,0)</f>
        <v>1.0766822158169167E-3</v>
      </c>
      <c r="K15" s="79">
        <f>H15/'סכום נכסי הקרן'!$C$42</f>
        <v>1.0547420131787012E-4</v>
      </c>
    </row>
    <row r="16" spans="2:11">
      <c r="B16" s="100" t="s">
        <v>1906</v>
      </c>
      <c r="C16" s="99">
        <v>8401</v>
      </c>
      <c r="D16" s="96" t="s">
        <v>130</v>
      </c>
      <c r="E16" s="86">
        <v>44621</v>
      </c>
      <c r="F16" s="102">
        <v>119315.395517</v>
      </c>
      <c r="G16" s="103">
        <v>68.820300000000003</v>
      </c>
      <c r="H16" s="102">
        <v>288.95639399599997</v>
      </c>
      <c r="I16" s="79">
        <v>1.0605813452407506E-2</v>
      </c>
      <c r="J16" s="79">
        <f t="shared" si="1"/>
        <v>1.8338606973331971E-4</v>
      </c>
      <c r="K16" s="79">
        <f>H16/'סכום נכסי הקרן'!$C$42</f>
        <v>1.7964910122778702E-5</v>
      </c>
    </row>
    <row r="17" spans="2:11">
      <c r="B17" s="100" t="s">
        <v>1907</v>
      </c>
      <c r="C17" s="99">
        <v>72111</v>
      </c>
      <c r="D17" s="96" t="s">
        <v>130</v>
      </c>
      <c r="E17" s="86">
        <v>43466</v>
      </c>
      <c r="F17" s="102">
        <v>274893.63</v>
      </c>
      <c r="G17" s="103">
        <v>100</v>
      </c>
      <c r="H17" s="102">
        <v>967.35068000000001</v>
      </c>
      <c r="I17" s="79">
        <v>2.4907420706666667E-3</v>
      </c>
      <c r="J17" s="79">
        <f t="shared" si="1"/>
        <v>6.139287551515817E-4</v>
      </c>
      <c r="K17" s="79">
        <f>H17/'סכום נכסי הקרן'!$C$42</f>
        <v>6.0141835877317285E-5</v>
      </c>
    </row>
    <row r="18" spans="2:11">
      <c r="B18" s="100" t="s">
        <v>1908</v>
      </c>
      <c r="C18" s="99">
        <v>8507</v>
      </c>
      <c r="D18" s="96" t="s">
        <v>130</v>
      </c>
      <c r="E18" s="86">
        <v>44621</v>
      </c>
      <c r="F18" s="102">
        <v>95452.316414000001</v>
      </c>
      <c r="G18" s="103">
        <v>91.620900000000006</v>
      </c>
      <c r="H18" s="102">
        <v>307.75158224100005</v>
      </c>
      <c r="I18" s="79">
        <v>6.3634877912050131E-3</v>
      </c>
      <c r="J18" s="79">
        <f t="shared" si="1"/>
        <v>1.953144290766889E-4</v>
      </c>
      <c r="K18" s="79">
        <f>H18/'סכום נכסי הקרן'!$C$42</f>
        <v>1.9133438920126605E-5</v>
      </c>
    </row>
    <row r="19" spans="2:11">
      <c r="B19" s="100" t="s">
        <v>1909</v>
      </c>
      <c r="C19" s="99">
        <v>85741</v>
      </c>
      <c r="D19" s="96" t="s">
        <v>130</v>
      </c>
      <c r="E19" s="86">
        <v>44404</v>
      </c>
      <c r="F19" s="102">
        <v>265176.12</v>
      </c>
      <c r="G19" s="103">
        <v>100</v>
      </c>
      <c r="H19" s="102">
        <v>933.15475000000004</v>
      </c>
      <c r="I19" s="79">
        <v>1.53105364483E-3</v>
      </c>
      <c r="J19" s="79">
        <f t="shared" si="1"/>
        <v>5.9222632068784548E-4</v>
      </c>
      <c r="K19" s="79">
        <f>H19/'סכום נכסי הקרן'!$C$42</f>
        <v>5.8015816790079724E-5</v>
      </c>
    </row>
    <row r="20" spans="2:11">
      <c r="B20" s="100" t="s">
        <v>1910</v>
      </c>
      <c r="C20" s="99">
        <v>72112</v>
      </c>
      <c r="D20" s="96" t="s">
        <v>130</v>
      </c>
      <c r="E20" s="86">
        <v>43466</v>
      </c>
      <c r="F20" s="102">
        <v>108766.41</v>
      </c>
      <c r="G20" s="103">
        <v>100</v>
      </c>
      <c r="H20" s="102">
        <v>382.74897999999996</v>
      </c>
      <c r="I20" s="79">
        <v>6.4775117473173203E-4</v>
      </c>
      <c r="J20" s="79">
        <f t="shared" si="1"/>
        <v>2.4291150012623923E-4</v>
      </c>
      <c r="K20" s="79">
        <f>H20/'סכום נכסי הקרן'!$C$42</f>
        <v>2.3796154603799517E-5</v>
      </c>
    </row>
    <row r="21" spans="2:11">
      <c r="B21" s="100" t="s">
        <v>1911</v>
      </c>
      <c r="C21" s="99">
        <v>8402</v>
      </c>
      <c r="D21" s="96" t="s">
        <v>130</v>
      </c>
      <c r="E21" s="86">
        <v>44560</v>
      </c>
      <c r="F21" s="102">
        <v>140364.46380100001</v>
      </c>
      <c r="G21" s="103">
        <v>105.0689</v>
      </c>
      <c r="H21" s="102">
        <v>518.98000603799994</v>
      </c>
      <c r="I21" s="79">
        <v>6.2881229849800274E-3</v>
      </c>
      <c r="J21" s="79">
        <f t="shared" si="1"/>
        <v>3.2937047096040669E-4</v>
      </c>
      <c r="K21" s="79">
        <f>H21/'סכום נכסי הקרן'!$C$42</f>
        <v>3.226586902977783E-5</v>
      </c>
    </row>
    <row r="22" spans="2:11" ht="16.5" customHeight="1">
      <c r="B22" s="100" t="s">
        <v>1912</v>
      </c>
      <c r="C22" s="99">
        <v>8291</v>
      </c>
      <c r="D22" s="96" t="s">
        <v>130</v>
      </c>
      <c r="E22" s="86">
        <v>44279</v>
      </c>
      <c r="F22" s="102">
        <v>197980.87</v>
      </c>
      <c r="G22" s="103">
        <v>101.1065</v>
      </c>
      <c r="H22" s="102">
        <v>704.40360999999996</v>
      </c>
      <c r="I22" s="79">
        <v>2.506086956521739E-2</v>
      </c>
      <c r="J22" s="79">
        <f t="shared" si="1"/>
        <v>4.470494933766731E-4</v>
      </c>
      <c r="K22" s="79">
        <f>H22/'סכום נכסי הקרן'!$C$42</f>
        <v>4.3793969632615349E-5</v>
      </c>
    </row>
    <row r="23" spans="2:11" ht="16.5" customHeight="1">
      <c r="B23" s="100" t="s">
        <v>1913</v>
      </c>
      <c r="C23" s="99">
        <v>6645</v>
      </c>
      <c r="D23" s="96" t="s">
        <v>130</v>
      </c>
      <c r="E23" s="86">
        <v>43466</v>
      </c>
      <c r="F23" s="102">
        <v>907805.22</v>
      </c>
      <c r="G23" s="103">
        <v>160.79310000000001</v>
      </c>
      <c r="H23" s="102">
        <v>5136.6425999999992</v>
      </c>
      <c r="I23" s="79">
        <v>1.5012870000000001E-2</v>
      </c>
      <c r="J23" s="79">
        <f t="shared" si="1"/>
        <v>3.2599683468218406E-3</v>
      </c>
      <c r="K23" s="79">
        <f>H23/'סכום נכסי הקרן'!$C$42</f>
        <v>3.1935380063994608E-4</v>
      </c>
    </row>
    <row r="24" spans="2:11" ht="16.5" customHeight="1">
      <c r="B24" s="71"/>
      <c r="C24" s="99"/>
      <c r="D24" s="99"/>
      <c r="E24" s="99"/>
      <c r="F24" s="102"/>
      <c r="G24" s="103"/>
      <c r="H24" s="99"/>
      <c r="I24" s="99"/>
      <c r="J24" s="79"/>
      <c r="K24" s="99"/>
    </row>
    <row r="25" spans="2:11">
      <c r="B25" s="82" t="s">
        <v>194</v>
      </c>
      <c r="C25" s="99"/>
      <c r="D25" s="99"/>
      <c r="E25" s="99"/>
      <c r="F25" s="102"/>
      <c r="G25" s="103"/>
      <c r="H25" s="102">
        <v>16999.169850000002</v>
      </c>
      <c r="I25" s="99"/>
      <c r="J25" s="79">
        <f>IFERROR(H25/$H$11,0)</f>
        <v>1.0788516926065323E-2</v>
      </c>
      <c r="K25" s="79">
        <f>H25/'סכום נכסי הקרן'!$C$42</f>
        <v>1.0568672812318076E-3</v>
      </c>
    </row>
    <row r="26" spans="2:11">
      <c r="B26" s="100" t="s">
        <v>1914</v>
      </c>
      <c r="C26" s="99">
        <v>8510</v>
      </c>
      <c r="D26" s="96" t="s">
        <v>131</v>
      </c>
      <c r="E26" s="86">
        <v>44655</v>
      </c>
      <c r="F26" s="102">
        <v>3600018.37</v>
      </c>
      <c r="G26" s="103">
        <v>86.824830000000006</v>
      </c>
      <c r="H26" s="102">
        <v>3125.7087499999998</v>
      </c>
      <c r="I26" s="79">
        <v>8.7464003142857152E-3</v>
      </c>
      <c r="J26" s="79">
        <f>IFERROR(H26/$H$11,0)</f>
        <v>1.9837299146302418E-3</v>
      </c>
      <c r="K26" s="79">
        <f>H26/'סכום נכסי הקרן'!$C$42</f>
        <v>1.9433062541786246E-4</v>
      </c>
    </row>
    <row r="27" spans="2:11">
      <c r="B27" s="100" t="s">
        <v>1915</v>
      </c>
      <c r="C27" s="99">
        <v>7004</v>
      </c>
      <c r="D27" s="96" t="s">
        <v>131</v>
      </c>
      <c r="E27" s="86">
        <v>43614</v>
      </c>
      <c r="F27" s="102">
        <v>14762063.51</v>
      </c>
      <c r="G27" s="103">
        <v>93.980468000000002</v>
      </c>
      <c r="H27" s="102">
        <v>13873.4611</v>
      </c>
      <c r="I27" s="79">
        <v>1.324009216E-2</v>
      </c>
      <c r="J27" s="79">
        <f>IFERROR(H27/$H$11,0)</f>
        <v>8.80478701143508E-3</v>
      </c>
      <c r="K27" s="79">
        <f>H27/'סכום נכסי הקרן'!$C$42</f>
        <v>8.6253665581394504E-4</v>
      </c>
    </row>
    <row r="28" spans="2:11">
      <c r="B28" s="71"/>
      <c r="C28" s="99"/>
      <c r="D28" s="99"/>
      <c r="E28" s="99"/>
      <c r="F28" s="102"/>
      <c r="G28" s="103"/>
      <c r="H28" s="99"/>
      <c r="I28" s="99"/>
      <c r="J28" s="79"/>
      <c r="K28" s="99"/>
    </row>
    <row r="29" spans="2:11">
      <c r="B29" s="82" t="s">
        <v>195</v>
      </c>
      <c r="C29" s="70"/>
      <c r="D29" s="70"/>
      <c r="E29" s="70"/>
      <c r="F29" s="101"/>
      <c r="G29" s="78"/>
      <c r="H29" s="101">
        <v>90622.660461779975</v>
      </c>
      <c r="I29" s="70"/>
      <c r="J29" s="77">
        <f t="shared" ref="J29:J43" si="2">IFERROR(H29/$H$11,0)</f>
        <v>5.7513638307283808E-2</v>
      </c>
      <c r="K29" s="77">
        <f>H29/'סכום נכסי הקרן'!$C$42</f>
        <v>5.6341648224801175E-3</v>
      </c>
    </row>
    <row r="30" spans="2:11">
      <c r="B30" s="100" t="s">
        <v>1916</v>
      </c>
      <c r="C30" s="99">
        <v>83021</v>
      </c>
      <c r="D30" s="96" t="s">
        <v>130</v>
      </c>
      <c r="E30" s="86">
        <v>44255</v>
      </c>
      <c r="F30" s="102">
        <v>538840.30000000005</v>
      </c>
      <c r="G30" s="103">
        <v>100</v>
      </c>
      <c r="H30" s="102">
        <v>1896.17903</v>
      </c>
      <c r="I30" s="79">
        <v>1.2371708412E-3</v>
      </c>
      <c r="J30" s="79">
        <f t="shared" si="2"/>
        <v>1.2034093276622638E-3</v>
      </c>
      <c r="K30" s="79">
        <f>H30/'סכום נכסי הקרן'!$C$42</f>
        <v>1.178886730262811E-4</v>
      </c>
    </row>
    <row r="31" spans="2:11">
      <c r="B31" s="100" t="s">
        <v>1917</v>
      </c>
      <c r="C31" s="99">
        <v>8292</v>
      </c>
      <c r="D31" s="96" t="s">
        <v>130</v>
      </c>
      <c r="E31" s="86">
        <v>44317</v>
      </c>
      <c r="F31" s="102">
        <v>750831.65</v>
      </c>
      <c r="G31" s="103">
        <v>125.226</v>
      </c>
      <c r="H31" s="102">
        <v>3308.6920299999997</v>
      </c>
      <c r="I31" s="79">
        <v>2.5451919520000001E-3</v>
      </c>
      <c r="J31" s="79">
        <f t="shared" si="2"/>
        <v>2.0998601863368303E-3</v>
      </c>
      <c r="K31" s="79">
        <f>H31/'סכום נכסי הקרן'!$C$42</f>
        <v>2.0570700693242676E-4</v>
      </c>
    </row>
    <row r="32" spans="2:11">
      <c r="B32" s="100" t="s">
        <v>1918</v>
      </c>
      <c r="C32" s="99">
        <v>7038</v>
      </c>
      <c r="D32" s="96" t="s">
        <v>130</v>
      </c>
      <c r="E32" s="86">
        <v>43556</v>
      </c>
      <c r="F32" s="102">
        <v>2774260.26</v>
      </c>
      <c r="G32" s="103">
        <v>120.3712</v>
      </c>
      <c r="H32" s="102">
        <v>11751.385060000001</v>
      </c>
      <c r="I32" s="79">
        <v>5.2517445384615384E-3</v>
      </c>
      <c r="J32" s="79">
        <f t="shared" si="2"/>
        <v>7.4580122290219463E-3</v>
      </c>
      <c r="K32" s="79">
        <f>H32/'סכום נכסי הקרן'!$C$42</f>
        <v>7.3060358174315682E-4</v>
      </c>
    </row>
    <row r="33" spans="2:11">
      <c r="B33" s="100" t="s">
        <v>1919</v>
      </c>
      <c r="C33" s="99">
        <v>83791</v>
      </c>
      <c r="D33" s="96" t="s">
        <v>131</v>
      </c>
      <c r="E33" s="86">
        <v>44308</v>
      </c>
      <c r="F33" s="102">
        <v>5347841.21</v>
      </c>
      <c r="G33" s="103">
        <v>100</v>
      </c>
      <c r="H33" s="102">
        <v>5347.8412099999996</v>
      </c>
      <c r="I33" s="79">
        <v>2.3129755032E-3</v>
      </c>
      <c r="J33" s="79">
        <f t="shared" si="2"/>
        <v>3.3940054673902002E-3</v>
      </c>
      <c r="K33" s="79">
        <f>H33/'סכום נכסי הקרן'!$C$42</f>
        <v>3.3248437717516656E-4</v>
      </c>
    </row>
    <row r="34" spans="2:11">
      <c r="B34" s="100" t="s">
        <v>1920</v>
      </c>
      <c r="C34" s="99">
        <v>7079</v>
      </c>
      <c r="D34" s="96" t="s">
        <v>131</v>
      </c>
      <c r="E34" s="86">
        <v>44166</v>
      </c>
      <c r="F34" s="102">
        <v>12304349.109999999</v>
      </c>
      <c r="G34" s="103">
        <v>56.796007000000003</v>
      </c>
      <c r="H34" s="102">
        <v>6988.3781200000003</v>
      </c>
      <c r="I34" s="79">
        <v>3.2091200150501674E-2</v>
      </c>
      <c r="J34" s="79">
        <f t="shared" si="2"/>
        <v>4.4351716171225006E-3</v>
      </c>
      <c r="K34" s="79">
        <f>H34/'סכום נכסי הקרן'!$C$42</f>
        <v>4.3447934511368214E-4</v>
      </c>
    </row>
    <row r="35" spans="2:11">
      <c r="B35" s="100" t="s">
        <v>1921</v>
      </c>
      <c r="C35" s="99">
        <v>8279</v>
      </c>
      <c r="D35" s="96" t="s">
        <v>131</v>
      </c>
      <c r="E35" s="86">
        <v>44308</v>
      </c>
      <c r="F35" s="102">
        <v>1203470.07</v>
      </c>
      <c r="G35" s="103">
        <v>99.501419999999996</v>
      </c>
      <c r="H35" s="102">
        <v>1197.46956</v>
      </c>
      <c r="I35" s="79">
        <v>1.8804219843750001E-2</v>
      </c>
      <c r="J35" s="79">
        <f t="shared" si="2"/>
        <v>7.5997361815335906E-4</v>
      </c>
      <c r="K35" s="79">
        <f>H35/'סכום נכסי הקרן'!$C$42</f>
        <v>7.4448717755181952E-5</v>
      </c>
    </row>
    <row r="36" spans="2:11">
      <c r="B36" s="100" t="s">
        <v>1922</v>
      </c>
      <c r="C36" s="99">
        <v>7992</v>
      </c>
      <c r="D36" s="96" t="s">
        <v>130</v>
      </c>
      <c r="E36" s="86">
        <v>44196</v>
      </c>
      <c r="F36" s="102">
        <v>1465021.82</v>
      </c>
      <c r="G36" s="103">
        <v>111.49509999999999</v>
      </c>
      <c r="H36" s="102">
        <v>5748.0315499999997</v>
      </c>
      <c r="I36" s="79">
        <v>2.6183488888888887E-2</v>
      </c>
      <c r="J36" s="79">
        <f t="shared" si="2"/>
        <v>3.6479861202594246E-3</v>
      </c>
      <c r="K36" s="79">
        <f>H36/'סכום נכסי הקרן'!$C$42</f>
        <v>3.5736489077336635E-4</v>
      </c>
    </row>
    <row r="37" spans="2:11">
      <c r="B37" s="100" t="s">
        <v>1923</v>
      </c>
      <c r="C37" s="99">
        <v>6662</v>
      </c>
      <c r="D37" s="96" t="s">
        <v>130</v>
      </c>
      <c r="E37" s="86">
        <v>43556</v>
      </c>
      <c r="F37" s="102">
        <v>1145645.1499999999</v>
      </c>
      <c r="G37" s="103">
        <v>153.2861</v>
      </c>
      <c r="H37" s="102">
        <v>6179.7679100000005</v>
      </c>
      <c r="I37" s="79">
        <v>8.6348427117391314E-3</v>
      </c>
      <c r="J37" s="79">
        <f t="shared" si="2"/>
        <v>3.9219874431803692E-3</v>
      </c>
      <c r="K37" s="79">
        <f>H37/'סכום נכסי הקרן'!$C$42</f>
        <v>3.8420667405033725E-4</v>
      </c>
    </row>
    <row r="38" spans="2:11">
      <c r="B38" s="100" t="s">
        <v>1924</v>
      </c>
      <c r="C38" s="99">
        <v>8283</v>
      </c>
      <c r="D38" s="96" t="s">
        <v>131</v>
      </c>
      <c r="E38" s="86">
        <v>44317</v>
      </c>
      <c r="F38" s="102">
        <v>4094253.15</v>
      </c>
      <c r="G38" s="103">
        <v>110.47350299999999</v>
      </c>
      <c r="H38" s="102">
        <v>4523.0647499999995</v>
      </c>
      <c r="I38" s="79">
        <v>6.8525169954545455E-3</v>
      </c>
      <c r="J38" s="79">
        <f t="shared" si="2"/>
        <v>2.8705613888000778E-3</v>
      </c>
      <c r="K38" s="79">
        <f>H38/'סכום נכסי הקרן'!$C$42</f>
        <v>2.8120662287328842E-4</v>
      </c>
    </row>
    <row r="39" spans="2:11">
      <c r="B39" s="100" t="s">
        <v>1925</v>
      </c>
      <c r="C39" s="99">
        <v>7067</v>
      </c>
      <c r="D39" s="96" t="s">
        <v>131</v>
      </c>
      <c r="E39" s="86">
        <v>44048</v>
      </c>
      <c r="F39" s="102">
        <v>9794207.7699999996</v>
      </c>
      <c r="G39" s="132">
        <v>133.2003</v>
      </c>
      <c r="H39" s="102">
        <v>13045.914140000001</v>
      </c>
      <c r="I39" s="79">
        <v>3.213294834437086E-2</v>
      </c>
      <c r="J39" s="79">
        <f t="shared" si="2"/>
        <v>8.2795846360335604E-3</v>
      </c>
      <c r="K39" s="79">
        <f>H39/'סכום נכסי הקרן'!$C$42</f>
        <v>8.1108665481834661E-4</v>
      </c>
    </row>
    <row r="40" spans="2:11">
      <c r="B40" s="100" t="s">
        <v>1926</v>
      </c>
      <c r="C40" s="99">
        <v>8405</v>
      </c>
      <c r="D40" s="96" t="s">
        <v>130</v>
      </c>
      <c r="E40" s="86">
        <v>44581</v>
      </c>
      <c r="F40" s="102">
        <v>61975.457689000003</v>
      </c>
      <c r="G40" s="103">
        <v>16.830200000000001</v>
      </c>
      <c r="H40" s="102">
        <v>36.705261780000001</v>
      </c>
      <c r="I40" s="79">
        <v>8.9830324353436242E-3</v>
      </c>
      <c r="J40" s="79">
        <f t="shared" si="2"/>
        <v>2.3294980959860729E-5</v>
      </c>
      <c r="K40" s="79">
        <f>H40/'סכום נכסי הקרן'!$C$42</f>
        <v>2.2820285088409995E-6</v>
      </c>
    </row>
    <row r="41" spans="2:11">
      <c r="B41" s="100" t="s">
        <v>1927</v>
      </c>
      <c r="C41" s="99">
        <v>5310</v>
      </c>
      <c r="D41" s="96" t="s">
        <v>130</v>
      </c>
      <c r="E41" s="86">
        <v>42979</v>
      </c>
      <c r="F41" s="102">
        <v>236854.74</v>
      </c>
      <c r="G41" s="103">
        <v>135.9179</v>
      </c>
      <c r="H41" s="102">
        <v>1132.8646000000001</v>
      </c>
      <c r="I41" s="79">
        <v>7.9193307030129114E-4</v>
      </c>
      <c r="J41" s="79">
        <f t="shared" si="2"/>
        <v>7.1897210392542915E-4</v>
      </c>
      <c r="K41" s="79">
        <f>H41/'סכום נכסי הקרן'!$C$42</f>
        <v>7.0432117589892731E-5</v>
      </c>
    </row>
    <row r="42" spans="2:11">
      <c r="B42" s="100" t="s">
        <v>1928</v>
      </c>
      <c r="C42" s="99">
        <v>7029</v>
      </c>
      <c r="D42" s="96" t="s">
        <v>131</v>
      </c>
      <c r="E42" s="86">
        <v>43739</v>
      </c>
      <c r="F42" s="102">
        <v>17285313.66</v>
      </c>
      <c r="G42" s="103">
        <v>103.14969000000001</v>
      </c>
      <c r="H42" s="102">
        <v>17829.749190000002</v>
      </c>
      <c r="I42" s="79">
        <v>1.4321627906976744E-2</v>
      </c>
      <c r="J42" s="79">
        <f t="shared" si="2"/>
        <v>1.1315643800324432E-2</v>
      </c>
      <c r="K42" s="79">
        <f>H42/'סכום נכסי הקרן'!$C$42</f>
        <v>1.1085058104458156E-3</v>
      </c>
    </row>
    <row r="43" spans="2:11">
      <c r="B43" s="100" t="s">
        <v>1929</v>
      </c>
      <c r="C43" s="99">
        <v>7076</v>
      </c>
      <c r="D43" s="96" t="s">
        <v>131</v>
      </c>
      <c r="E43" s="86">
        <v>44104</v>
      </c>
      <c r="F43" s="102">
        <v>13259199.310000001</v>
      </c>
      <c r="G43" s="103">
        <v>87.762574000000001</v>
      </c>
      <c r="H43" s="102">
        <v>11636.618050000001</v>
      </c>
      <c r="I43" s="79">
        <v>2.5998429098922624E-2</v>
      </c>
      <c r="J43" s="79">
        <f t="shared" si="2"/>
        <v>7.3851753881135707E-3</v>
      </c>
      <c r="K43" s="79">
        <f>H43/'סכום נכסי הקרן'!$C$42</f>
        <v>7.2346832167433626E-4</v>
      </c>
    </row>
    <row r="44" spans="2:11">
      <c r="B44" s="71"/>
      <c r="C44" s="99"/>
      <c r="D44" s="99"/>
      <c r="E44" s="99"/>
      <c r="F44" s="102"/>
      <c r="G44" s="103"/>
      <c r="H44" s="99"/>
      <c r="I44" s="99"/>
      <c r="J44" s="79"/>
      <c r="K44" s="99"/>
    </row>
    <row r="45" spans="2:11">
      <c r="B45" s="98" t="s">
        <v>1930</v>
      </c>
      <c r="C45" s="70"/>
      <c r="D45" s="70"/>
      <c r="E45" s="70"/>
      <c r="F45" s="101"/>
      <c r="G45" s="78"/>
      <c r="H45" s="101">
        <v>1452901.6774228704</v>
      </c>
      <c r="I45" s="70"/>
      <c r="J45" s="77">
        <f t="shared" ref="J45:J71" si="3">IFERROR(H45/$H$11,0)</f>
        <v>0.92208351802457789</v>
      </c>
      <c r="K45" s="77">
        <f>H45/'סכום נכסי הקרן'!$C$42</f>
        <v>9.0329366625808594E-2</v>
      </c>
    </row>
    <row r="46" spans="2:11">
      <c r="B46" s="82" t="s">
        <v>192</v>
      </c>
      <c r="C46" s="70"/>
      <c r="D46" s="70"/>
      <c r="E46" s="70"/>
      <c r="F46" s="101"/>
      <c r="G46" s="78"/>
      <c r="H46" s="101">
        <v>77712.354427408951</v>
      </c>
      <c r="I46" s="70"/>
      <c r="J46" s="77">
        <f t="shared" si="3"/>
        <v>4.9320117305874725E-2</v>
      </c>
      <c r="K46" s="77">
        <f>H46/'סכום נכסי הקרן'!$C$42</f>
        <v>4.8315091540672098E-3</v>
      </c>
    </row>
    <row r="47" spans="2:11">
      <c r="B47" s="100" t="s">
        <v>1931</v>
      </c>
      <c r="C47" s="99">
        <v>76203</v>
      </c>
      <c r="D47" s="96" t="s">
        <v>130</v>
      </c>
      <c r="E47" s="86">
        <v>43466</v>
      </c>
      <c r="F47" s="102">
        <v>344358.91</v>
      </c>
      <c r="G47" s="103">
        <v>100</v>
      </c>
      <c r="H47" s="102">
        <v>1211.79899</v>
      </c>
      <c r="I47" s="79">
        <v>2.7770397237942557E-3</v>
      </c>
      <c r="J47" s="79">
        <f t="shared" si="3"/>
        <v>7.6906778566036046E-4</v>
      </c>
      <c r="K47" s="79">
        <f>H47/'סכום נכסי הקרן'!$C$42</f>
        <v>7.5339602772470112E-5</v>
      </c>
    </row>
    <row r="48" spans="2:11">
      <c r="B48" s="100" t="s">
        <v>1932</v>
      </c>
      <c r="C48" s="99">
        <v>79692</v>
      </c>
      <c r="D48" s="96" t="s">
        <v>130</v>
      </c>
      <c r="E48" s="86">
        <v>43466</v>
      </c>
      <c r="F48" s="102">
        <v>133119.6</v>
      </c>
      <c r="G48" s="103">
        <v>100</v>
      </c>
      <c r="H48" s="102">
        <v>468.44788</v>
      </c>
      <c r="I48" s="79">
        <v>8.1901237785357242E-5</v>
      </c>
      <c r="J48" s="79">
        <f t="shared" si="3"/>
        <v>2.9730027565783848E-4</v>
      </c>
      <c r="K48" s="79">
        <f>H48/'סכום נכסי הקרן'!$C$42</f>
        <v>2.9124200869985661E-5</v>
      </c>
    </row>
    <row r="49" spans="2:11">
      <c r="B49" s="100" t="s">
        <v>1933</v>
      </c>
      <c r="C49" s="99">
        <v>87255</v>
      </c>
      <c r="D49" s="96" t="s">
        <v>130</v>
      </c>
      <c r="E49" s="86">
        <v>44469</v>
      </c>
      <c r="F49" s="102">
        <v>41243.81</v>
      </c>
      <c r="G49" s="103">
        <v>100</v>
      </c>
      <c r="H49" s="102">
        <v>145.13695999999999</v>
      </c>
      <c r="I49" s="79">
        <v>8.495422443771242E-5</v>
      </c>
      <c r="J49" s="79">
        <f t="shared" si="3"/>
        <v>9.2111118564867179E-5</v>
      </c>
      <c r="K49" s="79">
        <f>H49/'סכום נכסי הקרן'!$C$42</f>
        <v>9.0234114768521825E-6</v>
      </c>
    </row>
    <row r="50" spans="2:11">
      <c r="B50" s="100" t="s">
        <v>1934</v>
      </c>
      <c r="C50" s="99">
        <v>79694</v>
      </c>
      <c r="D50" s="96" t="s">
        <v>130</v>
      </c>
      <c r="E50" s="86">
        <v>43466</v>
      </c>
      <c r="F50" s="102">
        <v>227899.31</v>
      </c>
      <c r="G50" s="103">
        <v>100</v>
      </c>
      <c r="H50" s="102">
        <v>801.97768999999994</v>
      </c>
      <c r="I50" s="79">
        <v>6.8251031514825113E-5</v>
      </c>
      <c r="J50" s="79">
        <f t="shared" si="3"/>
        <v>5.0897484755067421E-4</v>
      </c>
      <c r="K50" s="79">
        <f>H50/'סכום נכסי הקרן'!$C$42</f>
        <v>4.9860316022365368E-5</v>
      </c>
    </row>
    <row r="51" spans="2:11">
      <c r="B51" s="100" t="s">
        <v>1935</v>
      </c>
      <c r="C51" s="99">
        <v>87254</v>
      </c>
      <c r="D51" s="96" t="s">
        <v>130</v>
      </c>
      <c r="E51" s="86">
        <v>44469</v>
      </c>
      <c r="F51" s="102">
        <v>162888.34</v>
      </c>
      <c r="G51" s="103">
        <v>100</v>
      </c>
      <c r="H51" s="102">
        <v>573.20407</v>
      </c>
      <c r="I51" s="79">
        <v>8.4972431515388728E-5</v>
      </c>
      <c r="J51" s="79">
        <f t="shared" si="3"/>
        <v>3.6378375331572627E-4</v>
      </c>
      <c r="K51" s="79">
        <f>H51/'סכום נכסי הקרן'!$C$42</f>
        <v>3.5637071245094166E-5</v>
      </c>
    </row>
    <row r="52" spans="2:11">
      <c r="B52" s="100" t="s">
        <v>1936</v>
      </c>
      <c r="C52" s="99">
        <v>87253</v>
      </c>
      <c r="D52" s="96" t="s">
        <v>130</v>
      </c>
      <c r="E52" s="86">
        <v>44469</v>
      </c>
      <c r="F52" s="102">
        <v>37415.64</v>
      </c>
      <c r="G52" s="103">
        <v>100</v>
      </c>
      <c r="H52" s="102">
        <v>131.66564000000002</v>
      </c>
      <c r="I52" s="79">
        <v>3.7702080191081178E-4</v>
      </c>
      <c r="J52" s="79">
        <f t="shared" si="3"/>
        <v>8.3561550255421653E-5</v>
      </c>
      <c r="K52" s="79">
        <f>H52/'סכום נכסי הקרן'!$C$42</f>
        <v>8.1858766167011363E-6</v>
      </c>
    </row>
    <row r="53" spans="2:11">
      <c r="B53" s="100" t="s">
        <v>1937</v>
      </c>
      <c r="C53" s="99">
        <v>87259</v>
      </c>
      <c r="D53" s="96" t="s">
        <v>130</v>
      </c>
      <c r="E53" s="86">
        <v>44469</v>
      </c>
      <c r="F53" s="102">
        <v>48167.03</v>
      </c>
      <c r="G53" s="103">
        <v>100</v>
      </c>
      <c r="H53" s="102">
        <v>169.49976999999998</v>
      </c>
      <c r="I53" s="79">
        <v>2.1103480027817771E-4</v>
      </c>
      <c r="J53" s="79">
        <f t="shared" si="3"/>
        <v>1.0757296701810289E-4</v>
      </c>
      <c r="K53" s="79">
        <f>H53/'סכום נכסי הקרן'!$C$42</f>
        <v>1.0538088781395209E-5</v>
      </c>
    </row>
    <row r="54" spans="2:11">
      <c r="B54" s="100" t="s">
        <v>1938</v>
      </c>
      <c r="C54" s="99">
        <v>87252</v>
      </c>
      <c r="D54" s="96" t="s">
        <v>130</v>
      </c>
      <c r="E54" s="86">
        <v>44469</v>
      </c>
      <c r="F54" s="102">
        <v>119046.39</v>
      </c>
      <c r="G54" s="103">
        <v>100</v>
      </c>
      <c r="H54" s="102">
        <v>418.92424</v>
      </c>
      <c r="I54" s="79">
        <v>2.2296027651300522E-4</v>
      </c>
      <c r="J54" s="79">
        <f t="shared" si="3"/>
        <v>2.6587011565032696E-4</v>
      </c>
      <c r="K54" s="79">
        <f>H54/'סכום נכסי הקרן'!$C$42</f>
        <v>2.6045232001191E-5</v>
      </c>
    </row>
    <row r="55" spans="2:11">
      <c r="B55" s="100" t="s">
        <v>1939</v>
      </c>
      <c r="C55" s="99">
        <v>87251</v>
      </c>
      <c r="D55" s="96" t="s">
        <v>130</v>
      </c>
      <c r="E55" s="86">
        <v>44469</v>
      </c>
      <c r="F55" s="102">
        <v>306947.25</v>
      </c>
      <c r="G55" s="103">
        <v>100</v>
      </c>
      <c r="H55" s="102">
        <v>1080.1473600000002</v>
      </c>
      <c r="I55" s="79">
        <v>1.2903915001646644E-4</v>
      </c>
      <c r="J55" s="79">
        <f t="shared" si="3"/>
        <v>6.8551512684631333E-4</v>
      </c>
      <c r="K55" s="79">
        <f>H55/'סכום נכסי הקרן'!$C$42</f>
        <v>6.7154597181280271E-5</v>
      </c>
    </row>
    <row r="56" spans="2:11">
      <c r="B56" s="100" t="s">
        <v>1940</v>
      </c>
      <c r="C56" s="99">
        <v>5295</v>
      </c>
      <c r="D56" s="96" t="s">
        <v>130</v>
      </c>
      <c r="E56" s="86">
        <v>42879</v>
      </c>
      <c r="F56" s="102">
        <v>370199.29</v>
      </c>
      <c r="G56" s="103">
        <v>225.4743</v>
      </c>
      <c r="H56" s="102">
        <v>2937.3243199999997</v>
      </c>
      <c r="I56" s="79">
        <v>2.8498878378378382E-4</v>
      </c>
      <c r="J56" s="79">
        <f t="shared" si="3"/>
        <v>1.8641718050521926E-3</v>
      </c>
      <c r="K56" s="79">
        <f>H56/'סכום נכסי הקרן'!$C$42</f>
        <v>1.8261844522804549E-4</v>
      </c>
    </row>
    <row r="57" spans="2:11">
      <c r="B57" s="100" t="s">
        <v>1941</v>
      </c>
      <c r="C57" s="99">
        <v>8338</v>
      </c>
      <c r="D57" s="96" t="s">
        <v>130</v>
      </c>
      <c r="E57" s="86">
        <v>44561</v>
      </c>
      <c r="F57" s="102">
        <v>94898.619231000004</v>
      </c>
      <c r="G57" s="103">
        <v>43.419600000000003</v>
      </c>
      <c r="H57" s="102">
        <v>144.99898740899999</v>
      </c>
      <c r="I57" s="79">
        <v>1.0544290753198288E-2</v>
      </c>
      <c r="J57" s="79">
        <f t="shared" si="3"/>
        <v>9.2023554310467044E-5</v>
      </c>
      <c r="K57" s="79">
        <f>H57/'סכום נכסי הקרן'!$C$42</f>
        <v>9.0148334863725668E-6</v>
      </c>
    </row>
    <row r="58" spans="2:11">
      <c r="B58" s="100" t="s">
        <v>1942</v>
      </c>
      <c r="C58" s="99">
        <v>76202</v>
      </c>
      <c r="D58" s="96" t="s">
        <v>130</v>
      </c>
      <c r="E58" s="86">
        <v>43466</v>
      </c>
      <c r="F58" s="102">
        <v>318848.28000000003</v>
      </c>
      <c r="G58" s="103">
        <v>100</v>
      </c>
      <c r="H58" s="102">
        <v>1122.0271</v>
      </c>
      <c r="I58" s="79">
        <v>1.5929065811666666E-4</v>
      </c>
      <c r="J58" s="79">
        <f t="shared" si="3"/>
        <v>7.1209408851538646E-4</v>
      </c>
      <c r="K58" s="79">
        <f>H58/'סכום נכסי הקרן'!$C$42</f>
        <v>6.9758331795561734E-5</v>
      </c>
    </row>
    <row r="59" spans="2:11">
      <c r="B59" s="100" t="s">
        <v>1943</v>
      </c>
      <c r="C59" s="99">
        <v>76201</v>
      </c>
      <c r="D59" s="96" t="s">
        <v>130</v>
      </c>
      <c r="E59" s="86">
        <v>43466</v>
      </c>
      <c r="F59" s="102">
        <v>373815.59</v>
      </c>
      <c r="G59" s="103">
        <v>100</v>
      </c>
      <c r="H59" s="102">
        <v>1315.4570700000002</v>
      </c>
      <c r="I59" s="79">
        <v>2.7622657476878614E-4</v>
      </c>
      <c r="J59" s="79">
        <f t="shared" si="3"/>
        <v>8.3485434820849784E-4</v>
      </c>
      <c r="K59" s="79">
        <f>H59/'סכום נכסי הקרן'!$C$42</f>
        <v>8.1784201782539382E-5</v>
      </c>
    </row>
    <row r="60" spans="2:11">
      <c r="B60" s="100" t="s">
        <v>1944</v>
      </c>
      <c r="C60" s="99">
        <v>87257</v>
      </c>
      <c r="D60" s="96" t="s">
        <v>130</v>
      </c>
      <c r="E60" s="86">
        <v>44469</v>
      </c>
      <c r="F60" s="102">
        <v>19646.93</v>
      </c>
      <c r="G60" s="103">
        <v>100</v>
      </c>
      <c r="H60" s="102">
        <v>69.137550000000005</v>
      </c>
      <c r="I60" s="79">
        <v>6.6903671017208956E-4</v>
      </c>
      <c r="J60" s="79">
        <f t="shared" si="3"/>
        <v>4.3878120813157685E-5</v>
      </c>
      <c r="K60" s="79">
        <f>H60/'סכום נכסי הקרן'!$C$42</f>
        <v>4.298398989144059E-6</v>
      </c>
    </row>
    <row r="61" spans="2:11">
      <c r="B61" s="100" t="s">
        <v>1945</v>
      </c>
      <c r="C61" s="99">
        <v>79693</v>
      </c>
      <c r="D61" s="96" t="s">
        <v>130</v>
      </c>
      <c r="E61" s="86">
        <v>43466</v>
      </c>
      <c r="F61" s="102">
        <v>59697.5</v>
      </c>
      <c r="G61" s="103">
        <v>100</v>
      </c>
      <c r="H61" s="102">
        <v>210.07550000000001</v>
      </c>
      <c r="I61" s="79">
        <v>5.1193392970297032E-4</v>
      </c>
      <c r="J61" s="79">
        <f t="shared" si="3"/>
        <v>1.3332433921775514E-4</v>
      </c>
      <c r="K61" s="79">
        <f>H61/'סכום נכסי הקרן'!$C$42</f>
        <v>1.3060750877691395E-5</v>
      </c>
    </row>
    <row r="62" spans="2:11">
      <c r="B62" s="100" t="s">
        <v>1946</v>
      </c>
      <c r="C62" s="99">
        <v>87256</v>
      </c>
      <c r="D62" s="96" t="s">
        <v>130</v>
      </c>
      <c r="E62" s="86">
        <v>44469</v>
      </c>
      <c r="F62" s="102">
        <v>66532.960000000006</v>
      </c>
      <c r="G62" s="103">
        <v>100</v>
      </c>
      <c r="H62" s="102">
        <v>234.12949</v>
      </c>
      <c r="I62" s="79">
        <v>3.453272366613023E-4</v>
      </c>
      <c r="J62" s="79">
        <f t="shared" si="3"/>
        <v>1.4859019517097428E-4</v>
      </c>
      <c r="K62" s="79">
        <f>H62/'סכום נכסי הקרן'!$C$42</f>
        <v>1.4556228317966342E-5</v>
      </c>
    </row>
    <row r="63" spans="2:11">
      <c r="B63" s="100" t="s">
        <v>1947</v>
      </c>
      <c r="C63" s="99">
        <v>87258</v>
      </c>
      <c r="D63" s="96" t="s">
        <v>130</v>
      </c>
      <c r="E63" s="86">
        <v>44469</v>
      </c>
      <c r="F63" s="102">
        <v>56444.98</v>
      </c>
      <c r="G63" s="103">
        <v>100</v>
      </c>
      <c r="H63" s="102">
        <v>198.62986999999998</v>
      </c>
      <c r="I63" s="79">
        <v>3.4016395120675804E-4</v>
      </c>
      <c r="J63" s="79">
        <f t="shared" si="3"/>
        <v>1.2606037432570004E-4</v>
      </c>
      <c r="K63" s="79">
        <f>H63/'סכום נכסי הקרן'!$C$42</f>
        <v>1.2349156607687366E-5</v>
      </c>
    </row>
    <row r="64" spans="2:11">
      <c r="B64" s="100" t="s">
        <v>1948</v>
      </c>
      <c r="C64" s="99">
        <v>5327</v>
      </c>
      <c r="D64" s="96" t="s">
        <v>130</v>
      </c>
      <c r="E64" s="86">
        <v>43244</v>
      </c>
      <c r="F64" s="102">
        <v>1314179.0900000001</v>
      </c>
      <c r="G64" s="103">
        <v>184.78649999999999</v>
      </c>
      <c r="H64" s="102">
        <v>8545.6295200000004</v>
      </c>
      <c r="I64" s="79">
        <v>2.2612550000000002E-3</v>
      </c>
      <c r="J64" s="79">
        <f t="shared" si="3"/>
        <v>5.4234806484037505E-3</v>
      </c>
      <c r="K64" s="79">
        <f>H64/'סכום נכסי הקרן'!$C$42</f>
        <v>5.3129631134409049E-4</v>
      </c>
    </row>
    <row r="65" spans="2:11">
      <c r="B65" s="100" t="s">
        <v>1949</v>
      </c>
      <c r="C65" s="99">
        <v>5288</v>
      </c>
      <c r="D65" s="96" t="s">
        <v>130</v>
      </c>
      <c r="E65" s="86">
        <v>42649</v>
      </c>
      <c r="F65" s="102">
        <v>46793.32</v>
      </c>
      <c r="G65" s="103">
        <v>296.11779999999999</v>
      </c>
      <c r="H65" s="102">
        <v>487.6044</v>
      </c>
      <c r="I65" s="79">
        <v>1.1592315151515151E-4</v>
      </c>
      <c r="J65" s="79">
        <f t="shared" si="3"/>
        <v>3.0945795406732321E-4</v>
      </c>
      <c r="K65" s="79">
        <f>H65/'סכום נכסי הקרן'!$C$42</f>
        <v>3.031519427665856E-5</v>
      </c>
    </row>
    <row r="66" spans="2:11">
      <c r="B66" s="100" t="s">
        <v>1950</v>
      </c>
      <c r="C66" s="99">
        <v>7068</v>
      </c>
      <c r="D66" s="96" t="s">
        <v>130</v>
      </c>
      <c r="E66" s="86">
        <v>43885</v>
      </c>
      <c r="F66" s="102">
        <v>3332119.24</v>
      </c>
      <c r="G66" s="103">
        <v>111.65130000000001</v>
      </c>
      <c r="H66" s="102">
        <v>13091.927310000001</v>
      </c>
      <c r="I66" s="79">
        <v>5.0122159999999999E-3</v>
      </c>
      <c r="J66" s="79">
        <f t="shared" si="3"/>
        <v>8.3087868775398969E-3</v>
      </c>
      <c r="K66" s="79">
        <f>H66/'סכום נכסי הקרן'!$C$42</f>
        <v>8.139473718008737E-4</v>
      </c>
    </row>
    <row r="67" spans="2:11">
      <c r="B67" s="100" t="s">
        <v>1951</v>
      </c>
      <c r="C67" s="99">
        <v>5333</v>
      </c>
      <c r="D67" s="96" t="s">
        <v>130</v>
      </c>
      <c r="E67" s="86">
        <v>43321</v>
      </c>
      <c r="F67" s="102">
        <v>1992479.93</v>
      </c>
      <c r="G67" s="103">
        <v>190.13419999999999</v>
      </c>
      <c r="H67" s="102">
        <v>13331.32956</v>
      </c>
      <c r="I67" s="79">
        <v>1.12083393E-2</v>
      </c>
      <c r="J67" s="79">
        <f t="shared" si="3"/>
        <v>8.4607234279158033E-3</v>
      </c>
      <c r="K67" s="79">
        <f>H67/'סכום נכסי הקרן'!$C$42</f>
        <v>8.2883141656958203E-4</v>
      </c>
    </row>
    <row r="68" spans="2:11">
      <c r="B68" s="100" t="s">
        <v>1952</v>
      </c>
      <c r="C68" s="99">
        <v>8322</v>
      </c>
      <c r="D68" s="96" t="s">
        <v>130</v>
      </c>
      <c r="E68" s="86">
        <v>44197</v>
      </c>
      <c r="F68" s="102">
        <v>3283462.45</v>
      </c>
      <c r="G68" s="103">
        <v>107.4875</v>
      </c>
      <c r="H68" s="102">
        <v>12419.647869999999</v>
      </c>
      <c r="I68" s="79">
        <v>1.8246397479E-2</v>
      </c>
      <c r="J68" s="79">
        <f t="shared" si="3"/>
        <v>7.8821249769009238E-3</v>
      </c>
      <c r="K68" s="79">
        <f>H68/'סכום נכסי הקרן'!$C$42</f>
        <v>7.7215061641514851E-4</v>
      </c>
    </row>
    <row r="69" spans="2:11">
      <c r="B69" s="100" t="s">
        <v>1953</v>
      </c>
      <c r="C69" s="99">
        <v>9273</v>
      </c>
      <c r="D69" s="96" t="s">
        <v>130</v>
      </c>
      <c r="E69" s="86">
        <v>44852</v>
      </c>
      <c r="F69" s="102">
        <v>318873.71000000002</v>
      </c>
      <c r="G69" s="103">
        <v>100</v>
      </c>
      <c r="H69" s="102">
        <v>1122.1165800000001</v>
      </c>
      <c r="I69" s="79">
        <v>1.586435223880597E-2</v>
      </c>
      <c r="J69" s="79">
        <f t="shared" si="3"/>
        <v>7.1215087696464971E-4</v>
      </c>
      <c r="K69" s="79">
        <f>H69/'סכום נכסי הקרן'!$C$42</f>
        <v>6.9763894919241254E-5</v>
      </c>
    </row>
    <row r="70" spans="2:11">
      <c r="B70" s="100" t="s">
        <v>1954</v>
      </c>
      <c r="C70" s="99">
        <v>8316</v>
      </c>
      <c r="D70" s="96" t="s">
        <v>130</v>
      </c>
      <c r="E70" s="86">
        <v>44378</v>
      </c>
      <c r="F70" s="102">
        <v>2994625.71</v>
      </c>
      <c r="G70" s="103">
        <v>121.94199999999999</v>
      </c>
      <c r="H70" s="102">
        <v>12850.355099999999</v>
      </c>
      <c r="I70" s="79">
        <v>1.9417252532258063E-2</v>
      </c>
      <c r="J70" s="79">
        <f t="shared" si="3"/>
        <v>8.1554731628438806E-3</v>
      </c>
      <c r="K70" s="79">
        <f>H70/'סכום נכסי הקרן'!$C$42</f>
        <v>7.9892841693091803E-4</v>
      </c>
    </row>
    <row r="71" spans="2:11">
      <c r="B71" s="100" t="s">
        <v>1955</v>
      </c>
      <c r="C71" s="99">
        <v>79691</v>
      </c>
      <c r="D71" s="96" t="s">
        <v>130</v>
      </c>
      <c r="E71" s="86">
        <v>43466</v>
      </c>
      <c r="F71" s="102">
        <v>1316044.78</v>
      </c>
      <c r="G71" s="103">
        <v>100</v>
      </c>
      <c r="H71" s="102">
        <v>4631.1615899999997</v>
      </c>
      <c r="I71" s="79">
        <v>1.9429145186897014E-3</v>
      </c>
      <c r="J71" s="79">
        <f t="shared" si="3"/>
        <v>2.9391650087582711E-3</v>
      </c>
      <c r="K71" s="79">
        <f>H71/'סכום נכסי הקרן'!$C$42</f>
        <v>2.8792718713663979E-4</v>
      </c>
    </row>
    <row r="72" spans="2:11">
      <c r="B72" s="71"/>
      <c r="C72" s="99"/>
      <c r="D72" s="99"/>
      <c r="E72" s="99"/>
      <c r="F72" s="102"/>
      <c r="G72" s="103"/>
      <c r="H72" s="99"/>
      <c r="I72" s="99"/>
      <c r="J72" s="79"/>
      <c r="K72" s="99"/>
    </row>
    <row r="73" spans="2:11">
      <c r="B73" s="82" t="s">
        <v>1956</v>
      </c>
      <c r="C73" s="99"/>
      <c r="D73" s="99"/>
      <c r="E73" s="99"/>
      <c r="F73" s="102"/>
      <c r="G73" s="103"/>
      <c r="H73" s="102">
        <v>3170.0241387650003</v>
      </c>
      <c r="I73" s="99"/>
      <c r="J73" s="79">
        <f t="shared" ref="J73:J90" si="4">IFERROR(H73/$H$11,0)</f>
        <v>2.0118546598969275E-3</v>
      </c>
      <c r="K73" s="79">
        <f>H73/'סכום נכסי הקרן'!$C$42</f>
        <v>1.9708578845547379E-4</v>
      </c>
    </row>
    <row r="74" spans="2:11">
      <c r="B74" s="100" t="s">
        <v>1957</v>
      </c>
      <c r="C74" s="99" t="s">
        <v>1958</v>
      </c>
      <c r="D74" s="96" t="s">
        <v>130</v>
      </c>
      <c r="E74" s="86">
        <v>44616</v>
      </c>
      <c r="F74" s="102">
        <v>927.18384000000003</v>
      </c>
      <c r="G74" s="103">
        <v>97157.75</v>
      </c>
      <c r="H74" s="102">
        <v>3170.0241387650003</v>
      </c>
      <c r="I74" s="79">
        <v>1.1241220350230497E-3</v>
      </c>
      <c r="J74" s="79">
        <f t="shared" si="4"/>
        <v>2.0118546598969275E-3</v>
      </c>
      <c r="K74" s="79">
        <f>H74/'סכום נכסי הקרן'!$C$42</f>
        <v>1.9708578845547379E-4</v>
      </c>
    </row>
    <row r="75" spans="2:11">
      <c r="B75" s="71"/>
      <c r="C75" s="99"/>
      <c r="D75" s="99"/>
      <c r="E75" s="99"/>
      <c r="F75" s="102"/>
      <c r="G75" s="103"/>
      <c r="H75" s="99"/>
      <c r="I75" s="99"/>
      <c r="J75" s="79"/>
      <c r="K75" s="99"/>
    </row>
    <row r="76" spans="2:11">
      <c r="B76" s="82" t="s">
        <v>194</v>
      </c>
      <c r="C76" s="70"/>
      <c r="D76" s="70"/>
      <c r="E76" s="70"/>
      <c r="F76" s="101"/>
      <c r="G76" s="78"/>
      <c r="H76" s="101">
        <v>60778.360789999999</v>
      </c>
      <c r="I76" s="70"/>
      <c r="J76" s="77">
        <f t="shared" si="4"/>
        <v>3.8572964439285248E-2</v>
      </c>
      <c r="K76" s="77">
        <f>H76/'סכום נכסי הקרן'!$C$42</f>
        <v>3.7786939887451735E-3</v>
      </c>
    </row>
    <row r="77" spans="2:11">
      <c r="B77" s="100" t="s">
        <v>1959</v>
      </c>
      <c r="C77" s="99">
        <v>7064</v>
      </c>
      <c r="D77" s="96" t="s">
        <v>130</v>
      </c>
      <c r="E77" s="86">
        <v>43466</v>
      </c>
      <c r="F77" s="102">
        <v>2947674.31</v>
      </c>
      <c r="G77" s="103">
        <v>117.2513</v>
      </c>
      <c r="H77" s="102">
        <v>12162.320119999998</v>
      </c>
      <c r="I77" s="79">
        <v>1.6756249222222222E-4</v>
      </c>
      <c r="J77" s="79">
        <f t="shared" si="4"/>
        <v>7.7188120145081562E-3</v>
      </c>
      <c r="K77" s="79">
        <f>H77/'סכום נכסי הקרן'!$C$42</f>
        <v>7.5615211284539932E-4</v>
      </c>
    </row>
    <row r="78" spans="2:11">
      <c r="B78" s="100" t="s">
        <v>1960</v>
      </c>
      <c r="C78" s="99">
        <v>7031</v>
      </c>
      <c r="D78" s="96" t="s">
        <v>130</v>
      </c>
      <c r="E78" s="86">
        <v>43090</v>
      </c>
      <c r="F78" s="102">
        <v>2656892.94</v>
      </c>
      <c r="G78" s="103">
        <v>106.11020000000001</v>
      </c>
      <c r="H78" s="102">
        <v>9920.8858900000014</v>
      </c>
      <c r="I78" s="79">
        <v>2.0685670466666665E-4</v>
      </c>
      <c r="J78" s="79">
        <f t="shared" si="4"/>
        <v>6.2962866004793545E-3</v>
      </c>
      <c r="K78" s="79">
        <f>H78/'סכום נכסי הקרן'!$C$42</f>
        <v>6.1679833724205665E-4</v>
      </c>
    </row>
    <row r="79" spans="2:11">
      <c r="B79" s="100" t="s">
        <v>1961</v>
      </c>
      <c r="C79" s="99">
        <v>5344</v>
      </c>
      <c r="D79" s="96" t="s">
        <v>130</v>
      </c>
      <c r="E79" s="86">
        <v>43431</v>
      </c>
      <c r="F79" s="102">
        <v>2342993.5699999998</v>
      </c>
      <c r="G79" s="103">
        <v>93.053299999999993</v>
      </c>
      <c r="H79" s="102">
        <v>7672.2393600000005</v>
      </c>
      <c r="I79" s="79">
        <v>6.6510951999999997E-4</v>
      </c>
      <c r="J79" s="79">
        <f t="shared" si="4"/>
        <v>4.8691839028942099E-3</v>
      </c>
      <c r="K79" s="79">
        <f>H79/'סכום נכסי הקרן'!$C$42</f>
        <v>4.769961606897447E-4</v>
      </c>
    </row>
    <row r="80" spans="2:11">
      <c r="B80" s="100" t="s">
        <v>1962</v>
      </c>
      <c r="C80" s="99">
        <v>7989</v>
      </c>
      <c r="D80" s="96" t="s">
        <v>130</v>
      </c>
      <c r="E80" s="86">
        <v>43830</v>
      </c>
      <c r="F80" s="102">
        <v>3445828.23</v>
      </c>
      <c r="G80" s="103">
        <v>131.96610000000001</v>
      </c>
      <c r="H80" s="102">
        <v>16002.0371</v>
      </c>
      <c r="I80" s="79">
        <v>4.3072854999999998E-3</v>
      </c>
      <c r="J80" s="79">
        <f t="shared" si="4"/>
        <v>1.015568699108417E-2</v>
      </c>
      <c r="K80" s="79">
        <f>H80/'סכום נכסי הקרן'!$C$42</f>
        <v>9.94873843445215E-4</v>
      </c>
    </row>
    <row r="81" spans="2:11">
      <c r="B81" s="100" t="s">
        <v>1963</v>
      </c>
      <c r="C81" s="99">
        <v>8404</v>
      </c>
      <c r="D81" s="96" t="s">
        <v>130</v>
      </c>
      <c r="E81" s="86">
        <v>44469</v>
      </c>
      <c r="F81" s="102">
        <v>3143823.73</v>
      </c>
      <c r="G81" s="103">
        <v>112.65819999999999</v>
      </c>
      <c r="H81" s="102">
        <v>12463.507039999999</v>
      </c>
      <c r="I81" s="79">
        <v>1.3312238887142858E-2</v>
      </c>
      <c r="J81" s="79">
        <f t="shared" si="4"/>
        <v>7.9099601830953103E-3</v>
      </c>
      <c r="K81" s="79">
        <f>H81/'סכום נכסי הקרן'!$C$42</f>
        <v>7.7487741555675393E-4</v>
      </c>
    </row>
    <row r="82" spans="2:11">
      <c r="B82" s="100" t="s">
        <v>1964</v>
      </c>
      <c r="C82" s="99">
        <v>5343</v>
      </c>
      <c r="D82" s="96" t="s">
        <v>130</v>
      </c>
      <c r="E82" s="86">
        <v>43382</v>
      </c>
      <c r="F82" s="102">
        <v>118730.75</v>
      </c>
      <c r="G82" s="103">
        <v>197.82560000000001</v>
      </c>
      <c r="H82" s="102">
        <v>826.54205000000002</v>
      </c>
      <c r="I82" s="79">
        <v>9.282144916692973E-4</v>
      </c>
      <c r="J82" s="79">
        <f t="shared" si="4"/>
        <v>5.2456460963767177E-4</v>
      </c>
      <c r="K82" s="79">
        <f>H82/'סכום נכסי הקרן'!$C$42</f>
        <v>5.1387524032961218E-5</v>
      </c>
    </row>
    <row r="83" spans="2:11">
      <c r="B83" s="100" t="s">
        <v>1965</v>
      </c>
      <c r="C83" s="99">
        <v>5299</v>
      </c>
      <c r="D83" s="96" t="s">
        <v>130</v>
      </c>
      <c r="E83" s="86">
        <v>42831</v>
      </c>
      <c r="F83" s="102">
        <v>299003.36</v>
      </c>
      <c r="G83" s="103">
        <v>164.1687</v>
      </c>
      <c r="H83" s="102">
        <v>1727.37132</v>
      </c>
      <c r="I83" s="79">
        <v>4.0351866666666665E-4</v>
      </c>
      <c r="J83" s="79">
        <f t="shared" si="4"/>
        <v>1.0962755762699669E-3</v>
      </c>
      <c r="K83" s="79">
        <f>H83/'סכום נכסי הקרן'!$C$42</f>
        <v>1.0739361079130571E-4</v>
      </c>
    </row>
    <row r="84" spans="2:11">
      <c r="B84" s="100" t="s">
        <v>1966</v>
      </c>
      <c r="C84" s="99">
        <v>53431</v>
      </c>
      <c r="D84" s="96" t="s">
        <v>130</v>
      </c>
      <c r="E84" s="86">
        <v>43382</v>
      </c>
      <c r="F84" s="102">
        <v>903.73</v>
      </c>
      <c r="G84" s="103">
        <v>108.7313</v>
      </c>
      <c r="H84" s="102">
        <v>3.45791</v>
      </c>
      <c r="I84" s="79">
        <v>9.282144916692973E-4</v>
      </c>
      <c r="J84" s="79">
        <f t="shared" si="4"/>
        <v>2.1945613164051384E-6</v>
      </c>
      <c r="K84" s="79">
        <f>H84/'סכום נכסי הקרן'!$C$42</f>
        <v>2.1498414173703192E-7</v>
      </c>
    </row>
    <row r="85" spans="2:11">
      <c r="B85" s="71"/>
      <c r="C85" s="99"/>
      <c r="D85" s="99"/>
      <c r="E85" s="99"/>
      <c r="F85" s="102"/>
      <c r="G85" s="103"/>
      <c r="H85" s="99"/>
      <c r="I85" s="99"/>
      <c r="J85" s="79"/>
      <c r="K85" s="99"/>
    </row>
    <row r="86" spans="2:11">
      <c r="B86" s="82" t="s">
        <v>195</v>
      </c>
      <c r="C86" s="70"/>
      <c r="D86" s="70"/>
      <c r="E86" s="70"/>
      <c r="F86" s="101"/>
      <c r="G86" s="78"/>
      <c r="H86" s="101">
        <v>1311240.9380666972</v>
      </c>
      <c r="I86" s="70"/>
      <c r="J86" s="77">
        <f t="shared" si="4"/>
        <v>0.83217858161952152</v>
      </c>
      <c r="K86" s="77">
        <f>H86/'סכום נכסי הקרן'!$C$42</f>
        <v>8.1522077694540784E-2</v>
      </c>
    </row>
    <row r="87" spans="2:11">
      <c r="B87" s="100" t="s">
        <v>1967</v>
      </c>
      <c r="C87" s="99">
        <v>7055</v>
      </c>
      <c r="D87" s="96" t="s">
        <v>130</v>
      </c>
      <c r="E87" s="86">
        <v>43914</v>
      </c>
      <c r="F87" s="102">
        <v>2104131.8199999998</v>
      </c>
      <c r="G87" s="103">
        <v>84.928600000000003</v>
      </c>
      <c r="H87" s="102">
        <v>6288.4871399999993</v>
      </c>
      <c r="I87" s="79">
        <v>1.5769175275000002E-2</v>
      </c>
      <c r="J87" s="79">
        <f t="shared" si="4"/>
        <v>3.9909860627243571E-3</v>
      </c>
      <c r="K87" s="79">
        <f>H87/'סכום נכסי הקרן'!$C$42</f>
        <v>3.9096593335779769E-4</v>
      </c>
    </row>
    <row r="88" spans="2:11">
      <c r="B88" s="100" t="s">
        <v>1968</v>
      </c>
      <c r="C88" s="99">
        <v>5238</v>
      </c>
      <c r="D88" s="96" t="s">
        <v>132</v>
      </c>
      <c r="E88" s="86">
        <v>43221</v>
      </c>
      <c r="F88" s="102">
        <v>2773956.98</v>
      </c>
      <c r="G88" s="103">
        <v>93.967200000000005</v>
      </c>
      <c r="H88" s="102">
        <v>9782.6062100000017</v>
      </c>
      <c r="I88" s="79">
        <v>5.7798814285714287E-4</v>
      </c>
      <c r="J88" s="79">
        <f t="shared" si="4"/>
        <v>6.2085274521577151E-3</v>
      </c>
      <c r="K88" s="79">
        <f>H88/'סכום נכסי הקרן'!$C$42</f>
        <v>6.0820125451738444E-4</v>
      </c>
    </row>
    <row r="89" spans="2:11">
      <c r="B89" s="100" t="s">
        <v>1969</v>
      </c>
      <c r="C89" s="99">
        <v>7070</v>
      </c>
      <c r="D89" s="96" t="s">
        <v>132</v>
      </c>
      <c r="E89" s="86">
        <v>44075</v>
      </c>
      <c r="F89" s="102">
        <v>11274680.529999999</v>
      </c>
      <c r="G89" s="103">
        <v>102.9534</v>
      </c>
      <c r="H89" s="102">
        <v>43563.574059999999</v>
      </c>
      <c r="I89" s="79">
        <v>1.7365550123555555E-3</v>
      </c>
      <c r="J89" s="79">
        <f t="shared" si="4"/>
        <v>2.764760633921251E-2</v>
      </c>
      <c r="K89" s="79">
        <f>H89/'סכום נכסי הקרן'!$C$42</f>
        <v>2.7084214396229881E-3</v>
      </c>
    </row>
    <row r="90" spans="2:11">
      <c r="B90" s="100" t="s">
        <v>1970</v>
      </c>
      <c r="C90" s="99">
        <v>5339</v>
      </c>
      <c r="D90" s="96" t="s">
        <v>130</v>
      </c>
      <c r="E90" s="86">
        <v>42916</v>
      </c>
      <c r="F90" s="102">
        <v>4474755.6100000003</v>
      </c>
      <c r="G90" s="103">
        <v>76.123800000000003</v>
      </c>
      <c r="H90" s="102">
        <v>11986.95976</v>
      </c>
      <c r="I90" s="79">
        <v>3.3560025466666667E-3</v>
      </c>
      <c r="J90" s="79">
        <f t="shared" si="4"/>
        <v>7.6075196261906819E-3</v>
      </c>
      <c r="K90" s="79">
        <f>H90/'סכום נכסי הקרן'!$C$42</f>
        <v>7.4524966122309084E-4</v>
      </c>
    </row>
    <row r="91" spans="2:11">
      <c r="B91" s="100" t="s">
        <v>1971</v>
      </c>
      <c r="C91" s="99">
        <v>7006</v>
      </c>
      <c r="D91" s="96" t="s">
        <v>132</v>
      </c>
      <c r="E91" s="86">
        <v>43617</v>
      </c>
      <c r="F91" s="102">
        <v>1971268.01</v>
      </c>
      <c r="G91" s="103">
        <v>165.8237</v>
      </c>
      <c r="H91" s="102">
        <v>12267.91734</v>
      </c>
      <c r="I91" s="79">
        <v>1.3192805714285714E-4</v>
      </c>
      <c r="J91" s="79">
        <f t="shared" ref="J91:J132" si="5">IFERROR(H91/$H$11,0)</f>
        <v>7.7858292515478496E-3</v>
      </c>
      <c r="K91" s="79">
        <f>H91/'סכום נכסי הקרן'!$C$42</f>
        <v>7.62717271485016E-4</v>
      </c>
    </row>
    <row r="92" spans="2:11">
      <c r="B92" s="100" t="s">
        <v>1972</v>
      </c>
      <c r="C92" s="99">
        <v>8417</v>
      </c>
      <c r="D92" s="96" t="s">
        <v>132</v>
      </c>
      <c r="E92" s="86">
        <v>44713</v>
      </c>
      <c r="F92" s="102">
        <v>76017.33</v>
      </c>
      <c r="G92" s="103">
        <v>138.52539999999999</v>
      </c>
      <c r="H92" s="102">
        <v>395.20332999999999</v>
      </c>
      <c r="I92" s="79">
        <v>1.4662763999999999E-4</v>
      </c>
      <c r="J92" s="79">
        <f t="shared" si="5"/>
        <v>2.5081564879724872E-4</v>
      </c>
      <c r="K92" s="79">
        <f>H92/'סכום נכסי הקרן'!$C$42</f>
        <v>2.4570462710616239E-5</v>
      </c>
    </row>
    <row r="93" spans="2:11">
      <c r="B93" s="100" t="s">
        <v>1973</v>
      </c>
      <c r="C93" s="99">
        <v>9282</v>
      </c>
      <c r="D93" s="96" t="s">
        <v>130</v>
      </c>
      <c r="E93" s="86">
        <v>44848</v>
      </c>
      <c r="F93" s="102">
        <v>935611.12</v>
      </c>
      <c r="G93" s="103">
        <v>101.4087</v>
      </c>
      <c r="H93" s="102">
        <v>3338.7957700000002</v>
      </c>
      <c r="I93" s="79">
        <v>1.032455444E-2</v>
      </c>
      <c r="J93" s="79">
        <f t="shared" si="5"/>
        <v>2.1189655139142163E-3</v>
      </c>
      <c r="K93" s="79">
        <f>H93/'סכום נכסי הקרן'!$C$42</f>
        <v>2.0757860761230992E-4</v>
      </c>
    </row>
    <row r="94" spans="2:11">
      <c r="B94" s="100" t="s">
        <v>1974</v>
      </c>
      <c r="C94" s="99">
        <v>8400</v>
      </c>
      <c r="D94" s="96" t="s">
        <v>130</v>
      </c>
      <c r="E94" s="86">
        <v>44544</v>
      </c>
      <c r="F94" s="102">
        <v>977007.72583899985</v>
      </c>
      <c r="G94" s="103">
        <v>108.035</v>
      </c>
      <c r="H94" s="102">
        <v>3714.3407377810004</v>
      </c>
      <c r="I94" s="79">
        <v>3.1491716215507645E-3</v>
      </c>
      <c r="J94" s="79">
        <f t="shared" si="5"/>
        <v>2.3573049903212939E-3</v>
      </c>
      <c r="K94" s="79">
        <f>H94/'סכום נכסי הקרן'!$C$42</f>
        <v>2.3092687653257092E-4</v>
      </c>
    </row>
    <row r="95" spans="2:11">
      <c r="B95" s="100" t="s">
        <v>1975</v>
      </c>
      <c r="C95" s="99">
        <v>8843</v>
      </c>
      <c r="D95" s="96" t="s">
        <v>130</v>
      </c>
      <c r="E95" s="86">
        <v>44562</v>
      </c>
      <c r="F95" s="102">
        <v>599764.55955699994</v>
      </c>
      <c r="G95" s="103">
        <v>100.09739999999999</v>
      </c>
      <c r="H95" s="102">
        <v>2112.6271838560001</v>
      </c>
      <c r="I95" s="79">
        <v>1.3411030975315364E-3</v>
      </c>
      <c r="J95" s="79">
        <f t="shared" si="5"/>
        <v>1.3407780693182598E-3</v>
      </c>
      <c r="K95" s="79">
        <f>H95/'סכום נכסי הקרן'!$C$42</f>
        <v>1.3134562262511311E-4</v>
      </c>
    </row>
    <row r="96" spans="2:11">
      <c r="B96" s="100" t="s">
        <v>1976</v>
      </c>
      <c r="C96" s="99">
        <v>5291</v>
      </c>
      <c r="D96" s="96" t="s">
        <v>130</v>
      </c>
      <c r="E96" s="86">
        <v>42787</v>
      </c>
      <c r="F96" s="102">
        <v>470759.15</v>
      </c>
      <c r="G96" s="103">
        <v>67.347099999999998</v>
      </c>
      <c r="H96" s="102">
        <v>1115.67301</v>
      </c>
      <c r="I96" s="79">
        <v>1.7748021220316819E-4</v>
      </c>
      <c r="J96" s="79">
        <f t="shared" si="5"/>
        <v>7.0806146762156415E-4</v>
      </c>
      <c r="K96" s="79">
        <f>H96/'סכום נכסי הקרן'!$C$42</f>
        <v>6.9363287220899618E-5</v>
      </c>
    </row>
    <row r="97" spans="2:11">
      <c r="B97" s="100" t="s">
        <v>1977</v>
      </c>
      <c r="C97" s="99">
        <v>5281</v>
      </c>
      <c r="D97" s="96" t="s">
        <v>130</v>
      </c>
      <c r="E97" s="86">
        <v>42603</v>
      </c>
      <c r="F97" s="102">
        <v>29899.88</v>
      </c>
      <c r="G97" s="103">
        <v>36.251399999999997</v>
      </c>
      <c r="H97" s="102">
        <v>38.142859999999999</v>
      </c>
      <c r="I97" s="79">
        <v>9.0009029411764709E-6</v>
      </c>
      <c r="J97" s="79">
        <f t="shared" si="5"/>
        <v>2.4207352144230734E-5</v>
      </c>
      <c r="K97" s="79">
        <f>H97/'סכום נכסי הקרן'!$C$42</f>
        <v>2.3714064335091907E-6</v>
      </c>
    </row>
    <row r="98" spans="2:11">
      <c r="B98" s="100" t="s">
        <v>1978</v>
      </c>
      <c r="C98" s="99">
        <v>5302</v>
      </c>
      <c r="D98" s="96" t="s">
        <v>130</v>
      </c>
      <c r="E98" s="86">
        <v>42948</v>
      </c>
      <c r="F98" s="102">
        <v>474062.49</v>
      </c>
      <c r="G98" s="103">
        <v>103.0787</v>
      </c>
      <c r="H98" s="102">
        <v>1719.58557</v>
      </c>
      <c r="I98" s="79">
        <v>2.4219884680851064E-5</v>
      </c>
      <c r="J98" s="79">
        <f t="shared" si="5"/>
        <v>1.0913343528809252E-3</v>
      </c>
      <c r="K98" s="79">
        <f>H98/'סכום נכסי הקרן'!$C$42</f>
        <v>1.0690955748120535E-4</v>
      </c>
    </row>
    <row r="99" spans="2:11">
      <c r="B99" s="100" t="s">
        <v>1979</v>
      </c>
      <c r="C99" s="99">
        <v>7025</v>
      </c>
      <c r="D99" s="96" t="s">
        <v>130</v>
      </c>
      <c r="E99" s="86">
        <v>43556</v>
      </c>
      <c r="F99" s="102">
        <v>3407591.76</v>
      </c>
      <c r="G99" s="103">
        <v>115.52630000000001</v>
      </c>
      <c r="H99" s="102">
        <v>13853.12298</v>
      </c>
      <c r="I99" s="79">
        <v>1.5796456296296296E-3</v>
      </c>
      <c r="J99" s="79">
        <f t="shared" si="5"/>
        <v>8.7918794310178905E-3</v>
      </c>
      <c r="K99" s="79">
        <f>H99/'סכום נכסי הקרן'!$C$42</f>
        <v>8.6127220032703399E-4</v>
      </c>
    </row>
    <row r="100" spans="2:11">
      <c r="B100" s="100" t="s">
        <v>1980</v>
      </c>
      <c r="C100" s="99">
        <v>9386</v>
      </c>
      <c r="D100" s="96" t="s">
        <v>130</v>
      </c>
      <c r="E100" s="86">
        <v>44896</v>
      </c>
      <c r="F100" s="102">
        <v>102789.79</v>
      </c>
      <c r="G100" s="103">
        <v>100</v>
      </c>
      <c r="H100" s="102">
        <v>361.71727000000004</v>
      </c>
      <c r="I100" s="79">
        <v>3.0775592944593424E-3</v>
      </c>
      <c r="J100" s="79">
        <f t="shared" si="5"/>
        <v>2.2956373306930284E-4</v>
      </c>
      <c r="K100" s="79">
        <f>H100/'סכום נכסי הקרן'!$C$42</f>
        <v>2.2488577447768234E-5</v>
      </c>
    </row>
    <row r="101" spans="2:11">
      <c r="B101" s="100" t="s">
        <v>1981</v>
      </c>
      <c r="C101" s="99">
        <v>7045</v>
      </c>
      <c r="D101" s="96" t="s">
        <v>132</v>
      </c>
      <c r="E101" s="86">
        <v>43909</v>
      </c>
      <c r="F101" s="102">
        <v>8169602.5899999999</v>
      </c>
      <c r="G101" s="103">
        <v>97.799700000000001</v>
      </c>
      <c r="H101" s="102">
        <v>29985.89515</v>
      </c>
      <c r="I101" s="79">
        <v>2.977374245E-3</v>
      </c>
      <c r="J101" s="79">
        <f t="shared" si="5"/>
        <v>1.9030537386447437E-2</v>
      </c>
      <c r="K101" s="79">
        <f>H101/'סכום נכסי הקרן'!$C$42</f>
        <v>1.8642740652704604E-3</v>
      </c>
    </row>
    <row r="102" spans="2:11">
      <c r="B102" s="100" t="s">
        <v>1982</v>
      </c>
      <c r="C102" s="99">
        <v>7086</v>
      </c>
      <c r="D102" s="96" t="s">
        <v>130</v>
      </c>
      <c r="E102" s="86">
        <v>44160</v>
      </c>
      <c r="F102" s="102">
        <v>5614692.3200000003</v>
      </c>
      <c r="G102" s="103">
        <v>97.109499999999997</v>
      </c>
      <c r="H102" s="102">
        <v>19186.994329999998</v>
      </c>
      <c r="I102" s="79">
        <v>2.3443492674999999E-3</v>
      </c>
      <c r="J102" s="79">
        <f t="shared" si="5"/>
        <v>1.2177018931870037E-2</v>
      </c>
      <c r="K102" s="79">
        <f>H102/'סכום נכסי הקרן'!$C$42</f>
        <v>1.1928880475629345E-3</v>
      </c>
    </row>
    <row r="103" spans="2:11">
      <c r="B103" s="100" t="s">
        <v>1983</v>
      </c>
      <c r="C103" s="99">
        <v>87952</v>
      </c>
      <c r="D103" s="96" t="s">
        <v>132</v>
      </c>
      <c r="E103" s="86">
        <v>44819</v>
      </c>
      <c r="F103" s="102">
        <v>143208.07999999999</v>
      </c>
      <c r="G103" s="103">
        <v>100</v>
      </c>
      <c r="H103" s="102">
        <v>537.45992000000001</v>
      </c>
      <c r="I103" s="79">
        <v>3.4904084356058332E-4</v>
      </c>
      <c r="J103" s="79">
        <f t="shared" si="5"/>
        <v>3.4109874159541465E-4</v>
      </c>
      <c r="K103" s="79">
        <f>H103/'סכום נכסי הקרן'!$C$42</f>
        <v>3.34147966891139E-5</v>
      </c>
    </row>
    <row r="104" spans="2:11">
      <c r="B104" s="100" t="s">
        <v>1984</v>
      </c>
      <c r="C104" s="99">
        <v>8318</v>
      </c>
      <c r="D104" s="96" t="s">
        <v>132</v>
      </c>
      <c r="E104" s="86">
        <v>44256</v>
      </c>
      <c r="F104" s="102">
        <v>657642.76</v>
      </c>
      <c r="G104" s="103">
        <v>96.082700000000003</v>
      </c>
      <c r="H104" s="102">
        <v>2371.4490900000001</v>
      </c>
      <c r="I104" s="79">
        <v>2.6076923076923078E-3</v>
      </c>
      <c r="J104" s="79">
        <f t="shared" si="5"/>
        <v>1.5050392973611712E-3</v>
      </c>
      <c r="K104" s="79">
        <f>H104/'סכום נכסי הקרן'!$C$42</f>
        <v>1.4743702042179101E-4</v>
      </c>
    </row>
    <row r="105" spans="2:11">
      <c r="B105" s="100" t="s">
        <v>1985</v>
      </c>
      <c r="C105" s="99">
        <v>6650</v>
      </c>
      <c r="D105" s="96" t="s">
        <v>132</v>
      </c>
      <c r="E105" s="86">
        <v>43466</v>
      </c>
      <c r="F105" s="102">
        <v>3569862.15</v>
      </c>
      <c r="G105" s="103">
        <v>133.43350000000001</v>
      </c>
      <c r="H105" s="102">
        <v>17877.010249999999</v>
      </c>
      <c r="I105" s="79">
        <v>1.0511637475E-3</v>
      </c>
      <c r="J105" s="79">
        <f t="shared" si="5"/>
        <v>1.1345638014762719E-2</v>
      </c>
      <c r="K105" s="79">
        <f>H105/'סכום נכסי הקרן'!$C$42</f>
        <v>1.1114441108705467E-3</v>
      </c>
    </row>
    <row r="106" spans="2:11">
      <c r="B106" s="100" t="s">
        <v>1986</v>
      </c>
      <c r="C106" s="99">
        <v>7035</v>
      </c>
      <c r="D106" s="96" t="s">
        <v>132</v>
      </c>
      <c r="E106" s="86">
        <v>43847</v>
      </c>
      <c r="F106" s="102">
        <v>1012577.63</v>
      </c>
      <c r="G106" s="103">
        <v>150.96969999999999</v>
      </c>
      <c r="H106" s="102">
        <v>5737.1563399999995</v>
      </c>
      <c r="I106" s="79">
        <v>2.531444075E-3</v>
      </c>
      <c r="J106" s="79">
        <f t="shared" si="5"/>
        <v>3.6410841722116782E-3</v>
      </c>
      <c r="K106" s="79">
        <f>H106/'סכום נכסי הקרן'!$C$42</f>
        <v>3.5668876048424369E-4</v>
      </c>
    </row>
    <row r="107" spans="2:11">
      <c r="B107" s="100" t="s">
        <v>1987</v>
      </c>
      <c r="C107" s="99">
        <v>7040</v>
      </c>
      <c r="D107" s="96" t="s">
        <v>132</v>
      </c>
      <c r="E107" s="86">
        <v>43891</v>
      </c>
      <c r="F107" s="102">
        <v>308495.03999999998</v>
      </c>
      <c r="G107" s="103">
        <v>134.35130000000001</v>
      </c>
      <c r="H107" s="102">
        <v>1555.49503</v>
      </c>
      <c r="I107" s="79">
        <v>9.6404699999999989E-4</v>
      </c>
      <c r="J107" s="79">
        <f t="shared" si="5"/>
        <v>9.8719435170332667E-4</v>
      </c>
      <c r="K107" s="79">
        <f>H107/'סכום נכסי הקרן'!$C$42</f>
        <v>9.670776972239553E-5</v>
      </c>
    </row>
    <row r="108" spans="2:11">
      <c r="B108" s="100" t="s">
        <v>1988</v>
      </c>
      <c r="C108" s="99">
        <v>84032</v>
      </c>
      <c r="D108" s="96" t="s">
        <v>130</v>
      </c>
      <c r="E108" s="86">
        <v>44314</v>
      </c>
      <c r="F108" s="102">
        <v>811740.42</v>
      </c>
      <c r="G108" s="103">
        <v>100</v>
      </c>
      <c r="H108" s="102">
        <v>2856.5145400000001</v>
      </c>
      <c r="I108" s="79">
        <v>1.2268334011708269E-2</v>
      </c>
      <c r="J108" s="79">
        <f t="shared" si="5"/>
        <v>1.812885907739883E-3</v>
      </c>
      <c r="K108" s="79">
        <f>H108/'סכום נכסי הקרן'!$C$42</f>
        <v>1.7759436386176984E-4</v>
      </c>
    </row>
    <row r="109" spans="2:11">
      <c r="B109" s="100" t="s">
        <v>1989</v>
      </c>
      <c r="C109" s="99">
        <v>8314</v>
      </c>
      <c r="D109" s="96" t="s">
        <v>130</v>
      </c>
      <c r="E109" s="86">
        <v>44264</v>
      </c>
      <c r="F109" s="102">
        <v>626503.46</v>
      </c>
      <c r="G109" s="103">
        <v>100.64239999999999</v>
      </c>
      <c r="H109" s="102">
        <v>2218.8284600000002</v>
      </c>
      <c r="I109" s="79">
        <v>2.6784420657333333E-3</v>
      </c>
      <c r="J109" s="79">
        <f t="shared" si="5"/>
        <v>1.4081786703687448E-3</v>
      </c>
      <c r="K109" s="79">
        <f>H109/'סכום נכסי הקרן'!$C$42</f>
        <v>1.3794833646185131E-4</v>
      </c>
    </row>
    <row r="110" spans="2:11">
      <c r="B110" s="100" t="s">
        <v>1990</v>
      </c>
      <c r="C110" s="99">
        <v>84035</v>
      </c>
      <c r="D110" s="96" t="s">
        <v>130</v>
      </c>
      <c r="E110" s="86">
        <v>44314</v>
      </c>
      <c r="F110" s="102">
        <v>443113.82</v>
      </c>
      <c r="G110" s="103">
        <v>100</v>
      </c>
      <c r="H110" s="102">
        <v>1559.31754</v>
      </c>
      <c r="I110" s="79">
        <v>7.0542920567322545E-3</v>
      </c>
      <c r="J110" s="79">
        <f t="shared" si="5"/>
        <v>9.8962030627634096E-4</v>
      </c>
      <c r="K110" s="79">
        <f>H110/'סכום נכסי הקרן'!$C$42</f>
        <v>9.6945421665803891E-5</v>
      </c>
    </row>
    <row r="111" spans="2:11">
      <c r="B111" s="100" t="s">
        <v>1991</v>
      </c>
      <c r="C111" s="99">
        <v>7032</v>
      </c>
      <c r="D111" s="96" t="s">
        <v>130</v>
      </c>
      <c r="E111" s="86">
        <v>43853</v>
      </c>
      <c r="F111" s="102">
        <v>809053.56</v>
      </c>
      <c r="G111" s="103">
        <v>80.963899999999995</v>
      </c>
      <c r="H111" s="102">
        <v>2305.0904100000002</v>
      </c>
      <c r="I111" s="79">
        <v>1.4817830769230768E-3</v>
      </c>
      <c r="J111" s="79">
        <f t="shared" si="5"/>
        <v>1.4629247853768493E-3</v>
      </c>
      <c r="K111" s="79">
        <f>H111/'סכום נכסי הקרן'!$C$42</f>
        <v>1.4331138850349288E-4</v>
      </c>
    </row>
    <row r="112" spans="2:11">
      <c r="B112" s="100" t="s">
        <v>1992</v>
      </c>
      <c r="C112" s="99">
        <v>8337</v>
      </c>
      <c r="D112" s="96" t="s">
        <v>130</v>
      </c>
      <c r="E112" s="86">
        <v>44470</v>
      </c>
      <c r="F112" s="102">
        <v>1443930.8854550002</v>
      </c>
      <c r="G112" s="103">
        <v>123.79989999999999</v>
      </c>
      <c r="H112" s="102">
        <v>6290.5115889600002</v>
      </c>
      <c r="I112" s="79">
        <v>2.8044066913824033E-3</v>
      </c>
      <c r="J112" s="79">
        <f t="shared" si="5"/>
        <v>3.9922708785161661E-3</v>
      </c>
      <c r="K112" s="79">
        <f>H112/'סכום נכסי הקרן'!$C$42</f>
        <v>3.9109179679037873E-4</v>
      </c>
    </row>
    <row r="113" spans="2:11">
      <c r="B113" s="100" t="s">
        <v>1993</v>
      </c>
      <c r="C113" s="99">
        <v>8111</v>
      </c>
      <c r="D113" s="96" t="s">
        <v>130</v>
      </c>
      <c r="E113" s="86">
        <v>44377</v>
      </c>
      <c r="F113" s="102">
        <v>1063791</v>
      </c>
      <c r="G113" s="103">
        <v>100.12690000000001</v>
      </c>
      <c r="H113" s="102">
        <v>3748.2310000000002</v>
      </c>
      <c r="I113" s="79">
        <v>1.0378448780487804E-3</v>
      </c>
      <c r="J113" s="79">
        <f t="shared" si="5"/>
        <v>2.3788134328396483E-3</v>
      </c>
      <c r="K113" s="79">
        <f>H113/'סכום נכסי הקרן'!$C$42</f>
        <v>2.3303389173435308E-4</v>
      </c>
    </row>
    <row r="114" spans="2:11">
      <c r="B114" s="100" t="s">
        <v>1994</v>
      </c>
      <c r="C114" s="99">
        <v>9237</v>
      </c>
      <c r="D114" s="96" t="s">
        <v>130</v>
      </c>
      <c r="E114" s="86">
        <v>44712</v>
      </c>
      <c r="F114" s="102">
        <v>1108935.6000000001</v>
      </c>
      <c r="G114" s="103">
        <v>98.955399999999997</v>
      </c>
      <c r="H114" s="102">
        <v>3861.5804900000003</v>
      </c>
      <c r="I114" s="79">
        <v>8.1506246753246757E-4</v>
      </c>
      <c r="J114" s="79">
        <f t="shared" si="5"/>
        <v>2.4507506451986313E-3</v>
      </c>
      <c r="K114" s="79">
        <f>H114/'סכום נכסי הקרן'!$C$42</f>
        <v>2.4008102217556768E-4</v>
      </c>
    </row>
    <row r="115" spans="2:11">
      <c r="B115" s="100" t="s">
        <v>1995</v>
      </c>
      <c r="C115" s="99">
        <v>6648</v>
      </c>
      <c r="D115" s="96" t="s">
        <v>130</v>
      </c>
      <c r="E115" s="86">
        <v>43466</v>
      </c>
      <c r="F115" s="102">
        <v>5516448.9100000001</v>
      </c>
      <c r="G115" s="103">
        <v>117.6467</v>
      </c>
      <c r="H115" s="102">
        <v>22838.028859999999</v>
      </c>
      <c r="I115" s="79">
        <v>8.9346849142857147E-4</v>
      </c>
      <c r="J115" s="79">
        <f t="shared" si="5"/>
        <v>1.4494146660584035E-2</v>
      </c>
      <c r="K115" s="79">
        <f>H115/'סכום נכסי הקרן'!$C$42</f>
        <v>1.4198790695630207E-3</v>
      </c>
    </row>
    <row r="116" spans="2:11">
      <c r="B116" s="100" t="s">
        <v>1996</v>
      </c>
      <c r="C116" s="99">
        <v>6665</v>
      </c>
      <c r="D116" s="96" t="s">
        <v>130</v>
      </c>
      <c r="E116" s="86">
        <v>43586</v>
      </c>
      <c r="F116" s="102">
        <v>777532.6</v>
      </c>
      <c r="G116" s="103">
        <v>204.38380000000001</v>
      </c>
      <c r="H116" s="102">
        <v>5592.2212</v>
      </c>
      <c r="I116" s="79">
        <v>1.9779504174573053E-3</v>
      </c>
      <c r="J116" s="79">
        <f t="shared" si="5"/>
        <v>3.5491011386359745E-3</v>
      </c>
      <c r="K116" s="79">
        <f>H116/'סכום נכסי הקרן'!$C$42</f>
        <v>3.4767789649980328E-4</v>
      </c>
    </row>
    <row r="117" spans="2:11">
      <c r="B117" s="100" t="s">
        <v>1997</v>
      </c>
      <c r="C117" s="99">
        <v>7016</v>
      </c>
      <c r="D117" s="96" t="s">
        <v>130</v>
      </c>
      <c r="E117" s="86">
        <v>43627</v>
      </c>
      <c r="F117" s="102">
        <v>741762.13</v>
      </c>
      <c r="G117" s="103">
        <v>81.7239</v>
      </c>
      <c r="H117" s="102">
        <v>2133.2070400000002</v>
      </c>
      <c r="I117" s="79">
        <v>3.7733209954751131E-3</v>
      </c>
      <c r="J117" s="79">
        <f t="shared" si="5"/>
        <v>1.3538390674907991E-3</v>
      </c>
      <c r="K117" s="79">
        <f>H117/'סכום נכסי הקרן'!$C$42</f>
        <v>1.3262510725894959E-4</v>
      </c>
    </row>
    <row r="118" spans="2:11">
      <c r="B118" s="100" t="s">
        <v>1998</v>
      </c>
      <c r="C118" s="99">
        <v>7042</v>
      </c>
      <c r="D118" s="96" t="s">
        <v>130</v>
      </c>
      <c r="E118" s="86">
        <v>43558</v>
      </c>
      <c r="F118" s="102">
        <v>1131967.9099999999</v>
      </c>
      <c r="G118" s="103">
        <v>102.0005</v>
      </c>
      <c r="H118" s="102">
        <v>4063.0828999999999</v>
      </c>
      <c r="I118" s="79">
        <v>5.8350917896483048E-3</v>
      </c>
      <c r="J118" s="79">
        <f t="shared" si="5"/>
        <v>2.5786340759843974E-3</v>
      </c>
      <c r="K118" s="79">
        <f>H118/'סכום נכסי הקרן'!$C$42</f>
        <v>2.5260876947720171E-4</v>
      </c>
    </row>
    <row r="119" spans="2:11">
      <c r="B119" s="100" t="s">
        <v>1999</v>
      </c>
      <c r="C119" s="99">
        <v>7057</v>
      </c>
      <c r="D119" s="96" t="s">
        <v>130</v>
      </c>
      <c r="E119" s="86">
        <v>43917</v>
      </c>
      <c r="F119" s="102">
        <v>183447.98</v>
      </c>
      <c r="G119" s="103">
        <v>113.1194</v>
      </c>
      <c r="H119" s="102">
        <v>730.24616000000003</v>
      </c>
      <c r="I119" s="79">
        <v>3.2513830470588236E-2</v>
      </c>
      <c r="J119" s="79">
        <f t="shared" si="5"/>
        <v>4.6345045827953803E-4</v>
      </c>
      <c r="K119" s="79">
        <f>H119/'סכום נכסי הקרן'!$C$42</f>
        <v>4.5400644887913014E-5</v>
      </c>
    </row>
    <row r="120" spans="2:11">
      <c r="B120" s="100" t="s">
        <v>2000</v>
      </c>
      <c r="C120" s="99">
        <v>87954</v>
      </c>
      <c r="D120" s="96" t="s">
        <v>132</v>
      </c>
      <c r="E120" s="86">
        <v>44837</v>
      </c>
      <c r="F120" s="102">
        <v>299347.99</v>
      </c>
      <c r="G120" s="103">
        <v>100</v>
      </c>
      <c r="H120" s="102">
        <v>1123.4530199999999</v>
      </c>
      <c r="I120" s="79">
        <v>7.8596024112391309E-4</v>
      </c>
      <c r="J120" s="79">
        <f t="shared" si="5"/>
        <v>7.1299904812170592E-4</v>
      </c>
      <c r="K120" s="79">
        <f>H120/'סכום נכסי הקרן'!$C$42</f>
        <v>6.9846983665444314E-5</v>
      </c>
    </row>
    <row r="121" spans="2:11">
      <c r="B121" s="100" t="s">
        <v>2001</v>
      </c>
      <c r="C121" s="99">
        <v>87953</v>
      </c>
      <c r="D121" s="96" t="s">
        <v>132</v>
      </c>
      <c r="E121" s="86">
        <v>44792</v>
      </c>
      <c r="F121" s="102">
        <v>404718.49</v>
      </c>
      <c r="G121" s="103">
        <v>100</v>
      </c>
      <c r="H121" s="102">
        <v>1518.9084800000001</v>
      </c>
      <c r="I121" s="79">
        <v>1.2054552213660961E-3</v>
      </c>
      <c r="J121" s="79">
        <f t="shared" si="5"/>
        <v>9.6397471113121157E-4</v>
      </c>
      <c r="K121" s="79">
        <f>H121/'סכום נכסי הקרן'!$C$42</f>
        <v>9.4433121726678754E-5</v>
      </c>
    </row>
    <row r="122" spans="2:11">
      <c r="B122" s="100" t="s">
        <v>2002</v>
      </c>
      <c r="C122" s="99">
        <v>5237</v>
      </c>
      <c r="D122" s="96" t="s">
        <v>130</v>
      </c>
      <c r="E122" s="86">
        <v>43007</v>
      </c>
      <c r="F122" s="102">
        <v>4464692.92</v>
      </c>
      <c r="G122" s="103">
        <v>40.684100000000001</v>
      </c>
      <c r="H122" s="102">
        <v>6391.9824400000007</v>
      </c>
      <c r="I122" s="79">
        <v>2.8011843750000002E-3</v>
      </c>
      <c r="J122" s="79">
        <f t="shared" si="5"/>
        <v>4.0566693170050495E-3</v>
      </c>
      <c r="K122" s="79">
        <f>H122/'סכום נכסי הקרן'!$C$42</f>
        <v>3.9740041205860746E-4</v>
      </c>
    </row>
    <row r="123" spans="2:11">
      <c r="B123" s="100" t="s">
        <v>2003</v>
      </c>
      <c r="C123" s="99">
        <v>87342</v>
      </c>
      <c r="D123" s="96" t="s">
        <v>130</v>
      </c>
      <c r="E123" s="86">
        <v>44421</v>
      </c>
      <c r="F123" s="102">
        <v>190525.41</v>
      </c>
      <c r="G123" s="103">
        <v>100</v>
      </c>
      <c r="H123" s="102">
        <v>670.45892000000003</v>
      </c>
      <c r="I123" s="79">
        <v>1.0272434128168859E-3</v>
      </c>
      <c r="J123" s="79">
        <f t="shared" si="5"/>
        <v>4.2550650828701944E-4</v>
      </c>
      <c r="K123" s="79">
        <f>H123/'סכום נכסי הקרן'!$C$42</f>
        <v>4.168357056318335E-5</v>
      </c>
    </row>
    <row r="124" spans="2:11">
      <c r="B124" s="100" t="s">
        <v>2004</v>
      </c>
      <c r="C124" s="99">
        <v>8409</v>
      </c>
      <c r="D124" s="96" t="s">
        <v>133</v>
      </c>
      <c r="E124" s="86">
        <v>44644</v>
      </c>
      <c r="F124" s="102">
        <v>3554876.5651440001</v>
      </c>
      <c r="G124" s="103">
        <v>101.9517</v>
      </c>
      <c r="H124" s="102">
        <v>15358.151847632</v>
      </c>
      <c r="I124" s="79">
        <v>6.3604878511092757E-3</v>
      </c>
      <c r="J124" s="79">
        <f t="shared" si="5"/>
        <v>9.7470454512376802E-3</v>
      </c>
      <c r="K124" s="79">
        <f>H124/'סכום נכסי הקרן'!$C$42</f>
        <v>9.5484240296311255E-4</v>
      </c>
    </row>
    <row r="125" spans="2:11">
      <c r="B125" s="100" t="s">
        <v>2005</v>
      </c>
      <c r="C125" s="99">
        <v>8329</v>
      </c>
      <c r="D125" s="96" t="s">
        <v>130</v>
      </c>
      <c r="E125" s="86">
        <v>43810</v>
      </c>
      <c r="F125" s="102">
        <v>4116063.57</v>
      </c>
      <c r="G125" s="103">
        <v>109.2992</v>
      </c>
      <c r="H125" s="102">
        <v>15831.363589999999</v>
      </c>
      <c r="I125" s="79">
        <v>5.0424708810714288E-4</v>
      </c>
      <c r="J125" s="79">
        <f t="shared" si="5"/>
        <v>1.0047369110404486E-2</v>
      </c>
      <c r="K125" s="79">
        <f>H125/'סכום נכסי הקרן'!$C$42</f>
        <v>9.8426278125314016E-4</v>
      </c>
    </row>
    <row r="126" spans="2:11">
      <c r="B126" s="100" t="s">
        <v>2006</v>
      </c>
      <c r="C126" s="99">
        <v>5290</v>
      </c>
      <c r="D126" s="96" t="s">
        <v>130</v>
      </c>
      <c r="E126" s="86">
        <v>42359</v>
      </c>
      <c r="F126" s="102">
        <v>427838.79</v>
      </c>
      <c r="G126" s="103">
        <v>57.8476</v>
      </c>
      <c r="H126" s="102">
        <v>870.93304000000001</v>
      </c>
      <c r="I126" s="79">
        <v>9.048675716701149E-5</v>
      </c>
      <c r="J126" s="79">
        <f t="shared" si="5"/>
        <v>5.5273733520049082E-4</v>
      </c>
      <c r="K126" s="79">
        <f>H126/'סכום נכסי הקרן'!$C$42</f>
        <v>5.4147387327843723E-5</v>
      </c>
    </row>
    <row r="127" spans="2:11">
      <c r="B127" s="100" t="s">
        <v>2007</v>
      </c>
      <c r="C127" s="99">
        <v>8278</v>
      </c>
      <c r="D127" s="96" t="s">
        <v>130</v>
      </c>
      <c r="E127" s="86">
        <v>44256</v>
      </c>
      <c r="F127" s="102">
        <v>867846.09</v>
      </c>
      <c r="G127" s="103">
        <v>106.9448</v>
      </c>
      <c r="H127" s="102">
        <v>3266.04115</v>
      </c>
      <c r="I127" s="79">
        <v>3.4713845996E-3</v>
      </c>
      <c r="J127" s="79">
        <f t="shared" si="5"/>
        <v>2.0727918209488831E-3</v>
      </c>
      <c r="K127" s="79">
        <f>H127/'סכום נכסי הקרן'!$C$42</f>
        <v>2.0305532923372172E-4</v>
      </c>
    </row>
    <row r="128" spans="2:11">
      <c r="B128" s="100" t="s">
        <v>2008</v>
      </c>
      <c r="C128" s="99">
        <v>8413</v>
      </c>
      <c r="D128" s="96" t="s">
        <v>132</v>
      </c>
      <c r="E128" s="86">
        <v>44661</v>
      </c>
      <c r="F128" s="102">
        <v>224525.28</v>
      </c>
      <c r="G128" s="103">
        <v>147.36240000000001</v>
      </c>
      <c r="H128" s="102">
        <v>1241.7394999999999</v>
      </c>
      <c r="I128" s="79">
        <v>1.48908E-3</v>
      </c>
      <c r="J128" s="79">
        <f t="shared" si="5"/>
        <v>7.8806951937796476E-4</v>
      </c>
      <c r="K128" s="79">
        <f>H128/'סכום נכסי הקרן'!$C$42</f>
        <v>7.7201055165828809E-5</v>
      </c>
    </row>
    <row r="129" spans="2:11">
      <c r="B129" s="100" t="s">
        <v>2009</v>
      </c>
      <c r="C129" s="99">
        <v>7053</v>
      </c>
      <c r="D129" s="96" t="s">
        <v>137</v>
      </c>
      <c r="E129" s="86">
        <v>43096</v>
      </c>
      <c r="F129" s="102">
        <v>25264626.809999999</v>
      </c>
      <c r="G129" s="103">
        <v>50.495600000000003</v>
      </c>
      <c r="H129" s="102">
        <v>6438.7228099999993</v>
      </c>
      <c r="I129" s="79">
        <v>1.3306107297479659E-3</v>
      </c>
      <c r="J129" s="79">
        <f t="shared" si="5"/>
        <v>4.0863330757253341E-3</v>
      </c>
      <c r="K129" s="79">
        <f>H129/'סכום נכסי הקרן'!$C$42</f>
        <v>4.0030634030107791E-4</v>
      </c>
    </row>
    <row r="130" spans="2:11">
      <c r="B130" s="100" t="s">
        <v>2010</v>
      </c>
      <c r="C130" s="99">
        <v>8281</v>
      </c>
      <c r="D130" s="96" t="s">
        <v>132</v>
      </c>
      <c r="E130" s="86">
        <v>44302</v>
      </c>
      <c r="F130" s="102">
        <v>3708016.97</v>
      </c>
      <c r="G130" s="103">
        <v>159.63059999999999</v>
      </c>
      <c r="H130" s="102">
        <v>22214.493920000001</v>
      </c>
      <c r="I130" s="79">
        <v>1.9052489271428571E-3</v>
      </c>
      <c r="J130" s="79">
        <f t="shared" si="5"/>
        <v>1.4098420439036627E-2</v>
      </c>
      <c r="K130" s="79">
        <f>H130/'סכום נכסי הקרן'!$C$42</f>
        <v>1.3811128425880702E-3</v>
      </c>
    </row>
    <row r="131" spans="2:11">
      <c r="B131" s="100" t="s">
        <v>2011</v>
      </c>
      <c r="C131" s="99">
        <v>8327</v>
      </c>
      <c r="D131" s="96" t="s">
        <v>130</v>
      </c>
      <c r="E131" s="86">
        <v>44427</v>
      </c>
      <c r="F131" s="102">
        <v>57709.41</v>
      </c>
      <c r="G131" s="103">
        <v>171.32490000000001</v>
      </c>
      <c r="H131" s="102">
        <v>347.92559999999997</v>
      </c>
      <c r="I131" s="79">
        <v>3.4975398909090907E-4</v>
      </c>
      <c r="J131" s="79">
        <f t="shared" si="5"/>
        <v>2.20810854749559E-4</v>
      </c>
      <c r="K131" s="79">
        <f>H131/'סכום נכסי הקרן'!$C$42</f>
        <v>2.1631125883652803E-5</v>
      </c>
    </row>
    <row r="132" spans="2:11">
      <c r="B132" s="100" t="s">
        <v>2012</v>
      </c>
      <c r="C132" s="99">
        <v>5332</v>
      </c>
      <c r="D132" s="96" t="s">
        <v>130</v>
      </c>
      <c r="E132" s="86">
        <v>43318</v>
      </c>
      <c r="F132" s="102">
        <v>297029.96999999997</v>
      </c>
      <c r="G132" s="103">
        <v>105.5604</v>
      </c>
      <c r="H132" s="102">
        <v>1103.3684800000001</v>
      </c>
      <c r="I132" s="79">
        <v>1.4332639259259259E-4</v>
      </c>
      <c r="J132" s="79">
        <f t="shared" si="5"/>
        <v>7.0025240215874235E-4</v>
      </c>
      <c r="K132" s="79">
        <f>H132/'סכום נכסי הקרן'!$C$42</f>
        <v>6.8598293678115825E-5</v>
      </c>
    </row>
    <row r="133" spans="2:11">
      <c r="B133" s="100" t="s">
        <v>2013</v>
      </c>
      <c r="C133" s="99">
        <v>5294</v>
      </c>
      <c r="D133" s="96" t="s">
        <v>133</v>
      </c>
      <c r="E133" s="86">
        <v>42646</v>
      </c>
      <c r="F133" s="102">
        <v>485198.74</v>
      </c>
      <c r="G133" s="103">
        <v>51.252400000000002</v>
      </c>
      <c r="H133" s="102">
        <v>1053.7894199999998</v>
      </c>
      <c r="I133" s="79">
        <v>8.0866454999999992E-4</v>
      </c>
      <c r="J133" s="79">
        <f t="shared" ref="J133:J196" si="6">IFERROR(H133/$H$11,0)</f>
        <v>6.6878706986850639E-4</v>
      </c>
      <c r="K133" s="79">
        <f>H133/'סכום נכסי הקרן'!$C$42</f>
        <v>6.5515879253729746E-5</v>
      </c>
    </row>
    <row r="134" spans="2:11">
      <c r="B134" s="100" t="s">
        <v>2014</v>
      </c>
      <c r="C134" s="99">
        <v>8323</v>
      </c>
      <c r="D134" s="96" t="s">
        <v>130</v>
      </c>
      <c r="E134" s="86">
        <v>44406</v>
      </c>
      <c r="F134" s="102">
        <v>4840361.72</v>
      </c>
      <c r="G134" s="103">
        <v>96.047300000000007</v>
      </c>
      <c r="H134" s="102">
        <v>16359.960289999999</v>
      </c>
      <c r="I134" s="79">
        <v>3.206011097491289E-4</v>
      </c>
      <c r="J134" s="79">
        <f t="shared" si="6"/>
        <v>1.0382842812669556E-2</v>
      </c>
      <c r="K134" s="79">
        <f>H134/'סכום נכסי הקרן'!$C$42</f>
        <v>1.0171265364909941E-3</v>
      </c>
    </row>
    <row r="135" spans="2:11">
      <c r="B135" s="100" t="s">
        <v>2015</v>
      </c>
      <c r="C135" s="99">
        <v>7060</v>
      </c>
      <c r="D135" s="96" t="s">
        <v>132</v>
      </c>
      <c r="E135" s="86">
        <v>44197</v>
      </c>
      <c r="F135" s="102">
        <v>4311762.6900000004</v>
      </c>
      <c r="G135" s="103">
        <v>115.27070000000001</v>
      </c>
      <c r="H135" s="102">
        <v>18653.156999999999</v>
      </c>
      <c r="I135" s="79">
        <v>3.5764255225225226E-4</v>
      </c>
      <c r="J135" s="79">
        <f t="shared" si="6"/>
        <v>1.1838219265692779E-2</v>
      </c>
      <c r="K135" s="79">
        <f>H135/'סכום נכסי הקרן'!$C$42</f>
        <v>1.1596984734510466E-3</v>
      </c>
    </row>
    <row r="136" spans="2:11">
      <c r="B136" s="100" t="s">
        <v>2016</v>
      </c>
      <c r="C136" s="99">
        <v>8313</v>
      </c>
      <c r="D136" s="96" t="s">
        <v>130</v>
      </c>
      <c r="E136" s="86">
        <v>44357</v>
      </c>
      <c r="F136" s="102">
        <v>275854.28000000003</v>
      </c>
      <c r="G136" s="103">
        <v>102.2286</v>
      </c>
      <c r="H136" s="102">
        <v>992.36493999999993</v>
      </c>
      <c r="I136" s="79">
        <v>1.9741191294117649E-2</v>
      </c>
      <c r="J136" s="79">
        <f t="shared" si="6"/>
        <v>6.2980404610898087E-4</v>
      </c>
      <c r="K136" s="79">
        <f>H136/'סכום נכסי הקרן'!$C$42</f>
        <v>6.1697014935559682E-5</v>
      </c>
    </row>
    <row r="137" spans="2:11">
      <c r="B137" s="100" t="s">
        <v>2017</v>
      </c>
      <c r="C137" s="99">
        <v>6657</v>
      </c>
      <c r="D137" s="96" t="s">
        <v>130</v>
      </c>
      <c r="E137" s="86">
        <v>42916</v>
      </c>
      <c r="F137" s="102">
        <v>459736.31</v>
      </c>
      <c r="G137" s="103">
        <v>95.878399999999999</v>
      </c>
      <c r="H137" s="102">
        <v>1551.1323400000001</v>
      </c>
      <c r="I137" s="79">
        <v>1.9733294881791198E-2</v>
      </c>
      <c r="J137" s="79">
        <f t="shared" si="6"/>
        <v>9.8442557209094009E-4</v>
      </c>
      <c r="K137" s="79">
        <f>H137/'סכום נכסי הקרן'!$C$42</f>
        <v>9.6436533870301424E-5</v>
      </c>
    </row>
    <row r="138" spans="2:11">
      <c r="B138" s="100" t="s">
        <v>2018</v>
      </c>
      <c r="C138" s="99">
        <v>7009</v>
      </c>
      <c r="D138" s="96" t="s">
        <v>130</v>
      </c>
      <c r="E138" s="86">
        <v>42916</v>
      </c>
      <c r="F138" s="102">
        <v>317535.7</v>
      </c>
      <c r="G138" s="103">
        <v>98.380700000000004</v>
      </c>
      <c r="H138" s="102">
        <v>1099.31393</v>
      </c>
      <c r="I138" s="79">
        <v>1.9733294654366754E-2</v>
      </c>
      <c r="J138" s="79">
        <f t="shared" si="6"/>
        <v>6.9767918348462115E-4</v>
      </c>
      <c r="K138" s="79">
        <f>H138/'סכום נכסי הקרן'!$C$42</f>
        <v>6.8346215413534069E-5</v>
      </c>
    </row>
    <row r="139" spans="2:11">
      <c r="B139" s="100" t="s">
        <v>2019</v>
      </c>
      <c r="C139" s="99">
        <v>7987</v>
      </c>
      <c r="D139" s="96" t="s">
        <v>130</v>
      </c>
      <c r="E139" s="86">
        <v>42916</v>
      </c>
      <c r="F139" s="102">
        <v>371959.85</v>
      </c>
      <c r="G139" s="103">
        <v>99.990200000000002</v>
      </c>
      <c r="H139" s="102">
        <v>1308.79845</v>
      </c>
      <c r="I139" s="79">
        <v>1.9733452567620539E-2</v>
      </c>
      <c r="J139" s="79">
        <f t="shared" si="6"/>
        <v>8.3062845746158947E-4</v>
      </c>
      <c r="K139" s="79">
        <f>H139/'סכום נכסי הקרן'!$C$42</f>
        <v>8.1370224060200435E-5</v>
      </c>
    </row>
    <row r="140" spans="2:11">
      <c r="B140" s="100" t="s">
        <v>2020</v>
      </c>
      <c r="C140" s="99">
        <v>7988</v>
      </c>
      <c r="D140" s="96" t="s">
        <v>130</v>
      </c>
      <c r="E140" s="86">
        <v>42916</v>
      </c>
      <c r="F140" s="102">
        <v>371714.41</v>
      </c>
      <c r="G140" s="103">
        <v>0.81669999999999998</v>
      </c>
      <c r="H140" s="102">
        <v>10.68294</v>
      </c>
      <c r="I140" s="79">
        <v>1.9733452567620539E-2</v>
      </c>
      <c r="J140" s="79">
        <f t="shared" si="6"/>
        <v>6.7799239625892838E-6</v>
      </c>
      <c r="K140" s="79">
        <f>H140/'סכום נכסי הקרן'!$C$42</f>
        <v>6.6417653644201487E-7</v>
      </c>
    </row>
    <row r="141" spans="2:11">
      <c r="B141" s="100" t="s">
        <v>2021</v>
      </c>
      <c r="C141" s="99">
        <v>8271</v>
      </c>
      <c r="D141" s="96" t="s">
        <v>130</v>
      </c>
      <c r="E141" s="86">
        <v>42916</v>
      </c>
      <c r="F141" s="102">
        <v>228593.12</v>
      </c>
      <c r="G141" s="103">
        <v>108.1523</v>
      </c>
      <c r="H141" s="102">
        <v>869.99782999999991</v>
      </c>
      <c r="I141" s="79">
        <v>1.9733294666666665E-2</v>
      </c>
      <c r="J141" s="79">
        <f t="shared" si="6"/>
        <v>5.5214380451614224E-4</v>
      </c>
      <c r="K141" s="79">
        <f>H141/'סכום נכסי הקרן'!$C$42</f>
        <v>5.4089243732668051E-5</v>
      </c>
    </row>
    <row r="142" spans="2:11">
      <c r="B142" s="100" t="s">
        <v>2022</v>
      </c>
      <c r="C142" s="99">
        <v>7999</v>
      </c>
      <c r="D142" s="96" t="s">
        <v>132</v>
      </c>
      <c r="E142" s="86">
        <v>44228</v>
      </c>
      <c r="F142" s="102">
        <v>4257549.6100000003</v>
      </c>
      <c r="G142" s="103">
        <v>103.43089999999999</v>
      </c>
      <c r="H142" s="102">
        <v>16526.79291</v>
      </c>
      <c r="I142" s="79">
        <v>8.0067958490566034E-3</v>
      </c>
      <c r="J142" s="79">
        <f t="shared" si="6"/>
        <v>1.0488723073915952E-2</v>
      </c>
      <c r="K142" s="79">
        <f>H142/'סכום נכסי הקרן'!$C$42</f>
        <v>1.0274988040238219E-3</v>
      </c>
    </row>
    <row r="143" spans="2:11">
      <c r="B143" s="100" t="s">
        <v>2023</v>
      </c>
      <c r="C143" s="99">
        <v>87957</v>
      </c>
      <c r="D143" s="96" t="s">
        <v>132</v>
      </c>
      <c r="E143" s="86">
        <v>44895</v>
      </c>
      <c r="F143" s="102">
        <v>747172.59</v>
      </c>
      <c r="G143" s="103">
        <v>100</v>
      </c>
      <c r="H143" s="102">
        <v>2804.1387400000003</v>
      </c>
      <c r="I143" s="79">
        <v>1.2584189832890353E-3</v>
      </c>
      <c r="J143" s="79">
        <f t="shared" si="6"/>
        <v>1.7796456254318496E-3</v>
      </c>
      <c r="K143" s="79">
        <f>H143/'סכום נכסי הקרן'!$C$42</f>
        <v>1.7433807135826618E-4</v>
      </c>
    </row>
    <row r="144" spans="2:11">
      <c r="B144" s="100" t="s">
        <v>2024</v>
      </c>
      <c r="C144" s="99">
        <v>7991</v>
      </c>
      <c r="D144" s="96" t="s">
        <v>130</v>
      </c>
      <c r="E144" s="86">
        <v>44105</v>
      </c>
      <c r="F144" s="102">
        <v>4963992.8099999996</v>
      </c>
      <c r="G144" s="103">
        <v>109.4187</v>
      </c>
      <c r="H144" s="102">
        <v>19113.576590000001</v>
      </c>
      <c r="I144" s="79">
        <v>9.8091288055555557E-4</v>
      </c>
      <c r="J144" s="79">
        <f t="shared" si="6"/>
        <v>1.2130424390039312E-2</v>
      </c>
      <c r="K144" s="79">
        <f>H144/'סכום נכסי הקרן'!$C$42</f>
        <v>1.188323541886913E-3</v>
      </c>
    </row>
    <row r="145" spans="2:11">
      <c r="B145" s="100" t="s">
        <v>2025</v>
      </c>
      <c r="C145" s="99">
        <v>9229</v>
      </c>
      <c r="D145" s="96" t="s">
        <v>130</v>
      </c>
      <c r="E145" s="86">
        <v>44735</v>
      </c>
      <c r="F145" s="102">
        <v>697179.16</v>
      </c>
      <c r="G145" s="103">
        <v>99.527100000000004</v>
      </c>
      <c r="H145" s="102">
        <v>2441.7714599999999</v>
      </c>
      <c r="I145" s="79">
        <v>4.6429749930000002E-3</v>
      </c>
      <c r="J145" s="79">
        <f t="shared" si="6"/>
        <v>1.5496693637538561E-3</v>
      </c>
      <c r="K145" s="79">
        <f>H145/'סכום נכסי הקרן'!$C$42</f>
        <v>1.5180908168404596E-4</v>
      </c>
    </row>
    <row r="146" spans="2:11">
      <c r="B146" s="100" t="s">
        <v>2026</v>
      </c>
      <c r="C146" s="99">
        <v>7027</v>
      </c>
      <c r="D146" s="96" t="s">
        <v>133</v>
      </c>
      <c r="E146" s="86">
        <v>43738</v>
      </c>
      <c r="F146" s="102">
        <v>4618724.96</v>
      </c>
      <c r="G146" s="103">
        <v>95.965100000000007</v>
      </c>
      <c r="H146" s="102">
        <v>18782.585769999998</v>
      </c>
      <c r="I146" s="79">
        <v>1.9244687333333332E-3</v>
      </c>
      <c r="J146" s="79">
        <f t="shared" si="6"/>
        <v>1.1920361187221071E-2</v>
      </c>
      <c r="K146" s="79">
        <f>H146/'סכום נכסי הקרן'!$C$42</f>
        <v>1.1677452800580809E-3</v>
      </c>
    </row>
    <row r="147" spans="2:11">
      <c r="B147" s="100" t="s">
        <v>2027</v>
      </c>
      <c r="C147" s="99">
        <v>9246</v>
      </c>
      <c r="D147" s="96" t="s">
        <v>132</v>
      </c>
      <c r="E147" s="86">
        <v>44816</v>
      </c>
      <c r="F147" s="102">
        <v>4441398.8</v>
      </c>
      <c r="G147" s="103">
        <v>101.0787</v>
      </c>
      <c r="H147" s="102">
        <v>16848.37357</v>
      </c>
      <c r="I147" s="79">
        <v>2.7279000000000001E-3</v>
      </c>
      <c r="J147" s="79">
        <f t="shared" si="6"/>
        <v>1.0692814122132948E-2</v>
      </c>
      <c r="K147" s="79">
        <f>H147/'סכום נכסי הקרן'!$C$42</f>
        <v>1.0474920202120188E-3</v>
      </c>
    </row>
    <row r="148" spans="2:11">
      <c r="B148" s="100" t="s">
        <v>2028</v>
      </c>
      <c r="C148" s="99">
        <v>9245</v>
      </c>
      <c r="D148" s="96" t="s">
        <v>130</v>
      </c>
      <c r="E148" s="86">
        <v>44816</v>
      </c>
      <c r="F148" s="102">
        <v>414323.11</v>
      </c>
      <c r="G148" s="103">
        <v>102.8746</v>
      </c>
      <c r="H148" s="102">
        <v>1499.9147700000001</v>
      </c>
      <c r="I148" s="79">
        <v>2.9281250000000002E-3</v>
      </c>
      <c r="J148" s="79">
        <f t="shared" si="6"/>
        <v>9.5192036002866203E-4</v>
      </c>
      <c r="K148" s="79">
        <f>H148/'סכום נכסי הקרן'!$C$42</f>
        <v>9.3252250494416463E-5</v>
      </c>
    </row>
    <row r="149" spans="2:11">
      <c r="B149" s="100" t="s">
        <v>2029</v>
      </c>
      <c r="C149" s="99">
        <v>8412</v>
      </c>
      <c r="D149" s="96" t="s">
        <v>132</v>
      </c>
      <c r="E149" s="86">
        <v>44440</v>
      </c>
      <c r="F149" s="102">
        <v>845928.7</v>
      </c>
      <c r="G149" s="103">
        <v>99.973600000000005</v>
      </c>
      <c r="H149" s="102">
        <v>3173.9322499999998</v>
      </c>
      <c r="I149" s="79">
        <v>2.8675548847457628E-3</v>
      </c>
      <c r="J149" s="79">
        <f t="shared" si="6"/>
        <v>2.0143349412624165E-3</v>
      </c>
      <c r="K149" s="79">
        <f>H149/'סכום נכסי הקרן'!$C$42</f>
        <v>1.9732876237314926E-4</v>
      </c>
    </row>
    <row r="150" spans="2:11">
      <c r="B150" s="100" t="s">
        <v>2030</v>
      </c>
      <c r="C150" s="99">
        <v>7018</v>
      </c>
      <c r="D150" s="96" t="s">
        <v>130</v>
      </c>
      <c r="E150" s="86">
        <v>43525</v>
      </c>
      <c r="F150" s="102">
        <v>7383638.7000000002</v>
      </c>
      <c r="G150" s="103">
        <v>108.2933</v>
      </c>
      <c r="H150" s="102">
        <v>28137.87473</v>
      </c>
      <c r="I150" s="79">
        <v>4.5707214590909095E-4</v>
      </c>
      <c r="J150" s="79">
        <f t="shared" si="6"/>
        <v>1.7857691903002588E-2</v>
      </c>
      <c r="K150" s="79">
        <f>H150/'סכום נכסי הקרן'!$C$42</f>
        <v>1.7493794948778795E-3</v>
      </c>
    </row>
    <row r="151" spans="2:11">
      <c r="B151" s="100" t="s">
        <v>2031</v>
      </c>
      <c r="C151" s="99">
        <v>8287</v>
      </c>
      <c r="D151" s="96" t="s">
        <v>130</v>
      </c>
      <c r="E151" s="86">
        <v>43800</v>
      </c>
      <c r="F151" s="102">
        <v>1195888.56</v>
      </c>
      <c r="G151" s="103">
        <v>213.8672</v>
      </c>
      <c r="H151" s="102">
        <v>9000.2414800000006</v>
      </c>
      <c r="I151" s="79">
        <v>9.1202246969696969E-3</v>
      </c>
      <c r="J151" s="79">
        <f t="shared" si="6"/>
        <v>5.7119999624955344E-3</v>
      </c>
      <c r="K151" s="79">
        <f>H151/'סכום נכסי הקרן'!$C$42</f>
        <v>5.595603095522538E-4</v>
      </c>
    </row>
    <row r="152" spans="2:11">
      <c r="B152" s="100" t="s">
        <v>2032</v>
      </c>
      <c r="C152" s="99">
        <v>1181106</v>
      </c>
      <c r="D152" s="96" t="s">
        <v>130</v>
      </c>
      <c r="E152" s="86">
        <v>44287</v>
      </c>
      <c r="F152" s="102">
        <v>1700018.28</v>
      </c>
      <c r="G152" s="103">
        <v>123.11279999999999</v>
      </c>
      <c r="H152" s="102">
        <v>7365.0562199999995</v>
      </c>
      <c r="I152" s="79">
        <v>1.1782568333333333E-2</v>
      </c>
      <c r="J152" s="79">
        <f t="shared" si="6"/>
        <v>4.6742302354778036E-3</v>
      </c>
      <c r="K152" s="79">
        <f>H152/'סכום נכסי הקרן'!$C$42</f>
        <v>4.5789806278986102E-4</v>
      </c>
    </row>
    <row r="153" spans="2:11">
      <c r="B153" s="100" t="s">
        <v>2033</v>
      </c>
      <c r="C153" s="99">
        <v>62171</v>
      </c>
      <c r="D153" s="96" t="s">
        <v>130</v>
      </c>
      <c r="E153" s="86">
        <v>42549</v>
      </c>
      <c r="F153" s="102">
        <v>46604.9</v>
      </c>
      <c r="G153" s="103">
        <v>100</v>
      </c>
      <c r="H153" s="102">
        <v>164.00263000000001</v>
      </c>
      <c r="I153" s="79">
        <v>1.0003428917506058E-5</v>
      </c>
      <c r="J153" s="79">
        <f t="shared" si="6"/>
        <v>1.0408420912826096E-4</v>
      </c>
      <c r="K153" s="79">
        <f>H153/'סכום נכסי הקרן'!$C$42</f>
        <v>1.0196322244698678E-5</v>
      </c>
    </row>
    <row r="154" spans="2:11">
      <c r="B154" s="100" t="s">
        <v>2034</v>
      </c>
      <c r="C154" s="99">
        <v>62172</v>
      </c>
      <c r="D154" s="96" t="s">
        <v>130</v>
      </c>
      <c r="E154" s="86">
        <v>42549</v>
      </c>
      <c r="F154" s="102">
        <v>102018.99</v>
      </c>
      <c r="G154" s="103">
        <v>100</v>
      </c>
      <c r="H154" s="102">
        <v>359.00483000000003</v>
      </c>
      <c r="I154" s="79">
        <v>4.5216162574222837E-5</v>
      </c>
      <c r="J154" s="79">
        <f t="shared" si="6"/>
        <v>2.2784228401566349E-4</v>
      </c>
      <c r="K154" s="79">
        <f>H154/'סכום נכסי הקרן'!$C$42</f>
        <v>2.2319940442926233E-5</v>
      </c>
    </row>
    <row r="155" spans="2:11">
      <c r="B155" s="100" t="s">
        <v>2035</v>
      </c>
      <c r="C155" s="99">
        <v>62173</v>
      </c>
      <c r="D155" s="96" t="s">
        <v>130</v>
      </c>
      <c r="E155" s="86">
        <v>42549</v>
      </c>
      <c r="F155" s="102">
        <v>312394.34000000003</v>
      </c>
      <c r="G155" s="103">
        <v>100</v>
      </c>
      <c r="H155" s="102">
        <v>1099.3156899999999</v>
      </c>
      <c r="I155" s="79">
        <v>2.9068983559131734E-4</v>
      </c>
      <c r="J155" s="79">
        <f t="shared" si="6"/>
        <v>6.9768030046797711E-4</v>
      </c>
      <c r="K155" s="79">
        <f>H155/'סכום נכסי הקרן'!$C$42</f>
        <v>6.8346324835725348E-5</v>
      </c>
    </row>
    <row r="156" spans="2:11">
      <c r="B156" s="100" t="s">
        <v>2036</v>
      </c>
      <c r="C156" s="99">
        <v>87956</v>
      </c>
      <c r="D156" s="96" t="s">
        <v>132</v>
      </c>
      <c r="E156" s="86">
        <v>44837</v>
      </c>
      <c r="F156" s="102">
        <v>478956.79</v>
      </c>
      <c r="G156" s="103">
        <v>100</v>
      </c>
      <c r="H156" s="102">
        <v>1797.5248300000001</v>
      </c>
      <c r="I156" s="79">
        <v>6.2893315897361534E-4</v>
      </c>
      <c r="J156" s="79">
        <f t="shared" si="6"/>
        <v>1.1407984757254303E-3</v>
      </c>
      <c r="K156" s="79">
        <f>H156/'סכום נכסי הקרן'!$C$42</f>
        <v>1.1175517374036751E-4</v>
      </c>
    </row>
    <row r="157" spans="2:11">
      <c r="B157" s="100" t="s">
        <v>2037</v>
      </c>
      <c r="C157" s="99">
        <v>8299</v>
      </c>
      <c r="D157" s="96" t="s">
        <v>133</v>
      </c>
      <c r="E157" s="86">
        <v>44286</v>
      </c>
      <c r="F157" s="102">
        <v>3811628.85</v>
      </c>
      <c r="G157" s="103">
        <v>99.711500000000001</v>
      </c>
      <c r="H157" s="102">
        <v>16105.559439999999</v>
      </c>
      <c r="I157" s="79">
        <v>8.5934929750000003E-3</v>
      </c>
      <c r="J157" s="79">
        <f t="shared" si="6"/>
        <v>1.0221387406290968E-2</v>
      </c>
      <c r="K157" s="79">
        <f>H157/'סכום נכסי הקרן'!$C$42</f>
        <v>1.0013100032687816E-3</v>
      </c>
    </row>
    <row r="158" spans="2:11">
      <c r="B158" s="100" t="s">
        <v>2038</v>
      </c>
      <c r="C158" s="99">
        <v>5326</v>
      </c>
      <c r="D158" s="96" t="s">
        <v>133</v>
      </c>
      <c r="E158" s="86">
        <v>43220</v>
      </c>
      <c r="F158" s="102">
        <v>3009864.75</v>
      </c>
      <c r="G158" s="103">
        <v>91.823800000000006</v>
      </c>
      <c r="H158" s="102">
        <v>11711.76103</v>
      </c>
      <c r="I158" s="79">
        <v>2.4976386615384615E-3</v>
      </c>
      <c r="J158" s="79">
        <f t="shared" si="6"/>
        <v>7.4328648528791084E-3</v>
      </c>
      <c r="K158" s="79">
        <f>H158/'סכום נכסי הקרן'!$C$42</f>
        <v>7.2814008845336253E-4</v>
      </c>
    </row>
    <row r="159" spans="2:11">
      <c r="B159" s="100" t="s">
        <v>2039</v>
      </c>
      <c r="C159" s="99">
        <v>7036</v>
      </c>
      <c r="D159" s="96" t="s">
        <v>130</v>
      </c>
      <c r="E159" s="86">
        <v>37987</v>
      </c>
      <c r="F159" s="102">
        <v>19129403.25</v>
      </c>
      <c r="G159" s="103">
        <v>120.93770000000001</v>
      </c>
      <c r="H159" s="102">
        <v>81410.86967</v>
      </c>
      <c r="I159" s="79">
        <v>9.3995104157894728E-4</v>
      </c>
      <c r="J159" s="79">
        <f t="shared" si="6"/>
        <v>5.1667378651463557E-2</v>
      </c>
      <c r="K159" s="79">
        <f>H159/'סכום נכסי הקרן'!$C$42</f>
        <v>5.0614521326669323E-3</v>
      </c>
    </row>
    <row r="160" spans="2:11">
      <c r="B160" s="100" t="s">
        <v>2040</v>
      </c>
      <c r="C160" s="99">
        <v>62174</v>
      </c>
      <c r="D160" s="96" t="s">
        <v>130</v>
      </c>
      <c r="E160" s="86">
        <v>42549</v>
      </c>
      <c r="F160" s="102">
        <v>74885.53</v>
      </c>
      <c r="G160" s="103">
        <v>100</v>
      </c>
      <c r="H160" s="102">
        <v>263.52216999999996</v>
      </c>
      <c r="I160" s="79">
        <v>1.3759785357572545E-4</v>
      </c>
      <c r="J160" s="79">
        <f t="shared" si="6"/>
        <v>1.6724424877950512E-4</v>
      </c>
      <c r="K160" s="79">
        <f>H160/'סכום נכסי הקרן'!$C$42</f>
        <v>1.638362118913743E-5</v>
      </c>
    </row>
    <row r="161" spans="2:11">
      <c r="B161" s="100" t="s">
        <v>2041</v>
      </c>
      <c r="C161" s="99">
        <v>5309</v>
      </c>
      <c r="D161" s="96" t="s">
        <v>130</v>
      </c>
      <c r="E161" s="86">
        <v>42795</v>
      </c>
      <c r="F161" s="102">
        <v>1891471.41</v>
      </c>
      <c r="G161" s="103">
        <v>112.96040000000001</v>
      </c>
      <c r="H161" s="102">
        <v>7518.7434999999996</v>
      </c>
      <c r="I161" s="79">
        <v>2.807754E-3</v>
      </c>
      <c r="J161" s="79">
        <f t="shared" si="6"/>
        <v>4.7717678115024907E-3</v>
      </c>
      <c r="K161" s="79">
        <f>H161/'סכום נכסי הקרן'!$C$42</f>
        <v>4.674530621931708E-4</v>
      </c>
    </row>
    <row r="162" spans="2:11">
      <c r="B162" s="100" t="s">
        <v>2042</v>
      </c>
      <c r="C162" s="99">
        <v>7046</v>
      </c>
      <c r="D162" s="96" t="s">
        <v>130</v>
      </c>
      <c r="E162" s="86">
        <v>43795</v>
      </c>
      <c r="F162" s="102">
        <v>4798864.4800000004</v>
      </c>
      <c r="G162" s="103">
        <v>160.65639999999999</v>
      </c>
      <c r="H162" s="102">
        <v>27130.374159999999</v>
      </c>
      <c r="I162" s="79">
        <v>5.5352639333333339E-4</v>
      </c>
      <c r="J162" s="79">
        <f t="shared" si="6"/>
        <v>1.7218282034851557E-2</v>
      </c>
      <c r="K162" s="79">
        <f>H162/'סכום נכסי הקרן'!$C$42</f>
        <v>1.6867414721008205E-3</v>
      </c>
    </row>
    <row r="163" spans="2:11">
      <c r="B163" s="100" t="s">
        <v>2043</v>
      </c>
      <c r="C163" s="99">
        <v>8315</v>
      </c>
      <c r="D163" s="96" t="s">
        <v>130</v>
      </c>
      <c r="E163" s="86">
        <v>44337</v>
      </c>
      <c r="F163" s="102">
        <v>5561877.7699999996</v>
      </c>
      <c r="G163" s="103">
        <v>83.593100000000007</v>
      </c>
      <c r="H163" s="102">
        <v>16361.04875</v>
      </c>
      <c r="I163" s="79">
        <v>1.1088273156710526E-3</v>
      </c>
      <c r="J163" s="79">
        <f t="shared" si="6"/>
        <v>1.0383533603410338E-2</v>
      </c>
      <c r="K163" s="79">
        <f>H163/'סכום נכסי הקרן'!$C$42</f>
        <v>1.0171942078991323E-3</v>
      </c>
    </row>
    <row r="164" spans="2:11">
      <c r="B164" s="100" t="s">
        <v>2044</v>
      </c>
      <c r="C164" s="99">
        <v>62175</v>
      </c>
      <c r="D164" s="96" t="s">
        <v>130</v>
      </c>
      <c r="E164" s="86">
        <v>42549</v>
      </c>
      <c r="F164" s="102">
        <v>264278.3</v>
      </c>
      <c r="G164" s="103">
        <v>100</v>
      </c>
      <c r="H164" s="102">
        <v>929.99535000000003</v>
      </c>
      <c r="I164" s="79">
        <v>2.0509168797528516E-5</v>
      </c>
      <c r="J164" s="79">
        <f t="shared" si="6"/>
        <v>5.9022120863372893E-4</v>
      </c>
      <c r="K164" s="79">
        <f>H164/'סכום נכסי הקרן'!$C$42</f>
        <v>5.7819391522387979E-5</v>
      </c>
    </row>
    <row r="165" spans="2:11">
      <c r="B165" s="100" t="s">
        <v>2045</v>
      </c>
      <c r="C165" s="99">
        <v>62176</v>
      </c>
      <c r="D165" s="96" t="s">
        <v>130</v>
      </c>
      <c r="E165" s="86">
        <v>42549</v>
      </c>
      <c r="F165" s="102">
        <v>51296.35</v>
      </c>
      <c r="G165" s="103">
        <v>100</v>
      </c>
      <c r="H165" s="102">
        <v>180.51185000000001</v>
      </c>
      <c r="I165" s="79">
        <v>3.5041413129175169E-5</v>
      </c>
      <c r="J165" s="79">
        <f t="shared" si="6"/>
        <v>1.1456177956127456E-4</v>
      </c>
      <c r="K165" s="79">
        <f>H165/'סכום נכסי הקרן'!$C$42</f>
        <v>1.1222728511041018E-5</v>
      </c>
    </row>
    <row r="166" spans="2:11">
      <c r="B166" s="100" t="s">
        <v>2046</v>
      </c>
      <c r="C166" s="99">
        <v>8296</v>
      </c>
      <c r="D166" s="96" t="s">
        <v>130</v>
      </c>
      <c r="E166" s="86">
        <v>44085</v>
      </c>
      <c r="F166" s="102">
        <v>810074.26</v>
      </c>
      <c r="G166" s="103">
        <v>104.5996</v>
      </c>
      <c r="H166" s="102">
        <v>2981.76989</v>
      </c>
      <c r="I166" s="79">
        <v>6.8812784615384617E-4</v>
      </c>
      <c r="J166" s="79">
        <f t="shared" si="6"/>
        <v>1.8923791697920433E-3</v>
      </c>
      <c r="K166" s="79">
        <f>H166/'סכום נכסי הקרן'!$C$42</f>
        <v>1.8538170185429179E-4</v>
      </c>
    </row>
    <row r="167" spans="2:11">
      <c r="B167" s="100" t="s">
        <v>2047</v>
      </c>
      <c r="C167" s="99">
        <v>8333</v>
      </c>
      <c r="D167" s="96" t="s">
        <v>130</v>
      </c>
      <c r="E167" s="86">
        <v>44501</v>
      </c>
      <c r="F167" s="102">
        <v>536365.35</v>
      </c>
      <c r="G167" s="103">
        <v>115.6281</v>
      </c>
      <c r="H167" s="102">
        <v>2182.4452999999999</v>
      </c>
      <c r="I167" s="79">
        <v>1.927024894E-3</v>
      </c>
      <c r="J167" s="79">
        <f t="shared" si="6"/>
        <v>1.3850881111857182E-3</v>
      </c>
      <c r="K167" s="79">
        <f>H167/'סכום נכסי הקרן'!$C$42</f>
        <v>1.3568633356811458E-4</v>
      </c>
    </row>
    <row r="168" spans="2:11">
      <c r="B168" s="100" t="s">
        <v>2048</v>
      </c>
      <c r="C168" s="99">
        <v>87955</v>
      </c>
      <c r="D168" s="96" t="s">
        <v>132</v>
      </c>
      <c r="E168" s="86">
        <v>44827</v>
      </c>
      <c r="F168" s="102">
        <v>560379.43999999994</v>
      </c>
      <c r="G168" s="103">
        <v>100</v>
      </c>
      <c r="H168" s="102">
        <v>2103.1040499999999</v>
      </c>
      <c r="I168" s="79">
        <v>1.0090728694250714E-3</v>
      </c>
      <c r="J168" s="79">
        <f t="shared" si="6"/>
        <v>1.3347342159006387E-3</v>
      </c>
      <c r="K168" s="79">
        <f>H168/'סכום נכסי הקרן'!$C$42</f>
        <v>1.3075355320784111E-4</v>
      </c>
    </row>
    <row r="169" spans="2:11">
      <c r="B169" s="100" t="s">
        <v>2049</v>
      </c>
      <c r="C169" s="99">
        <v>84031</v>
      </c>
      <c r="D169" s="96" t="s">
        <v>130</v>
      </c>
      <c r="E169" s="86">
        <v>44314</v>
      </c>
      <c r="F169" s="102">
        <v>481260.67</v>
      </c>
      <c r="G169" s="103">
        <v>100</v>
      </c>
      <c r="H169" s="102">
        <v>1693.5563100000002</v>
      </c>
      <c r="I169" s="79">
        <v>7.6677087573176683E-3</v>
      </c>
      <c r="J169" s="79">
        <f t="shared" si="6"/>
        <v>1.0748148925448693E-3</v>
      </c>
      <c r="K169" s="79">
        <f>H169/'סכום נכסי הקרן'!$C$42</f>
        <v>1.0529127414787684E-4</v>
      </c>
    </row>
    <row r="170" spans="2:11">
      <c r="B170" s="100" t="s">
        <v>2050</v>
      </c>
      <c r="C170" s="99">
        <v>6653</v>
      </c>
      <c r="D170" s="96" t="s">
        <v>130</v>
      </c>
      <c r="E170" s="86">
        <v>39264</v>
      </c>
      <c r="F170" s="102">
        <v>36740564.32</v>
      </c>
      <c r="G170" s="103">
        <v>82.456999999999994</v>
      </c>
      <c r="H170" s="102">
        <v>106608.69309999999</v>
      </c>
      <c r="I170" s="79">
        <v>3.6667412773799504E-3</v>
      </c>
      <c r="J170" s="79">
        <f t="shared" si="6"/>
        <v>6.7659168072554621E-2</v>
      </c>
      <c r="K170" s="79">
        <f>H170/'סכום נכסי הקרן'!$C$42</f>
        <v>6.628043641335412E-3</v>
      </c>
    </row>
    <row r="171" spans="2:11">
      <c r="B171" s="100" t="s">
        <v>2051</v>
      </c>
      <c r="C171" s="99">
        <v>8410</v>
      </c>
      <c r="D171" s="96" t="s">
        <v>132</v>
      </c>
      <c r="E171" s="86">
        <v>44651</v>
      </c>
      <c r="F171" s="102">
        <v>508987.91016500001</v>
      </c>
      <c r="G171" s="103">
        <v>114.31959999999999</v>
      </c>
      <c r="H171" s="102">
        <v>2183.7691533789998</v>
      </c>
      <c r="I171" s="79">
        <v>3.3932527469080136E-3</v>
      </c>
      <c r="J171" s="79">
        <f t="shared" si="6"/>
        <v>1.3859282942483616E-3</v>
      </c>
      <c r="K171" s="79">
        <f>H171/'סכום נכסי הקרן'!$C$42</f>
        <v>1.3576863978269796E-4</v>
      </c>
    </row>
    <row r="172" spans="2:11">
      <c r="B172" s="100" t="s">
        <v>2052</v>
      </c>
      <c r="C172" s="99">
        <v>7001</v>
      </c>
      <c r="D172" s="96" t="s">
        <v>132</v>
      </c>
      <c r="E172" s="86">
        <v>43602</v>
      </c>
      <c r="F172" s="102">
        <v>1607500.9</v>
      </c>
      <c r="G172" s="103">
        <v>73.470600000000005</v>
      </c>
      <c r="H172" s="102">
        <v>4432.4451799999997</v>
      </c>
      <c r="I172" s="79">
        <v>2.7775211166666666E-3</v>
      </c>
      <c r="J172" s="79">
        <f t="shared" si="6"/>
        <v>2.8130497118532319E-3</v>
      </c>
      <c r="K172" s="79">
        <f>H172/'סכום נכסי הקרן'!$C$42</f>
        <v>2.7557265019006967E-4</v>
      </c>
    </row>
    <row r="173" spans="2:11">
      <c r="B173" s="100" t="s">
        <v>2053</v>
      </c>
      <c r="C173" s="99">
        <v>8319</v>
      </c>
      <c r="D173" s="96" t="s">
        <v>132</v>
      </c>
      <c r="E173" s="86">
        <v>44377</v>
      </c>
      <c r="F173" s="102">
        <v>1170449</v>
      </c>
      <c r="G173" s="103">
        <v>105.48399999999999</v>
      </c>
      <c r="H173" s="102">
        <v>4633.5904800000008</v>
      </c>
      <c r="I173" s="79">
        <v>1.3501857405000001E-3</v>
      </c>
      <c r="J173" s="79">
        <f t="shared" si="6"/>
        <v>2.9407065029081491E-3</v>
      </c>
      <c r="K173" s="79">
        <f>H173/'סכום נכסי הקרן'!$C$42</f>
        <v>2.8807819535606242E-4</v>
      </c>
    </row>
    <row r="174" spans="2:11">
      <c r="B174" s="100" t="s">
        <v>2054</v>
      </c>
      <c r="C174" s="99">
        <v>8411</v>
      </c>
      <c r="D174" s="96" t="s">
        <v>132</v>
      </c>
      <c r="E174" s="86">
        <v>44651</v>
      </c>
      <c r="F174" s="102">
        <v>1058694.808067</v>
      </c>
      <c r="G174" s="103">
        <v>103.40770000000001</v>
      </c>
      <c r="H174" s="102">
        <v>4108.6791287770002</v>
      </c>
      <c r="I174" s="79">
        <v>5.089879120362021E-3</v>
      </c>
      <c r="J174" s="79">
        <f t="shared" si="6"/>
        <v>2.6075717058960963E-3</v>
      </c>
      <c r="K174" s="79">
        <f>H174/'סכום נכסי הקרן'!$C$42</f>
        <v>2.5544356451526483E-4</v>
      </c>
    </row>
    <row r="175" spans="2:11">
      <c r="B175" s="100" t="s">
        <v>2055</v>
      </c>
      <c r="C175" s="99">
        <v>9384</v>
      </c>
      <c r="D175" s="96" t="s">
        <v>132</v>
      </c>
      <c r="E175" s="86">
        <v>44910</v>
      </c>
      <c r="F175" s="102">
        <v>198676.272555</v>
      </c>
      <c r="G175" s="103">
        <v>100</v>
      </c>
      <c r="H175" s="102">
        <v>745.63205013200002</v>
      </c>
      <c r="I175" s="79">
        <v>1.9867627242580459E-3</v>
      </c>
      <c r="J175" s="79">
        <f t="shared" si="6"/>
        <v>4.7321510782280166E-4</v>
      </c>
      <c r="K175" s="79">
        <f>H175/'סכום נכסי הקרן'!$C$42</f>
        <v>4.6357211827159055E-5</v>
      </c>
    </row>
    <row r="176" spans="2:11">
      <c r="B176" s="100" t="s">
        <v>2056</v>
      </c>
      <c r="C176" s="99">
        <v>5303</v>
      </c>
      <c r="D176" s="96" t="s">
        <v>132</v>
      </c>
      <c r="E176" s="86">
        <v>42788</v>
      </c>
      <c r="F176" s="102">
        <v>2146683.13</v>
      </c>
      <c r="G176" s="103">
        <v>82.371300000000005</v>
      </c>
      <c r="H176" s="102">
        <v>6636.2452499999999</v>
      </c>
      <c r="I176" s="79">
        <v>2.710196942507874E-3</v>
      </c>
      <c r="J176" s="79">
        <f t="shared" si="6"/>
        <v>4.2116906200066941E-3</v>
      </c>
      <c r="K176" s="79">
        <f>H176/'סכום נכסי הקרן'!$C$42</f>
        <v>4.1258664610348587E-4</v>
      </c>
    </row>
    <row r="177" spans="2:11">
      <c r="B177" s="100" t="s">
        <v>2057</v>
      </c>
      <c r="C177" s="99">
        <v>7011</v>
      </c>
      <c r="D177" s="96" t="s">
        <v>132</v>
      </c>
      <c r="E177" s="86">
        <v>43651</v>
      </c>
      <c r="F177" s="102">
        <v>5512858.3200000003</v>
      </c>
      <c r="G177" s="103">
        <v>99.250500000000002</v>
      </c>
      <c r="H177" s="102">
        <v>20534.687559999998</v>
      </c>
      <c r="I177" s="79">
        <v>6.4345566484199784E-3</v>
      </c>
      <c r="J177" s="79">
        <f t="shared" si="6"/>
        <v>1.3032331947228764E-2</v>
      </c>
      <c r="K177" s="79">
        <f>H177/'סכום נכסי הקרן'!$C$42</f>
        <v>1.2766764262010016E-3</v>
      </c>
    </row>
    <row r="178" spans="2:11">
      <c r="B178" s="100" t="s">
        <v>2058</v>
      </c>
      <c r="C178" s="99">
        <v>62177</v>
      </c>
      <c r="D178" s="96" t="s">
        <v>130</v>
      </c>
      <c r="E178" s="86">
        <v>42549</v>
      </c>
      <c r="F178" s="102">
        <v>165974.03</v>
      </c>
      <c r="G178" s="103">
        <v>100</v>
      </c>
      <c r="H178" s="102">
        <v>584.06259999999997</v>
      </c>
      <c r="I178" s="79">
        <v>4.6233526232142852E-5</v>
      </c>
      <c r="J178" s="79">
        <f t="shared" si="6"/>
        <v>3.7067511540757499E-4</v>
      </c>
      <c r="K178" s="79">
        <f>H178/'סכום נכסי הקרן'!$C$42</f>
        <v>3.6312164510267578E-5</v>
      </c>
    </row>
    <row r="179" spans="2:11">
      <c r="B179" s="100" t="s">
        <v>2059</v>
      </c>
      <c r="C179" s="99">
        <v>8406</v>
      </c>
      <c r="D179" s="96" t="s">
        <v>130</v>
      </c>
      <c r="E179" s="86">
        <v>44621</v>
      </c>
      <c r="F179" s="102">
        <v>3595196.66</v>
      </c>
      <c r="G179" s="103">
        <v>100</v>
      </c>
      <c r="H179" s="102">
        <v>12651.49705</v>
      </c>
      <c r="I179" s="79">
        <v>4.2296429999999999E-3</v>
      </c>
      <c r="J179" s="79">
        <f t="shared" si="6"/>
        <v>8.0292679741646618E-3</v>
      </c>
      <c r="K179" s="79">
        <f>H179/'סכום נכסי הקרן'!$C$42</f>
        <v>7.8656507398481776E-4</v>
      </c>
    </row>
    <row r="180" spans="2:11">
      <c r="B180" s="100" t="s">
        <v>2060</v>
      </c>
      <c r="C180" s="99">
        <v>8502</v>
      </c>
      <c r="D180" s="96" t="s">
        <v>130</v>
      </c>
      <c r="E180" s="86">
        <v>44621</v>
      </c>
      <c r="F180" s="102">
        <v>5205729.1758190002</v>
      </c>
      <c r="G180" s="103">
        <v>102.7266</v>
      </c>
      <c r="H180" s="102">
        <v>18818.44575748</v>
      </c>
      <c r="I180" s="79">
        <v>2.6028645756210455E-2</v>
      </c>
      <c r="J180" s="79">
        <f t="shared" si="6"/>
        <v>1.1943119715155687E-2</v>
      </c>
      <c r="K180" s="79">
        <f>H180/'סכום נכסי הקרן'!$C$42</f>
        <v>1.1699747564270693E-3</v>
      </c>
    </row>
    <row r="181" spans="2:11">
      <c r="B181" s="100" t="s">
        <v>2061</v>
      </c>
      <c r="C181" s="99">
        <v>7017</v>
      </c>
      <c r="D181" s="96" t="s">
        <v>131</v>
      </c>
      <c r="E181" s="86">
        <v>43709</v>
      </c>
      <c r="F181" s="102">
        <v>10345944.210000001</v>
      </c>
      <c r="G181" s="103">
        <v>97.833500000000001</v>
      </c>
      <c r="H181" s="102">
        <v>10121.79933</v>
      </c>
      <c r="I181" s="79">
        <v>6.2702690919999998E-3</v>
      </c>
      <c r="J181" s="79">
        <f t="shared" si="6"/>
        <v>6.4237962416700978E-3</v>
      </c>
      <c r="K181" s="79">
        <f>H181/'סכום נכסי הקרן'!$C$42</f>
        <v>6.292894672777819E-4</v>
      </c>
    </row>
    <row r="182" spans="2:11">
      <c r="B182" s="100" t="s">
        <v>2062</v>
      </c>
      <c r="C182" s="99">
        <v>6885</v>
      </c>
      <c r="D182" s="96" t="s">
        <v>132</v>
      </c>
      <c r="E182" s="86">
        <v>43602</v>
      </c>
      <c r="F182" s="102">
        <v>1866260.24</v>
      </c>
      <c r="G182" s="103">
        <v>92.914400000000001</v>
      </c>
      <c r="H182" s="102">
        <v>6507.7939500000002</v>
      </c>
      <c r="I182" s="79">
        <v>3.2642582919822408E-3</v>
      </c>
      <c r="J182" s="79">
        <f t="shared" si="6"/>
        <v>4.1301690494562893E-3</v>
      </c>
      <c r="K182" s="79">
        <f>H182/'סכום נכסי הקרן'!$C$42</f>
        <v>4.0460061046765209E-4</v>
      </c>
    </row>
    <row r="183" spans="2:11">
      <c r="B183" s="100" t="s">
        <v>2063</v>
      </c>
      <c r="C183" s="99">
        <v>84034</v>
      </c>
      <c r="D183" s="96" t="s">
        <v>130</v>
      </c>
      <c r="E183" s="86">
        <v>44314</v>
      </c>
      <c r="F183" s="102">
        <v>500537.55</v>
      </c>
      <c r="G183" s="103">
        <v>100</v>
      </c>
      <c r="H183" s="102">
        <v>1761.3916299999999</v>
      </c>
      <c r="I183" s="79">
        <v>7.9744171076103747E-3</v>
      </c>
      <c r="J183" s="79">
        <f t="shared" si="6"/>
        <v>1.1178665535649546E-3</v>
      </c>
      <c r="K183" s="79">
        <f>H183/'סכום נכסי הקרן'!$C$42</f>
        <v>1.0950871128466086E-4</v>
      </c>
    </row>
    <row r="184" spans="2:11">
      <c r="B184" s="100" t="s">
        <v>2064</v>
      </c>
      <c r="C184" s="99">
        <v>5317</v>
      </c>
      <c r="D184" s="96" t="s">
        <v>130</v>
      </c>
      <c r="E184" s="86">
        <v>43191</v>
      </c>
      <c r="F184" s="102">
        <v>2017275.39</v>
      </c>
      <c r="G184" s="103">
        <v>178.0008</v>
      </c>
      <c r="H184" s="102">
        <v>12635.906720000001</v>
      </c>
      <c r="I184" s="79">
        <v>1.5519225E-3</v>
      </c>
      <c r="J184" s="79">
        <f t="shared" si="6"/>
        <v>8.0193735769339674E-3</v>
      </c>
      <c r="K184" s="79">
        <f>H184/'סכום נכסי הקרן'!$C$42</f>
        <v>7.8559579667151374E-4</v>
      </c>
    </row>
    <row r="185" spans="2:11">
      <c r="B185" s="100" t="s">
        <v>2065</v>
      </c>
      <c r="C185" s="99">
        <v>7077</v>
      </c>
      <c r="D185" s="96" t="s">
        <v>130</v>
      </c>
      <c r="E185" s="86">
        <v>44012</v>
      </c>
      <c r="F185" s="102">
        <v>8498827.7599999998</v>
      </c>
      <c r="G185" s="103">
        <v>118.8313</v>
      </c>
      <c r="H185" s="102">
        <v>35539.322399999997</v>
      </c>
      <c r="I185" s="79">
        <v>4.2494138880000004E-3</v>
      </c>
      <c r="J185" s="79">
        <f t="shared" si="6"/>
        <v>2.2555017958908883E-2</v>
      </c>
      <c r="K185" s="79">
        <f>H185/'סכום נכסי הקרן'!$C$42</f>
        <v>2.2095400759648666E-3</v>
      </c>
    </row>
    <row r="186" spans="2:11">
      <c r="B186" s="100" t="s">
        <v>2066</v>
      </c>
      <c r="C186" s="99">
        <v>9172</v>
      </c>
      <c r="D186" s="96" t="s">
        <v>132</v>
      </c>
      <c r="E186" s="86">
        <v>44743</v>
      </c>
      <c r="F186" s="102">
        <v>258951.656873</v>
      </c>
      <c r="G186" s="103">
        <v>87.582099999999997</v>
      </c>
      <c r="H186" s="102">
        <v>851.16276242599997</v>
      </c>
      <c r="I186" s="79">
        <v>8.8153761079618927E-3</v>
      </c>
      <c r="J186" s="79">
        <f t="shared" si="6"/>
        <v>5.4019013577121335E-4</v>
      </c>
      <c r="K186" s="79">
        <f>H186/'סכום נכסי הקרן'!$C$42</f>
        <v>5.2918235569657623E-5</v>
      </c>
    </row>
    <row r="187" spans="2:11">
      <c r="B187" s="100" t="s">
        <v>2067</v>
      </c>
      <c r="C187" s="99">
        <v>84033</v>
      </c>
      <c r="D187" s="96" t="s">
        <v>130</v>
      </c>
      <c r="E187" s="86">
        <v>44314</v>
      </c>
      <c r="F187" s="102">
        <v>577492.46</v>
      </c>
      <c r="G187" s="103">
        <v>100</v>
      </c>
      <c r="H187" s="102">
        <v>2032.19598</v>
      </c>
      <c r="I187" s="79">
        <v>9.2012505087812006E-3</v>
      </c>
      <c r="J187" s="79">
        <f t="shared" si="6"/>
        <v>1.2897324352172353E-3</v>
      </c>
      <c r="K187" s="79">
        <f>H187/'סכום נכסי הקרן'!$C$42</f>
        <v>1.2634507798113499E-4</v>
      </c>
    </row>
    <row r="188" spans="2:11">
      <c r="B188" s="100" t="s">
        <v>2068</v>
      </c>
      <c r="C188" s="99">
        <v>8275</v>
      </c>
      <c r="D188" s="96" t="s">
        <v>130</v>
      </c>
      <c r="E188" s="86">
        <v>44256</v>
      </c>
      <c r="F188" s="102">
        <v>629809.57999999996</v>
      </c>
      <c r="G188" s="103">
        <v>100.9622</v>
      </c>
      <c r="H188" s="102">
        <v>2237.6251499999998</v>
      </c>
      <c r="I188" s="79">
        <v>1.0496826333333332E-3</v>
      </c>
      <c r="J188" s="79">
        <f t="shared" si="6"/>
        <v>1.420107982800375E-3</v>
      </c>
      <c r="K188" s="79">
        <f>H188/'סכום נכסי הקרן'!$C$42</f>
        <v>1.3911695862585993E-4</v>
      </c>
    </row>
    <row r="189" spans="2:11">
      <c r="B189" s="100" t="s">
        <v>2069</v>
      </c>
      <c r="C189" s="99">
        <v>8335</v>
      </c>
      <c r="D189" s="96" t="s">
        <v>130</v>
      </c>
      <c r="E189" s="86">
        <v>44412</v>
      </c>
      <c r="F189" s="102">
        <v>3497317.97</v>
      </c>
      <c r="G189" s="103">
        <v>96.492800000000003</v>
      </c>
      <c r="H189" s="102">
        <v>11875.42865</v>
      </c>
      <c r="I189" s="79">
        <v>1.3989271788399999E-2</v>
      </c>
      <c r="J189" s="79">
        <f t="shared" si="6"/>
        <v>7.5367364480334346E-3</v>
      </c>
      <c r="K189" s="79">
        <f>H189/'סכום נכסי הקרן'!$C$42</f>
        <v>7.3831558255698076E-4</v>
      </c>
    </row>
    <row r="190" spans="2:11">
      <c r="B190" s="100" t="s">
        <v>2070</v>
      </c>
      <c r="C190" s="99">
        <v>6651</v>
      </c>
      <c r="D190" s="96" t="s">
        <v>132</v>
      </c>
      <c r="E190" s="86">
        <v>43465</v>
      </c>
      <c r="F190" s="102">
        <v>2879528.67</v>
      </c>
      <c r="G190" s="103">
        <v>105.2244</v>
      </c>
      <c r="H190" s="102">
        <v>11371.465249999999</v>
      </c>
      <c r="I190" s="79">
        <v>1.9645428390243903E-2</v>
      </c>
      <c r="J190" s="79">
        <f t="shared" si="6"/>
        <v>7.2168962606011392E-3</v>
      </c>
      <c r="K190" s="79">
        <f>H190/'סכום נכסי הקרן'!$C$42</f>
        <v>7.0698332144669262E-4</v>
      </c>
    </row>
    <row r="191" spans="2:11">
      <c r="B191" s="100" t="s">
        <v>2071</v>
      </c>
      <c r="C191" s="99">
        <v>8415</v>
      </c>
      <c r="D191" s="96" t="s">
        <v>132</v>
      </c>
      <c r="E191" s="86">
        <v>44440</v>
      </c>
      <c r="F191" s="102">
        <v>7655821.8700000001</v>
      </c>
      <c r="G191" s="103">
        <v>110.5288</v>
      </c>
      <c r="H191" s="102">
        <v>31757.465809999998</v>
      </c>
      <c r="I191" s="79">
        <v>1.2759702946666666E-2</v>
      </c>
      <c r="J191" s="79">
        <f t="shared" si="6"/>
        <v>2.0154864057677836E-2</v>
      </c>
      <c r="K191" s="79">
        <f>H191/'סכום נכסי הקרן'!$C$42</f>
        <v>1.9744156241504216E-3</v>
      </c>
    </row>
    <row r="192" spans="2:11">
      <c r="B192" s="100" t="s">
        <v>2072</v>
      </c>
      <c r="C192" s="99">
        <v>87341</v>
      </c>
      <c r="D192" s="96" t="s">
        <v>130</v>
      </c>
      <c r="E192" s="86">
        <v>44421</v>
      </c>
      <c r="F192" s="102">
        <v>18025.54</v>
      </c>
      <c r="G192" s="103">
        <v>100</v>
      </c>
      <c r="H192" s="102">
        <v>63.43188</v>
      </c>
      <c r="I192" s="79">
        <v>1.049546271077278E-3</v>
      </c>
      <c r="J192" s="79">
        <f t="shared" si="6"/>
        <v>4.0257019435107553E-5</v>
      </c>
      <c r="K192" s="79">
        <f>H192/'סכום נכסי הקרן'!$C$42</f>
        <v>3.9436677879315543E-6</v>
      </c>
    </row>
    <row r="193" spans="2:11">
      <c r="B193" s="100" t="s">
        <v>2073</v>
      </c>
      <c r="C193" s="99">
        <v>8310</v>
      </c>
      <c r="D193" s="96" t="s">
        <v>130</v>
      </c>
      <c r="E193" s="86">
        <v>44377</v>
      </c>
      <c r="F193" s="102">
        <v>1607131</v>
      </c>
      <c r="G193" s="103">
        <v>40.707700000000003</v>
      </c>
      <c r="H193" s="102">
        <v>2302.22154</v>
      </c>
      <c r="I193" s="79">
        <v>4.1924711384615388E-3</v>
      </c>
      <c r="J193" s="79">
        <f t="shared" si="6"/>
        <v>1.4611040580809404E-3</v>
      </c>
      <c r="K193" s="79">
        <f>H193/'סכום נכסי הקרן'!$C$42</f>
        <v>1.4313302597968364E-4</v>
      </c>
    </row>
    <row r="194" spans="2:11">
      <c r="B194" s="100" t="s">
        <v>2074</v>
      </c>
      <c r="C194" s="99">
        <v>87951</v>
      </c>
      <c r="D194" s="96" t="s">
        <v>132</v>
      </c>
      <c r="E194" s="86">
        <v>44771</v>
      </c>
      <c r="F194" s="102">
        <v>479093.85</v>
      </c>
      <c r="G194" s="103">
        <v>100</v>
      </c>
      <c r="H194" s="102">
        <v>1798.0392400000001</v>
      </c>
      <c r="I194" s="79">
        <v>1.8679314821516378E-3</v>
      </c>
      <c r="J194" s="79">
        <f t="shared" si="6"/>
        <v>1.1411249458437307E-3</v>
      </c>
      <c r="K194" s="79">
        <f>H194/'סכום נכסי הקרן'!$C$42</f>
        <v>1.1178715548435475E-4</v>
      </c>
    </row>
    <row r="195" spans="2:11">
      <c r="B195" s="100" t="s">
        <v>2075</v>
      </c>
      <c r="C195" s="99">
        <v>7085</v>
      </c>
      <c r="D195" s="96" t="s">
        <v>130</v>
      </c>
      <c r="E195" s="86">
        <v>43983</v>
      </c>
      <c r="F195" s="102">
        <v>8614570.8800000008</v>
      </c>
      <c r="G195" s="103">
        <v>97.230599999999995</v>
      </c>
      <c r="H195" s="102">
        <v>29475.140339999998</v>
      </c>
      <c r="I195" s="79">
        <v>2.8715236266666669E-3</v>
      </c>
      <c r="J195" s="79">
        <f t="shared" si="6"/>
        <v>1.8706387033143312E-2</v>
      </c>
      <c r="K195" s="79">
        <f>H195/'סכום נכסי הקרן'!$C$42</f>
        <v>1.8325195706578444E-3</v>
      </c>
    </row>
    <row r="196" spans="2:11">
      <c r="B196" s="100" t="s">
        <v>2076</v>
      </c>
      <c r="C196" s="99">
        <v>8330</v>
      </c>
      <c r="D196" s="96" t="s">
        <v>130</v>
      </c>
      <c r="E196" s="86">
        <v>44002</v>
      </c>
      <c r="F196" s="102">
        <v>3014547.83</v>
      </c>
      <c r="G196" s="103">
        <v>101.5166</v>
      </c>
      <c r="H196" s="102">
        <v>10769.07768</v>
      </c>
      <c r="I196" s="79">
        <v>1.0865889481230769E-2</v>
      </c>
      <c r="J196" s="79">
        <f t="shared" si="6"/>
        <v>6.8345912096873527E-3</v>
      </c>
      <c r="K196" s="79">
        <f>H196/'סכום נכסי הקרן'!$C$42</f>
        <v>6.6953186240654809E-4</v>
      </c>
    </row>
    <row r="197" spans="2:11">
      <c r="B197" s="100" t="s">
        <v>2077</v>
      </c>
      <c r="C197" s="99">
        <v>5331</v>
      </c>
      <c r="D197" s="96" t="s">
        <v>130</v>
      </c>
      <c r="E197" s="86">
        <v>43251</v>
      </c>
      <c r="F197" s="102">
        <v>411575.86</v>
      </c>
      <c r="G197" s="103">
        <v>148.6833</v>
      </c>
      <c r="H197" s="102">
        <v>2153.4329500000003</v>
      </c>
      <c r="I197" s="79">
        <v>8.7994218571428573E-4</v>
      </c>
      <c r="J197" s="79">
        <f t="shared" ref="J197:J230" si="7">IFERROR(H197/$H$11,0)</f>
        <v>1.366675433872542E-3</v>
      </c>
      <c r="K197" s="79">
        <f>H197/'סכום נכסי הקרן'!$C$42</f>
        <v>1.3388258645944943E-4</v>
      </c>
    </row>
    <row r="198" spans="2:11">
      <c r="B198" s="100" t="s">
        <v>2078</v>
      </c>
      <c r="C198" s="99">
        <v>62178</v>
      </c>
      <c r="D198" s="96" t="s">
        <v>130</v>
      </c>
      <c r="E198" s="86">
        <v>42549</v>
      </c>
      <c r="F198" s="102">
        <v>54193.38</v>
      </c>
      <c r="G198" s="103">
        <v>100</v>
      </c>
      <c r="H198" s="102">
        <v>190.70650000000001</v>
      </c>
      <c r="I198" s="79">
        <v>1.0107496079125808E-4</v>
      </c>
      <c r="J198" s="79">
        <f t="shared" si="7"/>
        <v>1.2103181045400735E-4</v>
      </c>
      <c r="K198" s="79">
        <f>H198/'סכום נכסי הקרן'!$C$42</f>
        <v>1.1856547228289134E-5</v>
      </c>
    </row>
    <row r="199" spans="2:11">
      <c r="B199" s="100" t="s">
        <v>2079</v>
      </c>
      <c r="C199" s="99">
        <v>5320</v>
      </c>
      <c r="D199" s="96" t="s">
        <v>130</v>
      </c>
      <c r="E199" s="86">
        <v>42948</v>
      </c>
      <c r="F199" s="102">
        <v>1418807.4</v>
      </c>
      <c r="G199" s="103">
        <v>127.06319999999999</v>
      </c>
      <c r="H199" s="102">
        <v>6343.99017</v>
      </c>
      <c r="I199" s="79">
        <v>9.3115335600000009E-4</v>
      </c>
      <c r="J199" s="79">
        <f t="shared" si="7"/>
        <v>4.0262110404077778E-3</v>
      </c>
      <c r="K199" s="79">
        <f>H199/'סכום נכסי הקרן'!$C$42</f>
        <v>3.9441665106541732E-4</v>
      </c>
    </row>
    <row r="200" spans="2:11">
      <c r="B200" s="100" t="s">
        <v>2080</v>
      </c>
      <c r="C200" s="99">
        <v>5287</v>
      </c>
      <c r="D200" s="96" t="s">
        <v>132</v>
      </c>
      <c r="E200" s="86">
        <v>42735</v>
      </c>
      <c r="F200" s="102">
        <v>77957.7</v>
      </c>
      <c r="G200" s="103">
        <v>40.094299999999997</v>
      </c>
      <c r="H200" s="102">
        <v>117.30597999999999</v>
      </c>
      <c r="I200" s="79">
        <v>5.0694660595219462E-5</v>
      </c>
      <c r="J200" s="79">
        <f t="shared" si="7"/>
        <v>7.4448197289980024E-5</v>
      </c>
      <c r="K200" s="79">
        <f>H200/'סכום נכסי הקרן'!$C$42</f>
        <v>7.2931121489343071E-6</v>
      </c>
    </row>
    <row r="201" spans="2:11">
      <c r="B201" s="100" t="s">
        <v>2081</v>
      </c>
      <c r="C201" s="99">
        <v>7028</v>
      </c>
      <c r="D201" s="96" t="s">
        <v>132</v>
      </c>
      <c r="E201" s="86">
        <v>43754</v>
      </c>
      <c r="F201" s="102">
        <v>5580937.9400000004</v>
      </c>
      <c r="G201" s="103">
        <v>105.42100000000001</v>
      </c>
      <c r="H201" s="102">
        <v>22080.70262</v>
      </c>
      <c r="I201" s="79">
        <v>6.5179245283018871E-4</v>
      </c>
      <c r="J201" s="79">
        <f t="shared" si="7"/>
        <v>1.401350983943989E-2</v>
      </c>
      <c r="K201" s="79">
        <f>H201/'סכום נכסי הקרן'!$C$42</f>
        <v>1.3727948100764138E-3</v>
      </c>
    </row>
    <row r="202" spans="2:11">
      <c r="B202" s="100" t="s">
        <v>2082</v>
      </c>
      <c r="C202" s="99">
        <v>5335</v>
      </c>
      <c r="D202" s="96" t="s">
        <v>130</v>
      </c>
      <c r="E202" s="86">
        <v>43306</v>
      </c>
      <c r="F202" s="102">
        <v>370088.39</v>
      </c>
      <c r="G202" s="103">
        <v>143.35730000000001</v>
      </c>
      <c r="H202" s="102">
        <v>1867.0009499999999</v>
      </c>
      <c r="I202" s="79">
        <v>4.5626631111111109E-4</v>
      </c>
      <c r="J202" s="79">
        <f t="shared" si="7"/>
        <v>1.1848914698652203E-3</v>
      </c>
      <c r="K202" s="79">
        <f>H202/'סכום נכסי הקרן'!$C$42</f>
        <v>1.160746222018425E-4</v>
      </c>
    </row>
    <row r="203" spans="2:11">
      <c r="B203" s="100" t="s">
        <v>2083</v>
      </c>
      <c r="C203" s="99">
        <v>8339</v>
      </c>
      <c r="D203" s="96" t="s">
        <v>130</v>
      </c>
      <c r="E203" s="86">
        <v>44539</v>
      </c>
      <c r="F203" s="102">
        <v>930193.83953</v>
      </c>
      <c r="G203" s="103">
        <v>103.4333</v>
      </c>
      <c r="H203" s="102">
        <v>3385.7361162740008</v>
      </c>
      <c r="I203" s="79">
        <v>2.271902383389761E-3</v>
      </c>
      <c r="J203" s="79">
        <f t="shared" si="7"/>
        <v>2.1487561875036341E-3</v>
      </c>
      <c r="K203" s="79">
        <f>H203/'סכום נכסי הקרן'!$C$42</f>
        <v>2.1049696871961322E-4</v>
      </c>
    </row>
    <row r="204" spans="2:11">
      <c r="B204" s="100" t="s">
        <v>2084</v>
      </c>
      <c r="C204" s="99">
        <v>7013</v>
      </c>
      <c r="D204" s="96" t="s">
        <v>132</v>
      </c>
      <c r="E204" s="86">
        <v>43507</v>
      </c>
      <c r="F204" s="102">
        <v>4039844.77</v>
      </c>
      <c r="G204" s="103">
        <v>97.1721</v>
      </c>
      <c r="H204" s="102">
        <v>14732.784300000001</v>
      </c>
      <c r="I204" s="79">
        <v>3.545620690896006E-3</v>
      </c>
      <c r="J204" s="79">
        <f t="shared" si="7"/>
        <v>9.3501561659270933E-3</v>
      </c>
      <c r="K204" s="79">
        <f>H204/'סכום נכסי הקרן'!$C$42</f>
        <v>9.1596223965699475E-4</v>
      </c>
    </row>
    <row r="205" spans="2:11">
      <c r="B205" s="100" t="s">
        <v>2085</v>
      </c>
      <c r="C205" s="99">
        <v>8112</v>
      </c>
      <c r="D205" s="96" t="s">
        <v>130</v>
      </c>
      <c r="E205" s="86">
        <v>44440</v>
      </c>
      <c r="F205" s="102">
        <v>843044.81</v>
      </c>
      <c r="G205" s="103">
        <v>78.4251</v>
      </c>
      <c r="H205" s="102">
        <v>2326.6176</v>
      </c>
      <c r="I205" s="79">
        <v>5.269030093125E-4</v>
      </c>
      <c r="J205" s="79">
        <f t="shared" si="7"/>
        <v>1.4765870086345114E-3</v>
      </c>
      <c r="K205" s="79">
        <f>H205/'סכום נכסי הקרן'!$C$42</f>
        <v>1.4464977049323812E-4</v>
      </c>
    </row>
    <row r="206" spans="2:11">
      <c r="B206" s="100" t="s">
        <v>2086</v>
      </c>
      <c r="C206" s="99">
        <v>8317</v>
      </c>
      <c r="D206" s="96" t="s">
        <v>130</v>
      </c>
      <c r="E206" s="86">
        <v>44378</v>
      </c>
      <c r="F206" s="102">
        <v>810772.87</v>
      </c>
      <c r="G206" s="103">
        <v>102.0193</v>
      </c>
      <c r="H206" s="102">
        <v>2910.7225899999999</v>
      </c>
      <c r="I206" s="79">
        <v>1.7435975789247311E-4</v>
      </c>
      <c r="J206" s="79">
        <f t="shared" si="7"/>
        <v>1.8472890268400779E-3</v>
      </c>
      <c r="K206" s="79">
        <f>H206/'סכום נכסי הקרן'!$C$42</f>
        <v>1.8096457046185141E-4</v>
      </c>
    </row>
    <row r="207" spans="2:11">
      <c r="B207" s="100" t="s">
        <v>2087</v>
      </c>
      <c r="C207" s="99">
        <v>9377</v>
      </c>
      <c r="D207" s="96" t="s">
        <v>130</v>
      </c>
      <c r="E207" s="86">
        <v>44502</v>
      </c>
      <c r="F207" s="102">
        <v>1380754.27</v>
      </c>
      <c r="G207" s="103">
        <v>101.706</v>
      </c>
      <c r="H207" s="102">
        <v>4941.7666799999997</v>
      </c>
      <c r="I207" s="79">
        <v>1.1135460351339027E-2</v>
      </c>
      <c r="J207" s="79">
        <f t="shared" si="7"/>
        <v>3.136290415490238E-3</v>
      </c>
      <c r="K207" s="79">
        <f>H207/'סכום נכסי הקרן'!$C$42</f>
        <v>3.0723803348394309E-4</v>
      </c>
    </row>
    <row r="208" spans="2:11">
      <c r="B208" s="100" t="s">
        <v>2088</v>
      </c>
      <c r="C208" s="99">
        <v>84036</v>
      </c>
      <c r="D208" s="96" t="s">
        <v>130</v>
      </c>
      <c r="E208" s="86">
        <v>44314</v>
      </c>
      <c r="F208" s="102">
        <v>385028.88</v>
      </c>
      <c r="G208" s="103">
        <v>100</v>
      </c>
      <c r="H208" s="102">
        <v>1354.9166399999999</v>
      </c>
      <c r="I208" s="79">
        <v>6.1341670058541343E-3</v>
      </c>
      <c r="J208" s="79">
        <f t="shared" si="7"/>
        <v>8.5989734987250302E-4</v>
      </c>
      <c r="K208" s="79">
        <f>H208/'סכום נכסי הקרן'!$C$42</f>
        <v>8.4237470314618671E-5</v>
      </c>
    </row>
    <row r="209" spans="2:11">
      <c r="B209" s="100" t="s">
        <v>2089</v>
      </c>
      <c r="C209" s="99">
        <v>7043</v>
      </c>
      <c r="D209" s="96" t="s">
        <v>132</v>
      </c>
      <c r="E209" s="86">
        <v>43860</v>
      </c>
      <c r="F209" s="102">
        <v>7938389.5899999999</v>
      </c>
      <c r="G209" s="103">
        <v>92.055000000000007</v>
      </c>
      <c r="H209" s="102">
        <v>27425.740040000001</v>
      </c>
      <c r="I209" s="79">
        <v>3.01417749E-3</v>
      </c>
      <c r="J209" s="79">
        <f t="shared" si="7"/>
        <v>1.7405735882532372E-2</v>
      </c>
      <c r="K209" s="79">
        <f>H209/'סכום נכסי הקרן'!$C$42</f>
        <v>1.7051048708619807E-3</v>
      </c>
    </row>
    <row r="210" spans="2:11">
      <c r="B210" s="100" t="s">
        <v>2090</v>
      </c>
      <c r="C210" s="99">
        <v>5304</v>
      </c>
      <c r="D210" s="96" t="s">
        <v>132</v>
      </c>
      <c r="E210" s="86">
        <v>42928</v>
      </c>
      <c r="F210" s="102">
        <v>2517913.09</v>
      </c>
      <c r="G210" s="103">
        <v>56.814399999999999</v>
      </c>
      <c r="H210" s="102">
        <v>5368.8061900000002</v>
      </c>
      <c r="I210" s="79">
        <v>4.7166462000000002E-4</v>
      </c>
      <c r="J210" s="79">
        <f t="shared" si="7"/>
        <v>3.4073108842770507E-3</v>
      </c>
      <c r="K210" s="79">
        <f>H210/'סכום נכסי הקרן'!$C$42</f>
        <v>3.337878056136841E-4</v>
      </c>
    </row>
    <row r="211" spans="2:11">
      <c r="B211" s="100" t="s">
        <v>2091</v>
      </c>
      <c r="C211" s="99">
        <v>5284</v>
      </c>
      <c r="D211" s="96" t="s">
        <v>132</v>
      </c>
      <c r="E211" s="86">
        <v>42531</v>
      </c>
      <c r="F211" s="102">
        <v>22204.86</v>
      </c>
      <c r="G211" s="103">
        <v>43.957500000000003</v>
      </c>
      <c r="H211" s="102">
        <v>36.631910000000005</v>
      </c>
      <c r="I211" s="79">
        <v>1.9911E-5</v>
      </c>
      <c r="J211" s="79">
        <f t="shared" si="7"/>
        <v>2.3248428279519872E-5</v>
      </c>
      <c r="K211" s="79">
        <f>H211/'סכום נכסי הקרן'!$C$42</f>
        <v>2.2774681040102831E-6</v>
      </c>
    </row>
    <row r="212" spans="2:11">
      <c r="B212" s="100" t="s">
        <v>2092</v>
      </c>
      <c r="C212" s="99">
        <v>85891</v>
      </c>
      <c r="D212" s="96" t="s">
        <v>130</v>
      </c>
      <c r="E212" s="86">
        <v>44395</v>
      </c>
      <c r="F212" s="102">
        <v>8837314.5899999999</v>
      </c>
      <c r="G212" s="103">
        <v>100</v>
      </c>
      <c r="H212" s="102">
        <v>31098.510039999997</v>
      </c>
      <c r="I212" s="79">
        <v>5.193753261017833E-3</v>
      </c>
      <c r="J212" s="79">
        <f t="shared" si="7"/>
        <v>1.9736658019329827E-2</v>
      </c>
      <c r="K212" s="79">
        <f>H212/'סכום נכסי הקרן'!$C$42</f>
        <v>1.9334472239734028E-3</v>
      </c>
    </row>
    <row r="213" spans="2:11">
      <c r="B213" s="100" t="s">
        <v>2093</v>
      </c>
      <c r="C213" s="99">
        <v>7041</v>
      </c>
      <c r="D213" s="96" t="s">
        <v>130</v>
      </c>
      <c r="E213" s="86">
        <v>43516</v>
      </c>
      <c r="F213" s="102">
        <v>3956030.99</v>
      </c>
      <c r="G213" s="103">
        <v>81.663399999999996</v>
      </c>
      <c r="H213" s="102">
        <v>11368.58489</v>
      </c>
      <c r="I213" s="79">
        <v>2.6531285680000002E-3</v>
      </c>
      <c r="J213" s="79">
        <f t="shared" si="7"/>
        <v>7.2150682411809344E-3</v>
      </c>
      <c r="K213" s="79">
        <f>H213/'סכום נכסי הקרן'!$C$42</f>
        <v>7.0680424457005518E-4</v>
      </c>
    </row>
    <row r="214" spans="2:11">
      <c r="B214" s="100" t="s">
        <v>2094</v>
      </c>
      <c r="C214" s="99">
        <v>7054</v>
      </c>
      <c r="D214" s="96" t="s">
        <v>130</v>
      </c>
      <c r="E214" s="86">
        <v>43973</v>
      </c>
      <c r="F214" s="102">
        <v>1475253.02</v>
      </c>
      <c r="G214" s="103">
        <v>105.3287</v>
      </c>
      <c r="H214" s="102">
        <v>5468.0502999999999</v>
      </c>
      <c r="I214" s="79">
        <v>4.6283973538461531E-3</v>
      </c>
      <c r="J214" s="79">
        <f t="shared" si="7"/>
        <v>3.4702961223795621E-3</v>
      </c>
      <c r="K214" s="79">
        <f>H214/'סכום נכסי הקרן'!$C$42</f>
        <v>3.3995798060690411E-4</v>
      </c>
    </row>
    <row r="215" spans="2:11">
      <c r="B215" s="100" t="s">
        <v>2095</v>
      </c>
      <c r="C215" s="99">
        <v>7071</v>
      </c>
      <c r="D215" s="96" t="s">
        <v>130</v>
      </c>
      <c r="E215" s="86">
        <v>44055</v>
      </c>
      <c r="F215" s="102">
        <v>1971834.03</v>
      </c>
      <c r="G215" s="103">
        <v>0</v>
      </c>
      <c r="H215" s="103">
        <v>0</v>
      </c>
      <c r="I215" s="79">
        <v>6.1226043999999995E-3</v>
      </c>
      <c r="J215" s="79">
        <f t="shared" si="7"/>
        <v>0</v>
      </c>
      <c r="K215" s="79">
        <f>H215/'סכום נכסי הקרן'!$C$42</f>
        <v>0</v>
      </c>
    </row>
    <row r="216" spans="2:11">
      <c r="B216" s="100" t="s">
        <v>2096</v>
      </c>
      <c r="C216" s="99">
        <v>83111</v>
      </c>
      <c r="D216" s="96" t="s">
        <v>130</v>
      </c>
      <c r="E216" s="86">
        <v>44256</v>
      </c>
      <c r="F216" s="102">
        <v>979271.23</v>
      </c>
      <c r="G216" s="103">
        <v>100</v>
      </c>
      <c r="H216" s="102">
        <v>3446.05546</v>
      </c>
      <c r="I216" s="79">
        <v>7.9324539479999991E-4</v>
      </c>
      <c r="J216" s="79">
        <f t="shared" si="7"/>
        <v>2.1870378369311851E-3</v>
      </c>
      <c r="K216" s="79">
        <f>H216/'סכום נכסי הקרן'!$C$42</f>
        <v>2.1424712483734761E-4</v>
      </c>
    </row>
    <row r="217" spans="2:11">
      <c r="B217" s="100" t="s">
        <v>2097</v>
      </c>
      <c r="C217" s="99">
        <v>62179</v>
      </c>
      <c r="D217" s="96" t="s">
        <v>130</v>
      </c>
      <c r="E217" s="86">
        <v>42549</v>
      </c>
      <c r="F217" s="102">
        <v>130130.84</v>
      </c>
      <c r="G217" s="103">
        <v>100</v>
      </c>
      <c r="H217" s="102">
        <v>457.93041999999997</v>
      </c>
      <c r="I217" s="79">
        <v>6.0411807610000002E-5</v>
      </c>
      <c r="J217" s="79">
        <f t="shared" si="7"/>
        <v>2.9062537351670745E-4</v>
      </c>
      <c r="K217" s="79">
        <f>H217/'סכום נכסי הקרן'!$C$42</f>
        <v>2.847031250639217E-5</v>
      </c>
    </row>
    <row r="218" spans="2:11">
      <c r="B218" s="100" t="s">
        <v>2098</v>
      </c>
      <c r="C218" s="99">
        <v>6646</v>
      </c>
      <c r="D218" s="96" t="s">
        <v>132</v>
      </c>
      <c r="E218" s="86">
        <v>42947</v>
      </c>
      <c r="F218" s="102">
        <v>3914013.06</v>
      </c>
      <c r="G218" s="103">
        <v>85.778099999999995</v>
      </c>
      <c r="H218" s="102">
        <v>12600.194710000002</v>
      </c>
      <c r="I218" s="79">
        <v>3.0579444343204251E-3</v>
      </c>
      <c r="J218" s="79">
        <f t="shared" si="7"/>
        <v>7.996708962852898E-3</v>
      </c>
      <c r="K218" s="79">
        <f>H218/'סכום נכסי הקרן'!$C$42</f>
        <v>7.8337552031395848E-4</v>
      </c>
    </row>
    <row r="219" spans="2:11">
      <c r="B219" s="100" t="s">
        <v>2099</v>
      </c>
      <c r="C219" s="99">
        <v>621710</v>
      </c>
      <c r="D219" s="96" t="s">
        <v>130</v>
      </c>
      <c r="E219" s="86">
        <v>42549</v>
      </c>
      <c r="F219" s="102">
        <v>144383.51</v>
      </c>
      <c r="G219" s="103">
        <v>100</v>
      </c>
      <c r="H219" s="102">
        <v>508.08557999999999</v>
      </c>
      <c r="I219" s="79">
        <v>4.389466860213289E-5</v>
      </c>
      <c r="J219" s="79">
        <f t="shared" si="7"/>
        <v>3.22456327461174E-4</v>
      </c>
      <c r="K219" s="79">
        <f>H219/'סכום נכסי הקרן'!$C$42</f>
        <v>3.1588544046913331E-5</v>
      </c>
    </row>
    <row r="220" spans="2:11">
      <c r="B220" s="100" t="s">
        <v>2100</v>
      </c>
      <c r="C220" s="99">
        <v>6647</v>
      </c>
      <c r="D220" s="96" t="s">
        <v>130</v>
      </c>
      <c r="E220" s="86">
        <v>43454</v>
      </c>
      <c r="F220" s="102">
        <v>5440577.9000000004</v>
      </c>
      <c r="G220" s="103">
        <v>117.7958</v>
      </c>
      <c r="H220" s="102">
        <v>22552.469590000001</v>
      </c>
      <c r="I220" s="79">
        <v>3.9667720608695654E-4</v>
      </c>
      <c r="J220" s="79">
        <f t="shared" si="7"/>
        <v>1.4312916574351922E-2</v>
      </c>
      <c r="K220" s="79">
        <f>H220/'סכום נכסי הקרן'!$C$42</f>
        <v>1.4021253644127991E-3</v>
      </c>
    </row>
    <row r="221" spans="2:11">
      <c r="B221" s="100" t="s">
        <v>2101</v>
      </c>
      <c r="C221" s="99">
        <v>8000</v>
      </c>
      <c r="D221" s="96" t="s">
        <v>130</v>
      </c>
      <c r="E221" s="86">
        <v>44228</v>
      </c>
      <c r="F221" s="102">
        <v>4641294.16</v>
      </c>
      <c r="G221" s="103">
        <v>88.771799999999999</v>
      </c>
      <c r="H221" s="102">
        <v>14498.84434</v>
      </c>
      <c r="I221" s="79">
        <v>3.0298851272727271E-4</v>
      </c>
      <c r="J221" s="79">
        <f t="shared" si="7"/>
        <v>9.2016862559012782E-3</v>
      </c>
      <c r="K221" s="79">
        <f>H221/'סכום נכסי הקרן'!$C$42</f>
        <v>9.0141779474125204E-4</v>
      </c>
    </row>
    <row r="222" spans="2:11">
      <c r="B222" s="100" t="s">
        <v>2102</v>
      </c>
      <c r="C222" s="99">
        <v>8312</v>
      </c>
      <c r="D222" s="96" t="s">
        <v>132</v>
      </c>
      <c r="E222" s="86">
        <v>44377</v>
      </c>
      <c r="F222" s="102">
        <v>7545728.2400000002</v>
      </c>
      <c r="G222" s="103">
        <v>89.669300000000007</v>
      </c>
      <c r="H222" s="102">
        <v>25393.554940000002</v>
      </c>
      <c r="I222" s="79">
        <v>7.4320183545454549E-3</v>
      </c>
      <c r="J222" s="79">
        <f t="shared" si="7"/>
        <v>1.6116010352303155E-2</v>
      </c>
      <c r="K222" s="79">
        <f>H222/'סכום נכסי הקרן'!$C$42</f>
        <v>1.5787604693089372E-3</v>
      </c>
    </row>
    <row r="223" spans="2:11">
      <c r="B223" s="100" t="s">
        <v>2103</v>
      </c>
      <c r="C223" s="99">
        <v>5337</v>
      </c>
      <c r="D223" s="96" t="s">
        <v>130</v>
      </c>
      <c r="E223" s="86">
        <v>42985</v>
      </c>
      <c r="F223" s="102">
        <v>2639795.69</v>
      </c>
      <c r="G223" s="103">
        <v>103.9299</v>
      </c>
      <c r="H223" s="102">
        <v>9654.50677</v>
      </c>
      <c r="I223" s="79">
        <v>6.4528280888888887E-4</v>
      </c>
      <c r="J223" s="79">
        <f t="shared" si="7"/>
        <v>6.1272291894275792E-3</v>
      </c>
      <c r="K223" s="79">
        <f>H223/'סכום נכסי הקרן'!$C$42</f>
        <v>6.002370946157691E-4</v>
      </c>
    </row>
    <row r="224" spans="2:11">
      <c r="B224" s="100" t="s">
        <v>2104</v>
      </c>
      <c r="C224" s="99">
        <v>7049</v>
      </c>
      <c r="D224" s="96" t="s">
        <v>132</v>
      </c>
      <c r="E224" s="86">
        <v>43922</v>
      </c>
      <c r="F224" s="102">
        <v>1190729.1499999999</v>
      </c>
      <c r="G224" s="103">
        <v>101.4939</v>
      </c>
      <c r="H224" s="102">
        <v>4535.5659900000001</v>
      </c>
      <c r="I224" s="79">
        <v>3.5987475E-3</v>
      </c>
      <c r="J224" s="79">
        <f t="shared" si="7"/>
        <v>2.8784952961924326E-3</v>
      </c>
      <c r="K224" s="79">
        <f>H224/'סכום נכסי הקרן'!$C$42</f>
        <v>2.8198384621109905E-4</v>
      </c>
    </row>
    <row r="225" spans="2:11">
      <c r="B225" s="100" t="s">
        <v>2105</v>
      </c>
      <c r="C225" s="99">
        <v>7005</v>
      </c>
      <c r="D225" s="96" t="s">
        <v>130</v>
      </c>
      <c r="E225" s="86">
        <v>43621</v>
      </c>
      <c r="F225" s="102">
        <v>1643092.66</v>
      </c>
      <c r="G225" s="103">
        <v>92.530100000000004</v>
      </c>
      <c r="H225" s="102">
        <v>5350.1302300000007</v>
      </c>
      <c r="I225" s="79">
        <v>8.4045659764705885E-4</v>
      </c>
      <c r="J225" s="79">
        <f t="shared" si="7"/>
        <v>3.3954581930957508E-3</v>
      </c>
      <c r="K225" s="79">
        <f>H225/'סכום נכסי הקרן'!$C$42</f>
        <v>3.3262668943896727E-4</v>
      </c>
    </row>
    <row r="226" spans="2:11">
      <c r="B226" s="100" t="s">
        <v>2106</v>
      </c>
      <c r="C226" s="99">
        <v>5286</v>
      </c>
      <c r="D226" s="96" t="s">
        <v>130</v>
      </c>
      <c r="E226" s="86">
        <v>42705</v>
      </c>
      <c r="F226" s="102">
        <v>60194.22</v>
      </c>
      <c r="G226" s="103">
        <v>122.1392</v>
      </c>
      <c r="H226" s="102">
        <v>258.71949000000001</v>
      </c>
      <c r="I226" s="79">
        <v>2.8663914285714286E-5</v>
      </c>
      <c r="J226" s="79">
        <f t="shared" si="7"/>
        <v>1.641962296745913E-4</v>
      </c>
      <c r="K226" s="79">
        <f>H226/'סכום נכסי הקרן'!$C$42</f>
        <v>1.6085030410939733E-5</v>
      </c>
    </row>
    <row r="227" spans="2:11">
      <c r="B227" s="100" t="s">
        <v>2107</v>
      </c>
      <c r="C227" s="99">
        <v>8273</v>
      </c>
      <c r="D227" s="96" t="s">
        <v>130</v>
      </c>
      <c r="E227" s="86">
        <v>43922</v>
      </c>
      <c r="F227" s="102">
        <v>7927461.0300000003</v>
      </c>
      <c r="G227" s="103">
        <v>71.253600000000006</v>
      </c>
      <c r="H227" s="102">
        <v>19877.428219999998</v>
      </c>
      <c r="I227" s="79">
        <v>2.379736515E-3</v>
      </c>
      <c r="J227" s="79">
        <f t="shared" si="7"/>
        <v>1.2615202547559608E-2</v>
      </c>
      <c r="K227" s="79">
        <f>H227/'סכום נכסי הקרן'!$C$42</f>
        <v>1.2358134959603222E-3</v>
      </c>
    </row>
    <row r="228" spans="2:11">
      <c r="B228" s="100" t="s">
        <v>2108</v>
      </c>
      <c r="C228" s="99">
        <v>8321</v>
      </c>
      <c r="D228" s="96" t="s">
        <v>130</v>
      </c>
      <c r="E228" s="86">
        <v>44217</v>
      </c>
      <c r="F228" s="102">
        <v>3394655.7</v>
      </c>
      <c r="G228" s="103">
        <v>95.888900000000007</v>
      </c>
      <c r="H228" s="102">
        <v>11454.689890000001</v>
      </c>
      <c r="I228" s="79">
        <v>1.21014698772E-2</v>
      </c>
      <c r="J228" s="79">
        <f t="shared" si="7"/>
        <v>7.269714747928961E-3</v>
      </c>
      <c r="K228" s="79">
        <f>H228/'סכום נכסי הקרן'!$C$42</f>
        <v>7.1215753876344579E-4</v>
      </c>
    </row>
    <row r="229" spans="2:11">
      <c r="B229" s="100" t="s">
        <v>2109</v>
      </c>
      <c r="C229" s="99">
        <v>8509</v>
      </c>
      <c r="D229" s="96" t="s">
        <v>130</v>
      </c>
      <c r="E229" s="86">
        <v>44531</v>
      </c>
      <c r="F229" s="102">
        <v>4918222.3</v>
      </c>
      <c r="G229" s="103">
        <v>79.185599999999994</v>
      </c>
      <c r="H229" s="102">
        <v>13704.829390000001</v>
      </c>
      <c r="I229" s="79">
        <v>3.2180856559999999E-3</v>
      </c>
      <c r="J229" s="79">
        <f t="shared" si="7"/>
        <v>8.6977649583783942E-3</v>
      </c>
      <c r="K229" s="79">
        <f>H229/'סכום נכסי הקרן'!$C$42</f>
        <v>8.520525357980979E-4</v>
      </c>
    </row>
    <row r="230" spans="2:11">
      <c r="B230" s="100" t="s">
        <v>2110</v>
      </c>
      <c r="C230" s="99">
        <v>6658</v>
      </c>
      <c r="D230" s="96" t="s">
        <v>130</v>
      </c>
      <c r="E230" s="86">
        <v>43356</v>
      </c>
      <c r="F230" s="102">
        <v>3448804.79</v>
      </c>
      <c r="G230" s="103">
        <v>55.927300000000002</v>
      </c>
      <c r="H230" s="102">
        <v>6787.5295500000002</v>
      </c>
      <c r="I230" s="79">
        <v>4.4134244080505395E-3</v>
      </c>
      <c r="J230" s="79">
        <f t="shared" si="7"/>
        <v>4.3077031456535235E-3</v>
      </c>
      <c r="K230" s="79">
        <f>H230/'סכום נכסי הקרן'!$C$42</f>
        <v>4.2199224815610948E-4</v>
      </c>
    </row>
    <row r="231" spans="2:11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20" t="s">
        <v>111</v>
      </c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2:11">
      <c r="B235" s="120" t="s">
        <v>202</v>
      </c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2:11">
      <c r="B236" s="120" t="s">
        <v>210</v>
      </c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2:11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2:11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2:11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</row>
    <row r="240" spans="2:11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</row>
    <row r="241" spans="2:11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</row>
    <row r="242" spans="2:11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2:11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2:11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2:11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2:11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2:11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2:11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2:11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2:11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</row>
    <row r="251" spans="2:11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</row>
    <row r="252" spans="2:11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</row>
    <row r="253" spans="2:11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</row>
    <row r="254" spans="2:11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</row>
    <row r="255" spans="2:11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</row>
    <row r="256" spans="2:11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</row>
    <row r="257" spans="2:11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</row>
    <row r="258" spans="2:11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</row>
    <row r="259" spans="2:11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</row>
    <row r="260" spans="2:11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</row>
    <row r="261" spans="2:11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</row>
    <row r="262" spans="2:11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</row>
    <row r="263" spans="2:11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</row>
    <row r="264" spans="2:11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</row>
    <row r="265" spans="2:11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</row>
    <row r="266" spans="2:11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</row>
    <row r="267" spans="2:11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</row>
    <row r="268" spans="2:11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</row>
    <row r="269" spans="2:11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</row>
    <row r="270" spans="2:11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</row>
    <row r="271" spans="2:11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</row>
    <row r="272" spans="2:11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</row>
    <row r="273" spans="2:11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</row>
    <row r="274" spans="2:11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</row>
    <row r="275" spans="2:11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</row>
    <row r="276" spans="2:11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</row>
    <row r="277" spans="2:11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</row>
    <row r="278" spans="2:11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</row>
    <row r="279" spans="2:11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</row>
    <row r="280" spans="2:11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</row>
    <row r="281" spans="2:11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</row>
    <row r="282" spans="2:11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</row>
    <row r="283" spans="2:11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</row>
    <row r="284" spans="2:11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</row>
    <row r="285" spans="2:11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</row>
    <row r="286" spans="2:11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</row>
    <row r="287" spans="2:11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</row>
    <row r="288" spans="2:11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</row>
    <row r="289" spans="2:11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</row>
    <row r="290" spans="2:11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</row>
    <row r="291" spans="2:11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</row>
    <row r="292" spans="2:11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</row>
    <row r="293" spans="2:11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</row>
    <row r="294" spans="2:11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</row>
    <row r="295" spans="2:11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</row>
    <row r="296" spans="2:11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</row>
    <row r="297" spans="2:11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</row>
    <row r="298" spans="2:11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</row>
    <row r="299" spans="2:11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</row>
    <row r="300" spans="2:11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</row>
    <row r="301" spans="2:11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</row>
    <row r="302" spans="2:11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</row>
    <row r="303" spans="2:11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</row>
    <row r="304" spans="2:11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</row>
    <row r="305" spans="2:11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</row>
    <row r="306" spans="2:11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</row>
    <row r="307" spans="2:11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</row>
    <row r="308" spans="2:11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</row>
    <row r="309" spans="2:11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</row>
    <row r="310" spans="2:11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</row>
    <row r="311" spans="2:11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</row>
    <row r="312" spans="2:11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</row>
    <row r="313" spans="2:11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</row>
    <row r="314" spans="2:11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</row>
    <row r="315" spans="2:11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</row>
    <row r="316" spans="2:11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</row>
    <row r="317" spans="2:11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</row>
    <row r="318" spans="2:11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</row>
    <row r="319" spans="2:11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</row>
    <row r="320" spans="2:11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</row>
    <row r="321" spans="2:11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</row>
    <row r="322" spans="2:11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</row>
    <row r="323" spans="2:11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</row>
    <row r="324" spans="2:11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</row>
    <row r="325" spans="2:11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</row>
    <row r="326" spans="2:11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</row>
    <row r="327" spans="2:11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</row>
    <row r="328" spans="2:11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</row>
    <row r="329" spans="2:11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</row>
    <row r="330" spans="2:11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</row>
    <row r="331" spans="2:11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</row>
    <row r="332" spans="2:11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</row>
    <row r="333" spans="2:11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</row>
    <row r="334" spans="2:11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</row>
    <row r="335" spans="2:11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</row>
    <row r="336" spans="2:11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</row>
    <row r="337" spans="2:11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</row>
    <row r="338" spans="2:11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</row>
    <row r="339" spans="2:11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</row>
    <row r="340" spans="2:11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</row>
    <row r="341" spans="2:11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</row>
    <row r="342" spans="2:11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</row>
    <row r="343" spans="2:11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</row>
    <row r="344" spans="2:11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</row>
    <row r="345" spans="2:11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</row>
    <row r="346" spans="2:11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</row>
    <row r="347" spans="2:11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</row>
    <row r="348" spans="2:11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</row>
    <row r="349" spans="2:11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</row>
    <row r="350" spans="2:11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</row>
    <row r="351" spans="2:11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</row>
    <row r="352" spans="2:11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</row>
    <row r="353" spans="2:11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</row>
    <row r="354" spans="2:11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</row>
    <row r="355" spans="2:11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</row>
    <row r="356" spans="2:11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</row>
    <row r="357" spans="2:11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</row>
    <row r="358" spans="2:11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</row>
    <row r="359" spans="2:11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</row>
    <row r="360" spans="2:11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</row>
    <row r="361" spans="2:11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</row>
    <row r="362" spans="2:11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</row>
    <row r="363" spans="2:11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</row>
    <row r="364" spans="2:11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</row>
    <row r="365" spans="2:11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</row>
    <row r="366" spans="2:11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</row>
    <row r="367" spans="2:11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</row>
    <row r="368" spans="2:11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</row>
    <row r="369" spans="2:11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</row>
    <row r="370" spans="2:11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</row>
    <row r="371" spans="2:11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</row>
    <row r="372" spans="2:11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</row>
    <row r="373" spans="2:11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</row>
    <row r="374" spans="2:11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</row>
    <row r="375" spans="2:11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</row>
    <row r="376" spans="2:11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</row>
    <row r="377" spans="2:11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</row>
    <row r="378" spans="2:11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</row>
    <row r="379" spans="2:11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</row>
    <row r="380" spans="2:11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</row>
    <row r="381" spans="2:11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</row>
    <row r="382" spans="2:11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</row>
    <row r="383" spans="2:11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</row>
    <row r="384" spans="2:11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</row>
    <row r="385" spans="2:11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</row>
    <row r="386" spans="2:11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</row>
    <row r="387" spans="2:11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</row>
    <row r="388" spans="2:11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</row>
    <row r="389" spans="2:11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</row>
    <row r="390" spans="2:11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</row>
    <row r="391" spans="2:11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</row>
    <row r="392" spans="2:11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</row>
    <row r="393" spans="2:11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</row>
    <row r="394" spans="2:11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</row>
    <row r="395" spans="2:11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</row>
    <row r="396" spans="2:11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</row>
    <row r="397" spans="2:11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</row>
    <row r="398" spans="2:11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</row>
    <row r="399" spans="2:11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</row>
    <row r="400" spans="2:11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</row>
    <row r="401" spans="2:11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</row>
    <row r="402" spans="2:11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</row>
    <row r="403" spans="2:11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</row>
    <row r="404" spans="2:11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</row>
    <row r="405" spans="2:11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</row>
    <row r="406" spans="2:11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</row>
    <row r="407" spans="2:11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</row>
    <row r="408" spans="2:11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</row>
    <row r="409" spans="2:11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</row>
    <row r="410" spans="2:11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</row>
    <row r="411" spans="2:11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</row>
    <row r="412" spans="2:11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</row>
    <row r="413" spans="2:11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</row>
    <row r="414" spans="2:11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</row>
    <row r="415" spans="2:11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</row>
    <row r="416" spans="2:11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</row>
    <row r="417" spans="2:11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</row>
    <row r="418" spans="2:11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</row>
    <row r="419" spans="2:11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</row>
    <row r="420" spans="2:11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</row>
    <row r="421" spans="2:11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</row>
    <row r="422" spans="2:11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</row>
    <row r="423" spans="2:11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</row>
    <row r="424" spans="2:11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</row>
    <row r="425" spans="2:11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</row>
    <row r="426" spans="2:11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</row>
    <row r="427" spans="2:11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</row>
    <row r="428" spans="2:11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</row>
    <row r="429" spans="2:11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</row>
    <row r="430" spans="2:11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</row>
    <row r="431" spans="2:11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</row>
    <row r="432" spans="2:11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</row>
    <row r="433" spans="2:11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</row>
    <row r="434" spans="2:11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</row>
    <row r="435" spans="2:11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</row>
    <row r="436" spans="2:11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</row>
    <row r="437" spans="2:11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</row>
    <row r="438" spans="2:11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</row>
    <row r="439" spans="2:11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</row>
    <row r="440" spans="2:11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</row>
    <row r="441" spans="2:11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</row>
    <row r="442" spans="2:11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</row>
    <row r="443" spans="2:11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</row>
    <row r="444" spans="2:11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</row>
    <row r="445" spans="2:11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</row>
    <row r="446" spans="2:11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</row>
    <row r="447" spans="2:11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</row>
    <row r="448" spans="2:11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</row>
    <row r="449" spans="2:11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</row>
    <row r="450" spans="2:11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</row>
    <row r="451" spans="2:11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</row>
    <row r="452" spans="2:11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</row>
    <row r="453" spans="2:11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</row>
    <row r="454" spans="2:11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</row>
    <row r="455" spans="2:11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</row>
    <row r="456" spans="2:11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</row>
    <row r="457" spans="2:11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</row>
    <row r="458" spans="2:11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</row>
    <row r="459" spans="2:11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</row>
    <row r="460" spans="2:11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</row>
    <row r="461" spans="2:11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</row>
    <row r="462" spans="2:11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</row>
    <row r="463" spans="2:11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</row>
    <row r="464" spans="2:11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</row>
    <row r="465" spans="2:11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</row>
    <row r="466" spans="2:11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</row>
    <row r="467" spans="2:11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</row>
    <row r="468" spans="2:11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</row>
    <row r="469" spans="2:11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</row>
    <row r="470" spans="2:11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</row>
    <row r="471" spans="2:11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</row>
    <row r="472" spans="2:11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</row>
    <row r="473" spans="2:11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</row>
    <row r="474" spans="2:11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</row>
    <row r="475" spans="2:11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</row>
    <row r="476" spans="2:11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</row>
    <row r="477" spans="2:11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</row>
    <row r="478" spans="2:11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</row>
    <row r="479" spans="2:11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</row>
    <row r="480" spans="2:11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</row>
    <row r="481" spans="2:11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</row>
    <row r="482" spans="2:11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</row>
    <row r="483" spans="2:11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</row>
    <row r="484" spans="2:11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</row>
    <row r="485" spans="2:11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</row>
    <row r="486" spans="2:11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</row>
    <row r="487" spans="2:11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</row>
    <row r="488" spans="2:11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</row>
    <row r="489" spans="2:11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</row>
    <row r="490" spans="2:11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</row>
    <row r="491" spans="2:11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</row>
    <row r="492" spans="2:11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</row>
    <row r="493" spans="2:11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</row>
    <row r="494" spans="2:11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</row>
    <row r="495" spans="2:11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</row>
    <row r="496" spans="2:11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</row>
    <row r="497" spans="2:11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</row>
    <row r="498" spans="2:11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</row>
    <row r="499" spans="2:11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</row>
    <row r="500" spans="2:11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A1:A1048576 B269:K324 B331:K1048576 B242:K266 B327:K328 B1:B238 C5:C238 D1:K238 L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2.42578125" style="2" customWidth="1"/>
    <col min="4" max="4" width="33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144</v>
      </c>
      <c r="C1" s="67" t="s" vm="1">
        <v>228</v>
      </c>
    </row>
    <row r="2" spans="2:12">
      <c r="B2" s="46" t="s">
        <v>143</v>
      </c>
      <c r="C2" s="67" t="s">
        <v>229</v>
      </c>
    </row>
    <row r="3" spans="2:12">
      <c r="B3" s="46" t="s">
        <v>145</v>
      </c>
      <c r="C3" s="67" t="s">
        <v>230</v>
      </c>
    </row>
    <row r="4" spans="2:12">
      <c r="B4" s="46" t="s">
        <v>146</v>
      </c>
      <c r="C4" s="67">
        <v>8801</v>
      </c>
    </row>
    <row r="6" spans="2:12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98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78.75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204</v>
      </c>
      <c r="H8" s="29" t="s">
        <v>203</v>
      </c>
      <c r="I8" s="29" t="s">
        <v>110</v>
      </c>
      <c r="J8" s="29" t="s">
        <v>58</v>
      </c>
      <c r="K8" s="29" t="s">
        <v>147</v>
      </c>
      <c r="L8" s="30" t="s">
        <v>149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1" t="s">
        <v>48</v>
      </c>
      <c r="C11" s="99"/>
      <c r="D11" s="99"/>
      <c r="E11" s="99"/>
      <c r="F11" s="99"/>
      <c r="G11" s="102"/>
      <c r="H11" s="103"/>
      <c r="I11" s="102">
        <v>28.678844549999994</v>
      </c>
      <c r="J11" s="99"/>
      <c r="K11" s="79">
        <f>IFERROR(I11/$I$11,0)</f>
        <v>1</v>
      </c>
      <c r="L11" s="79">
        <f>I11/'סכום נכסי הקרן'!$C$42</f>
        <v>1.7830125080153918E-6</v>
      </c>
    </row>
    <row r="12" spans="2:12" ht="21" customHeight="1">
      <c r="B12" s="85" t="s">
        <v>2111</v>
      </c>
      <c r="C12" s="99"/>
      <c r="D12" s="99"/>
      <c r="E12" s="99"/>
      <c r="F12" s="99"/>
      <c r="G12" s="102"/>
      <c r="H12" s="103"/>
      <c r="I12" s="102">
        <v>19.389676423000001</v>
      </c>
      <c r="J12" s="99"/>
      <c r="K12" s="79">
        <f t="shared" ref="K12:K18" si="0">IFERROR(I12/$I$11,0)</f>
        <v>0.67609684864378561</v>
      </c>
      <c r="L12" s="79">
        <f>I12/'סכום נכסי הקרן'!$C$42</f>
        <v>1.205489137761659E-6</v>
      </c>
    </row>
    <row r="13" spans="2:12">
      <c r="B13" s="71" t="s">
        <v>2112</v>
      </c>
      <c r="C13" s="99">
        <v>8944</v>
      </c>
      <c r="D13" s="96" t="s">
        <v>475</v>
      </c>
      <c r="E13" s="96" t="s">
        <v>131</v>
      </c>
      <c r="F13" s="86">
        <v>44607</v>
      </c>
      <c r="G13" s="102">
        <v>119761.246</v>
      </c>
      <c r="H13" s="103">
        <v>16.1723</v>
      </c>
      <c r="I13" s="102">
        <v>19.368147987</v>
      </c>
      <c r="J13" s="79">
        <v>7.189698417201599E-4</v>
      </c>
      <c r="K13" s="79">
        <f t="shared" si="0"/>
        <v>0.67534617558363264</v>
      </c>
      <c r="L13" s="79">
        <f>I13/'סכום נכסי הקרן'!$C$42</f>
        <v>1.2041506783059759E-6</v>
      </c>
    </row>
    <row r="14" spans="2:12">
      <c r="B14" s="71" t="s">
        <v>2113</v>
      </c>
      <c r="C14" s="99" t="s">
        <v>2114</v>
      </c>
      <c r="D14" s="96" t="s">
        <v>1106</v>
      </c>
      <c r="E14" s="96" t="s">
        <v>131</v>
      </c>
      <c r="F14" s="86">
        <v>44628</v>
      </c>
      <c r="G14" s="102">
        <v>212479.63</v>
      </c>
      <c r="H14" s="103">
        <v>1E-4</v>
      </c>
      <c r="I14" s="102">
        <v>2.1248E-4</v>
      </c>
      <c r="J14" s="79">
        <v>2.3360822550418945E-3</v>
      </c>
      <c r="K14" s="79">
        <f t="shared" si="0"/>
        <v>7.4089456299242728E-6</v>
      </c>
      <c r="L14" s="79">
        <f>I14/'סכום נכסי הקרן'!$C$42</f>
        <v>1.3210242729360955E-11</v>
      </c>
    </row>
    <row r="15" spans="2:12">
      <c r="B15" s="71" t="s">
        <v>2115</v>
      </c>
      <c r="C15" s="99">
        <v>8731</v>
      </c>
      <c r="D15" s="96" t="s">
        <v>154</v>
      </c>
      <c r="E15" s="96" t="s">
        <v>131</v>
      </c>
      <c r="F15" s="86">
        <v>44537</v>
      </c>
      <c r="G15" s="102">
        <v>25497.5556</v>
      </c>
      <c r="H15" s="103">
        <v>8.3599999999999994E-2</v>
      </c>
      <c r="I15" s="102">
        <v>2.1315956E-2</v>
      </c>
      <c r="J15" s="79">
        <v>3.8967151668274917E-3</v>
      </c>
      <c r="K15" s="79">
        <f t="shared" si="0"/>
        <v>7.4326411452305195E-4</v>
      </c>
      <c r="L15" s="79">
        <f>I15/'סכום נכסי הקרן'!$C$42</f>
        <v>1.3252492129535865E-9</v>
      </c>
    </row>
    <row r="16" spans="2:12">
      <c r="B16" s="85" t="s">
        <v>198</v>
      </c>
      <c r="C16" s="99"/>
      <c r="D16" s="99"/>
      <c r="E16" s="99"/>
      <c r="F16" s="99"/>
      <c r="G16" s="102"/>
      <c r="H16" s="103"/>
      <c r="I16" s="102">
        <v>9.2891681269999982</v>
      </c>
      <c r="J16" s="99"/>
      <c r="K16" s="79">
        <f t="shared" si="0"/>
        <v>0.32390315135621461</v>
      </c>
      <c r="L16" s="79">
        <f>I16/'סכום נכסי הקרן'!$C$42</f>
        <v>5.7752337025373332E-7</v>
      </c>
    </row>
    <row r="17" spans="2:12">
      <c r="B17" s="71" t="s">
        <v>2116</v>
      </c>
      <c r="C17" s="99" t="s">
        <v>2117</v>
      </c>
      <c r="D17" s="96" t="s">
        <v>851</v>
      </c>
      <c r="E17" s="96" t="s">
        <v>130</v>
      </c>
      <c r="F17" s="86">
        <v>43879</v>
      </c>
      <c r="G17" s="102">
        <v>28096.451904000001</v>
      </c>
      <c r="H17" s="103">
        <v>1E-4</v>
      </c>
      <c r="I17" s="102">
        <v>9.8127000000000018E-5</v>
      </c>
      <c r="J17" s="79">
        <v>1.2152938702525103E-2</v>
      </c>
      <c r="K17" s="79">
        <f t="shared" si="0"/>
        <v>3.4215813621403389E-6</v>
      </c>
      <c r="L17" s="79">
        <f>I17/'סכום נכסי הקרן'!$C$42</f>
        <v>6.1007223658885672E-12</v>
      </c>
    </row>
    <row r="18" spans="2:12">
      <c r="B18" s="71" t="s">
        <v>2118</v>
      </c>
      <c r="C18" s="99">
        <v>9122</v>
      </c>
      <c r="D18" s="96" t="s">
        <v>1198</v>
      </c>
      <c r="E18" s="96" t="s">
        <v>130</v>
      </c>
      <c r="F18" s="86">
        <v>44742</v>
      </c>
      <c r="G18" s="102">
        <v>15853.97</v>
      </c>
      <c r="H18" s="103">
        <v>16.649999999999999</v>
      </c>
      <c r="I18" s="102">
        <v>9.2890699999999988</v>
      </c>
      <c r="J18" s="79">
        <v>1.9059028015622037E-3</v>
      </c>
      <c r="K18" s="79">
        <f t="shared" si="0"/>
        <v>0.32389972977485249</v>
      </c>
      <c r="L18" s="79">
        <f>I18/'סכום נכסי הקרן'!$C$42</f>
        <v>5.7751726953136742E-7</v>
      </c>
    </row>
    <row r="19" spans="2:12">
      <c r="B19" s="81"/>
      <c r="C19" s="99"/>
      <c r="D19" s="99"/>
      <c r="E19" s="99"/>
      <c r="F19" s="99"/>
      <c r="G19" s="102"/>
      <c r="H19" s="103"/>
      <c r="I19" s="99"/>
      <c r="J19" s="99"/>
      <c r="K19" s="79"/>
      <c r="L19" s="99"/>
    </row>
    <row r="20" spans="2:1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2:12">
      <c r="B22" s="115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2:12">
      <c r="B23" s="115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>
      <c r="B24" s="115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2:1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2:1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2:1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2:1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2:1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2:1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2:1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2:1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2:1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2:1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2:1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2:1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2:1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2:1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2:1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2:1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2:1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2:1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2:1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2:1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2:1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2:1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2:1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2:1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2:1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2:1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2:1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2:1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2:1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2:1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2:1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2:1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2:1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2:1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2:1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2:1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2:1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2:1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2:1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2:1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2:1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2:1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spans="2:1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spans="2:1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2:1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2:1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2:1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spans="2:1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2:1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spans="2:1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spans="2:1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spans="2:1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2:1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2:1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2:1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2:1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2:1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2:1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2:1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2:1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2:1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2:1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2:1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2:1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2:1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  <row r="107" spans="2:1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2:1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2:1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2:1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</row>
    <row r="111" spans="2:12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</row>
    <row r="112" spans="2:12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</row>
    <row r="113" spans="2:12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</row>
    <row r="114" spans="2:1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</row>
    <row r="115" spans="2:12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</row>
    <row r="116" spans="2:12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</row>
    <row r="117" spans="2:12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</row>
    <row r="118" spans="2:12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</row>
    <row r="119" spans="2:12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2:12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</row>
    <row r="121" spans="2:12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</row>
    <row r="433" spans="2:12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</row>
    <row r="434" spans="2:12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</row>
    <row r="435" spans="2:12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</row>
    <row r="436" spans="2:12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</row>
    <row r="437" spans="2:12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</row>
    <row r="438" spans="2:12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</row>
    <row r="439" spans="2:12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</row>
    <row r="440" spans="2:12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</row>
    <row r="441" spans="2:12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</row>
    <row r="442" spans="2:12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</row>
    <row r="443" spans="2:12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</row>
    <row r="444" spans="2:12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</row>
    <row r="445" spans="2:12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</row>
    <row r="446" spans="2:12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</row>
    <row r="447" spans="2:12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</row>
    <row r="448" spans="2:12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</row>
    <row r="449" spans="2:12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</row>
    <row r="450" spans="2:12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</row>
    <row r="451" spans="2:12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</row>
    <row r="452" spans="2:12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</row>
    <row r="453" spans="2:12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</row>
    <row r="454" spans="2:12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</row>
    <row r="455" spans="2:12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</row>
    <row r="456" spans="2:12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</row>
    <row r="457" spans="2:12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</row>
    <row r="458" spans="2:12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</row>
    <row r="459" spans="2:12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</row>
    <row r="460" spans="2:12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</row>
    <row r="461" spans="2:12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</row>
    <row r="462" spans="2:12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</row>
    <row r="463" spans="2:12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</row>
    <row r="464" spans="2:12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</row>
    <row r="465" spans="2:12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</row>
    <row r="466" spans="2:12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</row>
    <row r="467" spans="2:12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</row>
    <row r="468" spans="2:12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</row>
    <row r="469" spans="2:12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</row>
    <row r="470" spans="2:12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</row>
    <row r="471" spans="2:12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</row>
    <row r="472" spans="2:12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</row>
    <row r="473" spans="2:12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</row>
    <row r="474" spans="2:12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</row>
    <row r="475" spans="2:12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</row>
    <row r="476" spans="2:12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</row>
    <row r="477" spans="2:12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</row>
    <row r="478" spans="2:12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</row>
    <row r="479" spans="2:12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</row>
    <row r="480" spans="2:12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</row>
    <row r="481" spans="2:12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</row>
    <row r="482" spans="2:12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</row>
    <row r="483" spans="2:12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</row>
    <row r="484" spans="2:12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</row>
    <row r="485" spans="2:12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</row>
    <row r="486" spans="2:12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</row>
    <row r="487" spans="2:12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</row>
    <row r="488" spans="2:12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</row>
    <row r="489" spans="2:12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</row>
    <row r="490" spans="2:12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</row>
    <row r="491" spans="2:12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</row>
    <row r="492" spans="2:12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</row>
    <row r="493" spans="2:12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</row>
    <row r="494" spans="2:12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</row>
    <row r="495" spans="2:12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</row>
    <row r="496" spans="2:12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</row>
    <row r="497" spans="2:12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</row>
    <row r="498" spans="2:12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</row>
    <row r="499" spans="2:12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</row>
    <row r="500" spans="2:12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</row>
    <row r="501" spans="2:12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</row>
    <row r="502" spans="2:12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</row>
    <row r="503" spans="2:12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</row>
    <row r="504" spans="2:12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</row>
    <row r="505" spans="2:12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</row>
    <row r="506" spans="2:12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</row>
    <row r="507" spans="2:12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</row>
    <row r="508" spans="2:12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</row>
    <row r="509" spans="2:12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</row>
    <row r="510" spans="2:12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</row>
    <row r="511" spans="2:12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</row>
    <row r="512" spans="2:12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</row>
    <row r="513" spans="2:12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</row>
    <row r="514" spans="2:12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</row>
    <row r="515" spans="2:12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</row>
    <row r="516" spans="2:12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</row>
    <row r="517" spans="2:12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</row>
    <row r="518" spans="2:12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</row>
    <row r="519" spans="2:12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</row>
    <row r="520" spans="2:12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</row>
    <row r="521" spans="2:12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</row>
    <row r="522" spans="2:12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</row>
    <row r="523" spans="2:12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</row>
    <row r="524" spans="2:12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</row>
    <row r="525" spans="2:12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</row>
    <row r="526" spans="2:12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</row>
    <row r="527" spans="2:12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</row>
    <row r="528" spans="2:12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</row>
    <row r="529" spans="2:12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</row>
    <row r="530" spans="2:12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</row>
    <row r="531" spans="2:12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</row>
    <row r="532" spans="2:12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</row>
    <row r="533" spans="2:12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</row>
    <row r="534" spans="2:12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</row>
    <row r="535" spans="2:12">
      <c r="B535" s="113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</row>
    <row r="536" spans="2:12">
      <c r="B536" s="113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</row>
    <row r="537" spans="2:12">
      <c r="B537" s="113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</row>
    <row r="538" spans="2:12">
      <c r="B538" s="113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</row>
    <row r="539" spans="2:12">
      <c r="B539" s="113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</row>
    <row r="540" spans="2:12">
      <c r="B540" s="113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</row>
    <row r="541" spans="2:12">
      <c r="B541" s="113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</row>
    <row r="542" spans="2:12">
      <c r="B542" s="113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</row>
    <row r="543" spans="2:12">
      <c r="B543" s="113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</row>
    <row r="544" spans="2:12">
      <c r="B544" s="113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</row>
    <row r="545" spans="2:12">
      <c r="B545" s="113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</row>
    <row r="546" spans="2:12">
      <c r="B546" s="113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</row>
    <row r="547" spans="2:12">
      <c r="B547" s="113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</row>
    <row r="548" spans="2:12">
      <c r="B548" s="113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</row>
    <row r="549" spans="2:12">
      <c r="B549" s="113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</row>
    <row r="550" spans="2:12">
      <c r="B550" s="113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</row>
    <row r="551" spans="2:12">
      <c r="B551" s="113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</row>
    <row r="552" spans="2:12">
      <c r="B552" s="113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</row>
    <row r="553" spans="2:12">
      <c r="B553" s="113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</row>
    <row r="554" spans="2:12">
      <c r="B554" s="113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</row>
    <row r="555" spans="2:12">
      <c r="B555" s="113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</row>
    <row r="556" spans="2:12">
      <c r="B556" s="113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</row>
    <row r="557" spans="2:12">
      <c r="B557" s="113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</row>
    <row r="558" spans="2:12">
      <c r="B558" s="113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</row>
    <row r="559" spans="2:12">
      <c r="B559" s="113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</row>
    <row r="560" spans="2:12">
      <c r="B560" s="113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</row>
    <row r="561" spans="2:12">
      <c r="B561" s="113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</row>
    <row r="562" spans="2:12">
      <c r="B562" s="113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</row>
    <row r="563" spans="2:12">
      <c r="B563" s="113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</row>
    <row r="564" spans="2:12">
      <c r="B564" s="113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</row>
    <row r="565" spans="2:12">
      <c r="B565" s="113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</row>
    <row r="566" spans="2:12">
      <c r="B566" s="113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</row>
    <row r="567" spans="2:12">
      <c r="B567" s="113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</row>
    <row r="568" spans="2:12">
      <c r="B568" s="113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</row>
    <row r="569" spans="2:12">
      <c r="B569" s="113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</row>
    <row r="570" spans="2:12">
      <c r="B570" s="113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144</v>
      </c>
      <c r="C1" s="67" t="s" vm="1">
        <v>228</v>
      </c>
    </row>
    <row r="2" spans="2:12">
      <c r="B2" s="46" t="s">
        <v>143</v>
      </c>
      <c r="C2" s="67" t="s">
        <v>229</v>
      </c>
    </row>
    <row r="3" spans="2:12">
      <c r="B3" s="46" t="s">
        <v>145</v>
      </c>
      <c r="C3" s="67" t="s">
        <v>230</v>
      </c>
    </row>
    <row r="4" spans="2:12">
      <c r="B4" s="46" t="s">
        <v>146</v>
      </c>
      <c r="C4" s="67">
        <v>8801</v>
      </c>
    </row>
    <row r="6" spans="2:12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99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78.75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204</v>
      </c>
      <c r="H8" s="29" t="s">
        <v>203</v>
      </c>
      <c r="I8" s="29" t="s">
        <v>110</v>
      </c>
      <c r="J8" s="29" t="s">
        <v>58</v>
      </c>
      <c r="K8" s="29" t="s">
        <v>147</v>
      </c>
      <c r="L8" s="30" t="s">
        <v>149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7" t="s">
        <v>50</v>
      </c>
      <c r="C11" s="81"/>
      <c r="D11" s="81"/>
      <c r="E11" s="81"/>
      <c r="F11" s="81"/>
      <c r="G11" s="81"/>
      <c r="H11" s="81"/>
      <c r="I11" s="118">
        <v>0</v>
      </c>
      <c r="J11" s="81"/>
      <c r="K11" s="119">
        <v>0</v>
      </c>
      <c r="L11" s="119">
        <v>0</v>
      </c>
    </row>
    <row r="12" spans="2:12" ht="19.5" customHeight="1">
      <c r="B12" s="120" t="s">
        <v>219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2:12">
      <c r="B13" s="120" t="s">
        <v>111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2:12">
      <c r="B14" s="120" t="s">
        <v>202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2:12">
      <c r="B15" s="120" t="s">
        <v>210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2:12" s="6" customFormat="1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2:12" s="6" customFormat="1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2:12" s="6" customFormat="1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2:12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2:12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2:12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2:12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2:12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2:12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2:12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2:12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2:12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2:12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2:12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2:12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2:12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2:12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2:1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2:12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2:12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2:12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2:1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2:12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  <row r="46" spans="2:12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2:12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2:12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2:1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2:12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2:12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spans="2:12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spans="2:12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</row>
    <row r="57" spans="2:12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</row>
    <row r="58" spans="2:12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</row>
    <row r="59" spans="2:12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</row>
    <row r="60" spans="2:1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2:12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2:12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2:12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2:12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2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2:12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2:12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2:12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2:12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2:12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2:12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2:12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2:12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2:12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2:12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2:12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2:12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2:12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</row>
    <row r="80" spans="2:12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</row>
    <row r="81" spans="2:12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</row>
    <row r="82" spans="2:12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</row>
    <row r="83" spans="2:12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</row>
    <row r="84" spans="2:12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</row>
    <row r="85" spans="2:12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</row>
    <row r="86" spans="2:12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  <row r="87" spans="2:12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</row>
    <row r="88" spans="2:12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</row>
    <row r="89" spans="2:12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</row>
    <row r="90" spans="2:12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</row>
    <row r="91" spans="2:12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</row>
    <row r="92" spans="2:12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  <row r="93" spans="2:12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</row>
    <row r="94" spans="2:12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</row>
    <row r="95" spans="2:12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2:12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2:12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2:12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2:12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2:12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</row>
    <row r="101" spans="2:12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</row>
    <row r="102" spans="2:1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2:12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</row>
    <row r="104" spans="2:12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</row>
    <row r="105" spans="2:12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</row>
    <row r="106" spans="2:12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</row>
    <row r="107" spans="2:12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</row>
    <row r="108" spans="2:12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2:1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</row>
    <row r="110" spans="2:12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</row>
    <row r="111" spans="2:12"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</row>
    <row r="112" spans="2:12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</row>
    <row r="113" spans="2:12"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</row>
    <row r="114" spans="2:12">
      <c r="B114" s="113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</row>
    <row r="115" spans="2:12">
      <c r="B115" s="113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</row>
    <row r="116" spans="2:12">
      <c r="B116" s="113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</row>
    <row r="117" spans="2:12">
      <c r="B117" s="113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</row>
    <row r="118" spans="2:12">
      <c r="B118" s="113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</row>
    <row r="119" spans="2:12">
      <c r="B119" s="113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</row>
    <row r="120" spans="2:12">
      <c r="B120" s="113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</row>
    <row r="121" spans="2:12">
      <c r="B121" s="113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</row>
    <row r="122" spans="2:12">
      <c r="B122" s="113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</row>
    <row r="123" spans="2:12"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2:12">
      <c r="B124" s="113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</row>
    <row r="125" spans="2:12">
      <c r="B125" s="113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</row>
    <row r="126" spans="2:12">
      <c r="B126" s="113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</row>
    <row r="127" spans="2:12">
      <c r="B127" s="113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</row>
    <row r="128" spans="2:12">
      <c r="B128" s="113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</row>
    <row r="129" spans="2:12">
      <c r="B129" s="113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</row>
    <row r="130" spans="2:12">
      <c r="B130" s="113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</row>
    <row r="131" spans="2:12">
      <c r="B131" s="113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</row>
    <row r="132" spans="2:12">
      <c r="B132" s="113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</row>
    <row r="133" spans="2:12">
      <c r="B133" s="113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</row>
    <row r="134" spans="2:12">
      <c r="B134" s="113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</row>
    <row r="135" spans="2:12">
      <c r="B135" s="113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</row>
    <row r="136" spans="2:12">
      <c r="B136" s="113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</row>
    <row r="137" spans="2:12">
      <c r="B137" s="113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</row>
    <row r="138" spans="2:12">
      <c r="B138" s="113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</row>
    <row r="139" spans="2:12">
      <c r="B139" s="113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</row>
    <row r="140" spans="2:12">
      <c r="B140" s="113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</row>
    <row r="141" spans="2:12">
      <c r="B141" s="113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</row>
    <row r="142" spans="2:12">
      <c r="B142" s="113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</row>
    <row r="143" spans="2:12">
      <c r="B143" s="113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</row>
    <row r="144" spans="2:12">
      <c r="B144" s="113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</row>
    <row r="145" spans="2:12">
      <c r="B145" s="113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</row>
    <row r="146" spans="2:12">
      <c r="B146" s="113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</row>
    <row r="147" spans="2:12">
      <c r="B147" s="113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</row>
    <row r="148" spans="2:12">
      <c r="B148" s="113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</row>
    <row r="149" spans="2:12"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</row>
    <row r="150" spans="2:12">
      <c r="B150" s="113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</row>
    <row r="151" spans="2:12">
      <c r="B151" s="113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</row>
    <row r="152" spans="2:12">
      <c r="B152" s="113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</row>
    <row r="153" spans="2:12">
      <c r="B153" s="113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</row>
    <row r="154" spans="2:12">
      <c r="B154" s="113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</row>
    <row r="155" spans="2:12">
      <c r="B155" s="113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</row>
    <row r="156" spans="2:12">
      <c r="B156" s="113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</row>
    <row r="157" spans="2:12">
      <c r="B157" s="113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</row>
    <row r="158" spans="2:12">
      <c r="B158" s="113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</row>
    <row r="159" spans="2:12">
      <c r="B159" s="113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</row>
    <row r="160" spans="2:12">
      <c r="B160" s="113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</row>
    <row r="161" spans="2:12">
      <c r="B161" s="113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</row>
    <row r="162" spans="2:12">
      <c r="B162" s="113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</row>
    <row r="163" spans="2:12">
      <c r="B163" s="113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</row>
    <row r="164" spans="2:12">
      <c r="B164" s="113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</row>
    <row r="165" spans="2:12">
      <c r="B165" s="113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</row>
    <row r="166" spans="2:12">
      <c r="B166" s="113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</row>
    <row r="167" spans="2:12">
      <c r="B167" s="113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</row>
    <row r="168" spans="2:12">
      <c r="B168" s="113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</row>
    <row r="169" spans="2:12">
      <c r="B169" s="113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</row>
    <row r="170" spans="2:12">
      <c r="B170" s="113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</row>
    <row r="171" spans="2:12">
      <c r="B171" s="113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</row>
    <row r="172" spans="2:12">
      <c r="B172" s="113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</row>
    <row r="173" spans="2:12">
      <c r="B173" s="113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</row>
    <row r="174" spans="2:12">
      <c r="B174" s="113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</row>
    <row r="175" spans="2:12">
      <c r="B175" s="113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</row>
    <row r="176" spans="2:12">
      <c r="B176" s="113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</row>
    <row r="177" spans="2:12">
      <c r="B177" s="113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</row>
    <row r="178" spans="2:12">
      <c r="B178" s="113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</row>
    <row r="179" spans="2:12">
      <c r="B179" s="113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</row>
    <row r="180" spans="2:12">
      <c r="B180" s="113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</row>
    <row r="181" spans="2:12">
      <c r="B181" s="113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</row>
    <row r="182" spans="2:12">
      <c r="B182" s="113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</row>
    <row r="183" spans="2:12">
      <c r="B183" s="113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</row>
    <row r="184" spans="2:12"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</row>
    <row r="185" spans="2:12">
      <c r="B185" s="113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</row>
    <row r="186" spans="2:12">
      <c r="B186" s="113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</row>
    <row r="187" spans="2:12">
      <c r="B187" s="113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2:12">
      <c r="B188" s="113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</row>
    <row r="189" spans="2:12">
      <c r="B189" s="113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</row>
    <row r="190" spans="2:12">
      <c r="B190" s="113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</row>
    <row r="191" spans="2:12">
      <c r="B191" s="113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</row>
    <row r="192" spans="2:12">
      <c r="B192" s="113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</row>
    <row r="193" spans="2:12">
      <c r="B193" s="113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</row>
    <row r="194" spans="2:12">
      <c r="B194" s="113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</row>
    <row r="195" spans="2:12">
      <c r="B195" s="113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</row>
    <row r="196" spans="2:12">
      <c r="B196" s="113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</row>
    <row r="197" spans="2:12">
      <c r="B197" s="113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</row>
    <row r="198" spans="2:12">
      <c r="B198" s="113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</row>
    <row r="199" spans="2:12">
      <c r="B199" s="113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</row>
    <row r="200" spans="2:12">
      <c r="B200" s="113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</row>
    <row r="201" spans="2:12">
      <c r="B201" s="113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</row>
    <row r="202" spans="2:12">
      <c r="B202" s="113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</row>
    <row r="203" spans="2:12">
      <c r="B203" s="113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</row>
    <row r="204" spans="2:12">
      <c r="B204" s="113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</row>
    <row r="205" spans="2:12">
      <c r="B205" s="113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</row>
    <row r="206" spans="2:12">
      <c r="B206" s="113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</row>
    <row r="207" spans="2:12">
      <c r="B207" s="113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</row>
    <row r="208" spans="2:12">
      <c r="B208" s="113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</row>
    <row r="209" spans="2:12">
      <c r="B209" s="113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2:12">
      <c r="B210" s="113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</row>
    <row r="211" spans="2:12">
      <c r="B211" s="113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</row>
    <row r="212" spans="2:12">
      <c r="B212" s="113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</row>
    <row r="213" spans="2:12">
      <c r="B213" s="113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</row>
    <row r="214" spans="2:12">
      <c r="B214" s="113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</row>
    <row r="215" spans="2:12">
      <c r="B215" s="113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</row>
    <row r="216" spans="2:12">
      <c r="B216" s="113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</row>
    <row r="217" spans="2:12">
      <c r="B217" s="113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</row>
    <row r="218" spans="2:12">
      <c r="B218" s="113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</row>
    <row r="219" spans="2:12">
      <c r="B219" s="113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</row>
    <row r="220" spans="2:12">
      <c r="B220" s="113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</row>
    <row r="221" spans="2:12">
      <c r="B221" s="113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</row>
    <row r="222" spans="2:12">
      <c r="B222" s="113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</row>
    <row r="223" spans="2:12">
      <c r="B223" s="113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</row>
    <row r="224" spans="2:12">
      <c r="B224" s="113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</row>
    <row r="225" spans="2:12">
      <c r="B225" s="113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</row>
    <row r="226" spans="2:12">
      <c r="B226" s="113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</row>
    <row r="227" spans="2:12">
      <c r="B227" s="113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</row>
    <row r="228" spans="2:12">
      <c r="B228" s="113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</row>
    <row r="229" spans="2:12">
      <c r="B229" s="113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</row>
    <row r="230" spans="2:12">
      <c r="B230" s="113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</row>
    <row r="231" spans="2:12">
      <c r="B231" s="113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</row>
    <row r="232" spans="2:12">
      <c r="B232" s="113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</row>
    <row r="233" spans="2:12">
      <c r="B233" s="113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</row>
    <row r="234" spans="2:12">
      <c r="B234" s="113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</row>
    <row r="235" spans="2:12">
      <c r="B235" s="113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</row>
    <row r="236" spans="2:12">
      <c r="B236" s="113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</row>
    <row r="237" spans="2:12">
      <c r="B237" s="113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</row>
    <row r="238" spans="2:12">
      <c r="B238" s="113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</row>
    <row r="239" spans="2:12">
      <c r="B239" s="113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</row>
    <row r="240" spans="2:12">
      <c r="B240" s="113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</row>
    <row r="241" spans="2:12">
      <c r="B241" s="113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</row>
    <row r="242" spans="2:12">
      <c r="B242" s="113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</row>
    <row r="243" spans="2:12">
      <c r="B243" s="113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</row>
    <row r="244" spans="2:12">
      <c r="B244" s="113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</row>
    <row r="245" spans="2:12">
      <c r="B245" s="113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</row>
    <row r="246" spans="2:12">
      <c r="B246" s="113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</row>
    <row r="247" spans="2:12">
      <c r="B247" s="113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</row>
    <row r="248" spans="2:12">
      <c r="B248" s="113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</row>
    <row r="249" spans="2:12">
      <c r="B249" s="113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</row>
    <row r="250" spans="2:12">
      <c r="B250" s="113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</row>
    <row r="251" spans="2:12">
      <c r="B251" s="113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</row>
    <row r="252" spans="2:12">
      <c r="B252" s="113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</row>
    <row r="253" spans="2:12">
      <c r="B253" s="113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</row>
    <row r="254" spans="2:12">
      <c r="B254" s="113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</row>
    <row r="255" spans="2:12">
      <c r="B255" s="113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</row>
    <row r="256" spans="2:12">
      <c r="B256" s="113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</row>
    <row r="257" spans="2:12">
      <c r="B257" s="113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</row>
    <row r="258" spans="2:12">
      <c r="B258" s="113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</row>
    <row r="259" spans="2:12">
      <c r="B259" s="113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</row>
    <row r="260" spans="2:12">
      <c r="B260" s="113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</row>
    <row r="261" spans="2:12">
      <c r="B261" s="113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</row>
    <row r="262" spans="2:12">
      <c r="B262" s="113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</row>
    <row r="263" spans="2:12">
      <c r="B263" s="113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</row>
    <row r="264" spans="2:12">
      <c r="B264" s="113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</row>
    <row r="265" spans="2:12">
      <c r="B265" s="113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</row>
    <row r="266" spans="2:12">
      <c r="B266" s="113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</row>
    <row r="267" spans="2:12">
      <c r="B267" s="113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</row>
    <row r="268" spans="2:12">
      <c r="B268" s="113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</row>
    <row r="269" spans="2:12"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</row>
    <row r="270" spans="2:12">
      <c r="B270" s="113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</row>
    <row r="271" spans="2:12">
      <c r="B271" s="113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</row>
    <row r="272" spans="2:12">
      <c r="B272" s="113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</row>
    <row r="273" spans="2:12">
      <c r="B273" s="113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</row>
    <row r="274" spans="2:12">
      <c r="B274" s="113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</row>
    <row r="275" spans="2:12">
      <c r="B275" s="113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</row>
    <row r="276" spans="2:12">
      <c r="B276" s="113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</row>
    <row r="277" spans="2:12"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</row>
    <row r="278" spans="2:12">
      <c r="B278" s="113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</row>
    <row r="279" spans="2:12">
      <c r="B279" s="113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</row>
    <row r="280" spans="2:12">
      <c r="B280" s="113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</row>
    <row r="281" spans="2:12">
      <c r="B281" s="113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</row>
    <row r="282" spans="2:12">
      <c r="B282" s="113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</row>
    <row r="283" spans="2:12">
      <c r="B283" s="113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</row>
    <row r="284" spans="2:12">
      <c r="B284" s="113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</row>
    <row r="285" spans="2:12">
      <c r="B285" s="113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</row>
    <row r="286" spans="2:12">
      <c r="B286" s="113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</row>
    <row r="287" spans="2:12">
      <c r="B287" s="113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</row>
    <row r="288" spans="2:12">
      <c r="B288" s="113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</row>
    <row r="289" spans="2:12">
      <c r="B289" s="113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</row>
    <row r="290" spans="2:12">
      <c r="B290" s="113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</row>
    <row r="291" spans="2:12">
      <c r="B291" s="113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</row>
    <row r="292" spans="2:12">
      <c r="B292" s="113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</row>
    <row r="293" spans="2:12">
      <c r="B293" s="113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</row>
    <row r="294" spans="2:12">
      <c r="B294" s="113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</row>
    <row r="295" spans="2:12">
      <c r="B295" s="113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</row>
    <row r="296" spans="2:12">
      <c r="B296" s="113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</row>
    <row r="297" spans="2:12">
      <c r="B297" s="113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</row>
    <row r="298" spans="2:12">
      <c r="B298" s="113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</row>
    <row r="299" spans="2:12">
      <c r="B299" s="113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</row>
    <row r="300" spans="2:12">
      <c r="B300" s="113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</row>
    <row r="301" spans="2:12">
      <c r="B301" s="113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</row>
    <row r="302" spans="2:12">
      <c r="B302" s="113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</row>
    <row r="303" spans="2:12">
      <c r="B303" s="113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</row>
    <row r="304" spans="2:12">
      <c r="B304" s="113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</row>
    <row r="305" spans="2:12">
      <c r="B305" s="113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</row>
    <row r="306" spans="2:12">
      <c r="B306" s="113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</row>
    <row r="307" spans="2:12">
      <c r="B307" s="113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</row>
    <row r="308" spans="2:12">
      <c r="B308" s="113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</row>
    <row r="309" spans="2:12">
      <c r="B309" s="113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</row>
    <row r="310" spans="2:12">
      <c r="B310" s="113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</row>
    <row r="311" spans="2:12">
      <c r="B311" s="113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</row>
    <row r="312" spans="2:12">
      <c r="B312" s="113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</row>
    <row r="313" spans="2:12">
      <c r="B313" s="113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</row>
    <row r="314" spans="2:12">
      <c r="B314" s="113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</row>
    <row r="315" spans="2:12">
      <c r="B315" s="113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</row>
    <row r="316" spans="2:12">
      <c r="B316" s="113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</row>
    <row r="317" spans="2:12">
      <c r="B317" s="113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</row>
    <row r="318" spans="2:12">
      <c r="B318" s="113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</row>
    <row r="319" spans="2:12">
      <c r="B319" s="113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</row>
    <row r="320" spans="2:12">
      <c r="B320" s="113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</row>
    <row r="321" spans="2:12">
      <c r="B321" s="113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</row>
    <row r="322" spans="2:12">
      <c r="B322" s="113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</row>
    <row r="323" spans="2:12">
      <c r="B323" s="113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</row>
    <row r="324" spans="2:12">
      <c r="B324" s="113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</row>
    <row r="325" spans="2:12">
      <c r="B325" s="113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</row>
    <row r="326" spans="2:12">
      <c r="B326" s="113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</row>
    <row r="327" spans="2:12">
      <c r="B327" s="113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</row>
    <row r="328" spans="2:12">
      <c r="B328" s="113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</row>
    <row r="329" spans="2:12">
      <c r="B329" s="113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</row>
    <row r="330" spans="2:12">
      <c r="B330" s="113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</row>
    <row r="331" spans="2:12">
      <c r="B331" s="113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</row>
    <row r="332" spans="2:12">
      <c r="B332" s="113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</row>
    <row r="333" spans="2:12">
      <c r="B333" s="113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</row>
    <row r="334" spans="2:12">
      <c r="B334" s="113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</row>
    <row r="335" spans="2:12">
      <c r="B335" s="113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</row>
    <row r="336" spans="2:12">
      <c r="B336" s="113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</row>
    <row r="337" spans="2:12">
      <c r="B337" s="113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</row>
    <row r="338" spans="2:12">
      <c r="B338" s="113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</row>
    <row r="339" spans="2:12">
      <c r="B339" s="113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</row>
    <row r="340" spans="2:12">
      <c r="B340" s="113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</row>
    <row r="341" spans="2:12">
      <c r="B341" s="113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</row>
    <row r="342" spans="2:12">
      <c r="B342" s="113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</row>
    <row r="343" spans="2:12">
      <c r="B343" s="113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</row>
    <row r="344" spans="2:12">
      <c r="B344" s="113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</row>
    <row r="345" spans="2:12">
      <c r="B345" s="113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</row>
    <row r="346" spans="2:12">
      <c r="B346" s="113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</row>
    <row r="347" spans="2:12">
      <c r="B347" s="113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</row>
    <row r="348" spans="2:12">
      <c r="B348" s="113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</row>
    <row r="349" spans="2:12">
      <c r="B349" s="113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</row>
    <row r="350" spans="2:12">
      <c r="B350" s="113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</row>
    <row r="351" spans="2:12">
      <c r="B351" s="113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</row>
    <row r="352" spans="2:12">
      <c r="B352" s="113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</row>
    <row r="353" spans="2:12">
      <c r="B353" s="113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</row>
    <row r="354" spans="2:12">
      <c r="B354" s="113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</row>
    <row r="355" spans="2:12">
      <c r="B355" s="113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</row>
    <row r="356" spans="2:12">
      <c r="B356" s="113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</row>
    <row r="357" spans="2:12">
      <c r="B357" s="113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</row>
    <row r="358" spans="2:12">
      <c r="B358" s="113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</row>
    <row r="359" spans="2:12">
      <c r="B359" s="113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</row>
    <row r="360" spans="2:12">
      <c r="B360" s="113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</row>
    <row r="361" spans="2:12">
      <c r="B361" s="113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</row>
    <row r="362" spans="2:12">
      <c r="B362" s="113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</row>
    <row r="363" spans="2:12">
      <c r="B363" s="113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</row>
    <row r="364" spans="2:12">
      <c r="B364" s="113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</row>
    <row r="365" spans="2:12">
      <c r="B365" s="113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</row>
    <row r="366" spans="2:12">
      <c r="B366" s="113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</row>
    <row r="367" spans="2:12">
      <c r="B367" s="113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</row>
    <row r="368" spans="2:12">
      <c r="B368" s="113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</row>
    <row r="369" spans="2:12">
      <c r="B369" s="113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</row>
    <row r="370" spans="2:12">
      <c r="B370" s="113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</row>
    <row r="371" spans="2:12">
      <c r="B371" s="113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</row>
    <row r="372" spans="2:12">
      <c r="B372" s="113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</row>
    <row r="373" spans="2:12">
      <c r="B373" s="113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</row>
    <row r="374" spans="2:12">
      <c r="B374" s="113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</row>
    <row r="375" spans="2:12">
      <c r="B375" s="113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</row>
    <row r="376" spans="2:12">
      <c r="B376" s="113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</row>
    <row r="377" spans="2:12">
      <c r="B377" s="113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</row>
    <row r="378" spans="2:12">
      <c r="B378" s="113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</row>
    <row r="379" spans="2:12">
      <c r="B379" s="113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</row>
    <row r="380" spans="2:12">
      <c r="B380" s="113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</row>
    <row r="381" spans="2:12">
      <c r="B381" s="113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</row>
    <row r="382" spans="2:12">
      <c r="B382" s="113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</row>
    <row r="383" spans="2:12">
      <c r="B383" s="113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</row>
    <row r="384" spans="2:12">
      <c r="B384" s="113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</row>
    <row r="385" spans="2:12">
      <c r="B385" s="113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</row>
    <row r="386" spans="2:12">
      <c r="B386" s="113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</row>
    <row r="387" spans="2:12">
      <c r="B387" s="113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</row>
    <row r="388" spans="2:12">
      <c r="B388" s="113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</row>
    <row r="389" spans="2:12">
      <c r="B389" s="113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</row>
    <row r="390" spans="2:12">
      <c r="B390" s="113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</row>
    <row r="391" spans="2:12">
      <c r="B391" s="113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</row>
    <row r="392" spans="2:12">
      <c r="B392" s="113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</row>
    <row r="393" spans="2:12">
      <c r="B393" s="113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</row>
    <row r="394" spans="2:12">
      <c r="B394" s="113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</row>
    <row r="395" spans="2:12">
      <c r="B395" s="113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</row>
    <row r="396" spans="2:12">
      <c r="B396" s="113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</row>
    <row r="397" spans="2:12">
      <c r="B397" s="113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</row>
    <row r="398" spans="2:12">
      <c r="B398" s="113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</row>
    <row r="399" spans="2:12">
      <c r="B399" s="113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</row>
    <row r="400" spans="2:12">
      <c r="B400" s="113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</row>
    <row r="401" spans="2:12">
      <c r="B401" s="113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</row>
    <row r="402" spans="2:12">
      <c r="B402" s="113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</row>
    <row r="403" spans="2:12">
      <c r="B403" s="113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</row>
    <row r="404" spans="2:12">
      <c r="B404" s="113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</row>
    <row r="405" spans="2:12">
      <c r="B405" s="113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</row>
    <row r="406" spans="2:12">
      <c r="B406" s="113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</row>
    <row r="407" spans="2:12">
      <c r="B407" s="113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</row>
    <row r="408" spans="2:12">
      <c r="B408" s="113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</row>
    <row r="409" spans="2:12">
      <c r="B409" s="113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</row>
    <row r="410" spans="2:12">
      <c r="B410" s="113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</row>
    <row r="411" spans="2:12">
      <c r="B411" s="113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</row>
    <row r="412" spans="2:12">
      <c r="B412" s="113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</row>
    <row r="413" spans="2:12">
      <c r="B413" s="113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</row>
    <row r="414" spans="2:12">
      <c r="B414" s="113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</row>
    <row r="415" spans="2:12">
      <c r="B415" s="113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</row>
    <row r="416" spans="2:12">
      <c r="B416" s="113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</row>
    <row r="417" spans="2:12">
      <c r="B417" s="113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</row>
    <row r="418" spans="2:12">
      <c r="B418" s="113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</row>
    <row r="419" spans="2:12">
      <c r="B419" s="113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</row>
    <row r="420" spans="2:12">
      <c r="B420" s="113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</row>
    <row r="421" spans="2:12">
      <c r="B421" s="113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</row>
    <row r="422" spans="2:12">
      <c r="B422" s="113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</row>
    <row r="423" spans="2:12">
      <c r="B423" s="113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</row>
    <row r="424" spans="2:12">
      <c r="B424" s="113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</row>
    <row r="425" spans="2:12">
      <c r="B425" s="113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</row>
    <row r="426" spans="2:12">
      <c r="B426" s="113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</row>
    <row r="427" spans="2:12">
      <c r="B427" s="113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</row>
    <row r="428" spans="2:12">
      <c r="B428" s="113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</row>
    <row r="429" spans="2:12">
      <c r="B429" s="113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</row>
    <row r="430" spans="2:12">
      <c r="B430" s="113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</row>
    <row r="431" spans="2:12">
      <c r="B431" s="113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</row>
    <row r="432" spans="2:12">
      <c r="B432" s="113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</row>
    <row r="433" spans="2:12">
      <c r="B433" s="113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</row>
    <row r="434" spans="2:12">
      <c r="B434" s="113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</row>
    <row r="435" spans="2:12">
      <c r="B435" s="113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</row>
    <row r="436" spans="2:12">
      <c r="B436" s="113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</row>
    <row r="437" spans="2:12">
      <c r="B437" s="113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</row>
    <row r="438" spans="2:12">
      <c r="B438" s="113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</row>
    <row r="439" spans="2:12">
      <c r="B439" s="113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</row>
    <row r="440" spans="2:12">
      <c r="B440" s="113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</row>
    <row r="441" spans="2:12">
      <c r="B441" s="113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</row>
    <row r="442" spans="2:12">
      <c r="B442" s="113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</row>
    <row r="443" spans="2:12">
      <c r="B443" s="113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</row>
    <row r="444" spans="2:12">
      <c r="B444" s="113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</row>
    <row r="445" spans="2:12">
      <c r="B445" s="113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</row>
    <row r="446" spans="2:12">
      <c r="B446" s="113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</row>
    <row r="447" spans="2:12">
      <c r="B447" s="113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</row>
    <row r="448" spans="2:12">
      <c r="B448" s="113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</row>
    <row r="449" spans="2:12">
      <c r="B449" s="113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</row>
    <row r="450" spans="2:12">
      <c r="B450" s="113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</row>
    <row r="451" spans="2:12">
      <c r="B451" s="113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</row>
    <row r="452" spans="2:12">
      <c r="B452" s="113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</row>
    <row r="453" spans="2:12">
      <c r="B453" s="113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</row>
    <row r="454" spans="2:12">
      <c r="B454" s="113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</row>
    <row r="455" spans="2:12">
      <c r="B455" s="113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</row>
    <row r="456" spans="2:12">
      <c r="B456" s="113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</row>
    <row r="457" spans="2:12">
      <c r="B457" s="113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</row>
    <row r="458" spans="2:12">
      <c r="B458" s="113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</row>
    <row r="459" spans="2:12">
      <c r="B459" s="113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</row>
    <row r="460" spans="2:12">
      <c r="B460" s="113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</row>
    <row r="461" spans="2:12">
      <c r="B461" s="113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</row>
    <row r="462" spans="2:12">
      <c r="B462" s="113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</row>
    <row r="463" spans="2:12">
      <c r="B463" s="113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</row>
    <row r="464" spans="2:12">
      <c r="B464" s="113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</row>
    <row r="465" spans="2:12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</row>
    <row r="466" spans="2:12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</row>
    <row r="467" spans="2:12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</row>
    <row r="468" spans="2:12">
      <c r="B468" s="113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</row>
    <row r="469" spans="2:12">
      <c r="B469" s="113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</row>
    <row r="470" spans="2:12">
      <c r="B470" s="113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</row>
    <row r="471" spans="2:12">
      <c r="B471" s="113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</row>
    <row r="472" spans="2:12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</row>
    <row r="473" spans="2:12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</row>
    <row r="474" spans="2:12">
      <c r="B474" s="113"/>
      <c r="C474" s="113"/>
      <c r="D474" s="113"/>
      <c r="E474" s="114"/>
      <c r="F474" s="114"/>
      <c r="G474" s="114"/>
      <c r="H474" s="114"/>
      <c r="I474" s="114"/>
      <c r="J474" s="114"/>
      <c r="K474" s="114"/>
      <c r="L474" s="114"/>
    </row>
    <row r="475" spans="2:12">
      <c r="B475" s="113"/>
      <c r="C475" s="113"/>
      <c r="D475" s="113"/>
      <c r="E475" s="114"/>
      <c r="F475" s="114"/>
      <c r="G475" s="114"/>
      <c r="H475" s="114"/>
      <c r="I475" s="114"/>
      <c r="J475" s="114"/>
      <c r="K475" s="114"/>
      <c r="L475" s="114"/>
    </row>
    <row r="476" spans="2:12">
      <c r="B476" s="113"/>
      <c r="C476" s="113"/>
      <c r="D476" s="113"/>
      <c r="E476" s="114"/>
      <c r="F476" s="114"/>
      <c r="G476" s="114"/>
      <c r="H476" s="114"/>
      <c r="I476" s="114"/>
      <c r="J476" s="114"/>
      <c r="K476" s="114"/>
      <c r="L476" s="114"/>
    </row>
    <row r="477" spans="2:12">
      <c r="B477" s="113"/>
      <c r="C477" s="113"/>
      <c r="D477" s="113"/>
      <c r="E477" s="114"/>
      <c r="F477" s="114"/>
      <c r="G477" s="114"/>
      <c r="H477" s="114"/>
      <c r="I477" s="114"/>
      <c r="J477" s="114"/>
      <c r="K477" s="114"/>
      <c r="L477" s="114"/>
    </row>
    <row r="478" spans="2:12">
      <c r="B478" s="113"/>
      <c r="C478" s="113"/>
      <c r="D478" s="113"/>
      <c r="E478" s="114"/>
      <c r="F478" s="114"/>
      <c r="G478" s="114"/>
      <c r="H478" s="114"/>
      <c r="I478" s="114"/>
      <c r="J478" s="114"/>
      <c r="K478" s="114"/>
      <c r="L478" s="114"/>
    </row>
    <row r="479" spans="2:12">
      <c r="B479" s="113"/>
      <c r="C479" s="113"/>
      <c r="D479" s="113"/>
      <c r="E479" s="114"/>
      <c r="F479" s="114"/>
      <c r="G479" s="114"/>
      <c r="H479" s="114"/>
      <c r="I479" s="114"/>
      <c r="J479" s="114"/>
      <c r="K479" s="114"/>
      <c r="L479" s="114"/>
    </row>
    <row r="480" spans="2:12">
      <c r="B480" s="113"/>
      <c r="C480" s="113"/>
      <c r="D480" s="113"/>
      <c r="E480" s="114"/>
      <c r="F480" s="114"/>
      <c r="G480" s="114"/>
      <c r="H480" s="114"/>
      <c r="I480" s="114"/>
      <c r="J480" s="114"/>
      <c r="K480" s="114"/>
      <c r="L480" s="114"/>
    </row>
    <row r="481" spans="2:12">
      <c r="B481" s="113"/>
      <c r="C481" s="113"/>
      <c r="D481" s="113"/>
      <c r="E481" s="114"/>
      <c r="F481" s="114"/>
      <c r="G481" s="114"/>
      <c r="H481" s="114"/>
      <c r="I481" s="114"/>
      <c r="J481" s="114"/>
      <c r="K481" s="114"/>
      <c r="L481" s="114"/>
    </row>
    <row r="482" spans="2:12">
      <c r="B482" s="113"/>
      <c r="C482" s="113"/>
      <c r="D482" s="113"/>
      <c r="E482" s="114"/>
      <c r="F482" s="114"/>
      <c r="G482" s="114"/>
      <c r="H482" s="114"/>
      <c r="I482" s="114"/>
      <c r="J482" s="114"/>
      <c r="K482" s="114"/>
      <c r="L482" s="114"/>
    </row>
    <row r="483" spans="2:12">
      <c r="B483" s="113"/>
      <c r="C483" s="113"/>
      <c r="D483" s="113"/>
      <c r="E483" s="114"/>
      <c r="F483" s="114"/>
      <c r="G483" s="114"/>
      <c r="H483" s="114"/>
      <c r="I483" s="114"/>
      <c r="J483" s="114"/>
      <c r="K483" s="114"/>
      <c r="L483" s="114"/>
    </row>
    <row r="484" spans="2:12">
      <c r="B484" s="113"/>
      <c r="C484" s="113"/>
      <c r="D484" s="113"/>
      <c r="E484" s="114"/>
      <c r="F484" s="114"/>
      <c r="G484" s="114"/>
      <c r="H484" s="114"/>
      <c r="I484" s="114"/>
      <c r="J484" s="114"/>
      <c r="K484" s="114"/>
      <c r="L484" s="114"/>
    </row>
    <row r="485" spans="2:12">
      <c r="B485" s="113"/>
      <c r="C485" s="113"/>
      <c r="D485" s="113"/>
      <c r="E485" s="114"/>
      <c r="F485" s="114"/>
      <c r="G485" s="114"/>
      <c r="H485" s="114"/>
      <c r="I485" s="114"/>
      <c r="J485" s="114"/>
      <c r="K485" s="114"/>
      <c r="L485" s="114"/>
    </row>
    <row r="486" spans="2:12">
      <c r="B486" s="113"/>
      <c r="C486" s="113"/>
      <c r="D486" s="113"/>
      <c r="E486" s="114"/>
      <c r="F486" s="114"/>
      <c r="G486" s="114"/>
      <c r="H486" s="114"/>
      <c r="I486" s="114"/>
      <c r="J486" s="114"/>
      <c r="K486" s="114"/>
      <c r="L486" s="114"/>
    </row>
    <row r="487" spans="2:12">
      <c r="B487" s="113"/>
      <c r="C487" s="113"/>
      <c r="D487" s="113"/>
      <c r="E487" s="114"/>
      <c r="F487" s="114"/>
      <c r="G487" s="114"/>
      <c r="H487" s="114"/>
      <c r="I487" s="114"/>
      <c r="J487" s="114"/>
      <c r="K487" s="114"/>
      <c r="L487" s="114"/>
    </row>
    <row r="488" spans="2:12">
      <c r="B488" s="113"/>
      <c r="C488" s="113"/>
      <c r="D488" s="113"/>
      <c r="E488" s="114"/>
      <c r="F488" s="114"/>
      <c r="G488" s="114"/>
      <c r="H488" s="114"/>
      <c r="I488" s="114"/>
      <c r="J488" s="114"/>
      <c r="K488" s="114"/>
      <c r="L488" s="114"/>
    </row>
    <row r="489" spans="2:12">
      <c r="B489" s="113"/>
      <c r="C489" s="113"/>
      <c r="D489" s="113"/>
      <c r="E489" s="114"/>
      <c r="F489" s="114"/>
      <c r="G489" s="114"/>
      <c r="H489" s="114"/>
      <c r="I489" s="114"/>
      <c r="J489" s="114"/>
      <c r="K489" s="114"/>
      <c r="L489" s="114"/>
    </row>
    <row r="490" spans="2:12">
      <c r="B490" s="113"/>
      <c r="C490" s="113"/>
      <c r="D490" s="113"/>
      <c r="E490" s="114"/>
      <c r="F490" s="114"/>
      <c r="G490" s="114"/>
      <c r="H490" s="114"/>
      <c r="I490" s="114"/>
      <c r="J490" s="114"/>
      <c r="K490" s="114"/>
      <c r="L490" s="114"/>
    </row>
    <row r="491" spans="2:12">
      <c r="B491" s="113"/>
      <c r="C491" s="113"/>
      <c r="D491" s="113"/>
      <c r="E491" s="114"/>
      <c r="F491" s="114"/>
      <c r="G491" s="114"/>
      <c r="H491" s="114"/>
      <c r="I491" s="114"/>
      <c r="J491" s="114"/>
      <c r="K491" s="114"/>
      <c r="L491" s="114"/>
    </row>
    <row r="492" spans="2:12">
      <c r="B492" s="113"/>
      <c r="C492" s="113"/>
      <c r="D492" s="113"/>
      <c r="E492" s="114"/>
      <c r="F492" s="114"/>
      <c r="G492" s="114"/>
      <c r="H492" s="114"/>
      <c r="I492" s="114"/>
      <c r="J492" s="114"/>
      <c r="K492" s="114"/>
      <c r="L492" s="114"/>
    </row>
    <row r="493" spans="2:12">
      <c r="B493" s="113"/>
      <c r="C493" s="113"/>
      <c r="D493" s="113"/>
      <c r="E493" s="114"/>
      <c r="F493" s="114"/>
      <c r="G493" s="114"/>
      <c r="H493" s="114"/>
      <c r="I493" s="114"/>
      <c r="J493" s="114"/>
      <c r="K493" s="114"/>
      <c r="L493" s="114"/>
    </row>
    <row r="494" spans="2:12">
      <c r="B494" s="113"/>
      <c r="C494" s="113"/>
      <c r="D494" s="113"/>
      <c r="E494" s="114"/>
      <c r="F494" s="114"/>
      <c r="G494" s="114"/>
      <c r="H494" s="114"/>
      <c r="I494" s="114"/>
      <c r="J494" s="114"/>
      <c r="K494" s="114"/>
      <c r="L494" s="114"/>
    </row>
    <row r="495" spans="2:12">
      <c r="B495" s="113"/>
      <c r="C495" s="113"/>
      <c r="D495" s="113"/>
      <c r="E495" s="114"/>
      <c r="F495" s="114"/>
      <c r="G495" s="114"/>
      <c r="H495" s="114"/>
      <c r="I495" s="114"/>
      <c r="J495" s="114"/>
      <c r="K495" s="114"/>
      <c r="L495" s="114"/>
    </row>
    <row r="496" spans="2:12">
      <c r="B496" s="113"/>
      <c r="C496" s="113"/>
      <c r="D496" s="113"/>
      <c r="E496" s="114"/>
      <c r="F496" s="114"/>
      <c r="G496" s="114"/>
      <c r="H496" s="114"/>
      <c r="I496" s="114"/>
      <c r="J496" s="114"/>
      <c r="K496" s="114"/>
      <c r="L496" s="114"/>
    </row>
    <row r="497" spans="2:12">
      <c r="B497" s="113"/>
      <c r="C497" s="113"/>
      <c r="D497" s="113"/>
      <c r="E497" s="114"/>
      <c r="F497" s="114"/>
      <c r="G497" s="114"/>
      <c r="H497" s="114"/>
      <c r="I497" s="114"/>
      <c r="J497" s="114"/>
      <c r="K497" s="114"/>
      <c r="L497" s="114"/>
    </row>
    <row r="498" spans="2:12">
      <c r="B498" s="113"/>
      <c r="C498" s="113"/>
      <c r="D498" s="113"/>
      <c r="E498" s="114"/>
      <c r="F498" s="114"/>
      <c r="G498" s="114"/>
      <c r="H498" s="114"/>
      <c r="I498" s="114"/>
      <c r="J498" s="114"/>
      <c r="K498" s="114"/>
      <c r="L498" s="114"/>
    </row>
    <row r="499" spans="2:12">
      <c r="B499" s="113"/>
      <c r="C499" s="113"/>
      <c r="D499" s="113"/>
      <c r="E499" s="114"/>
      <c r="F499" s="114"/>
      <c r="G499" s="114"/>
      <c r="H499" s="114"/>
      <c r="I499" s="114"/>
      <c r="J499" s="114"/>
      <c r="K499" s="114"/>
      <c r="L499" s="114"/>
    </row>
    <row r="500" spans="2:12">
      <c r="B500" s="113"/>
      <c r="C500" s="113"/>
      <c r="D500" s="113"/>
      <c r="E500" s="114"/>
      <c r="F500" s="114"/>
      <c r="G500" s="114"/>
      <c r="H500" s="114"/>
      <c r="I500" s="114"/>
      <c r="J500" s="114"/>
      <c r="K500" s="114"/>
      <c r="L500" s="114"/>
    </row>
    <row r="501" spans="2:12">
      <c r="B501" s="113"/>
      <c r="C501" s="113"/>
      <c r="D501" s="113"/>
      <c r="E501" s="114"/>
      <c r="F501" s="114"/>
      <c r="G501" s="114"/>
      <c r="H501" s="114"/>
      <c r="I501" s="114"/>
      <c r="J501" s="114"/>
      <c r="K501" s="114"/>
      <c r="L501" s="114"/>
    </row>
    <row r="502" spans="2:12">
      <c r="B502" s="113"/>
      <c r="C502" s="113"/>
      <c r="D502" s="113"/>
      <c r="E502" s="114"/>
      <c r="F502" s="114"/>
      <c r="G502" s="114"/>
      <c r="H502" s="114"/>
      <c r="I502" s="114"/>
      <c r="J502" s="114"/>
      <c r="K502" s="114"/>
      <c r="L502" s="114"/>
    </row>
    <row r="503" spans="2:12">
      <c r="B503" s="113"/>
      <c r="C503" s="113"/>
      <c r="D503" s="113"/>
      <c r="E503" s="114"/>
      <c r="F503" s="114"/>
      <c r="G503" s="114"/>
      <c r="H503" s="114"/>
      <c r="I503" s="114"/>
      <c r="J503" s="114"/>
      <c r="K503" s="114"/>
      <c r="L503" s="114"/>
    </row>
    <row r="504" spans="2:12">
      <c r="B504" s="113"/>
      <c r="C504" s="113"/>
      <c r="D504" s="113"/>
      <c r="E504" s="114"/>
      <c r="F504" s="114"/>
      <c r="G504" s="114"/>
      <c r="H504" s="114"/>
      <c r="I504" s="114"/>
      <c r="J504" s="114"/>
      <c r="K504" s="114"/>
      <c r="L504" s="114"/>
    </row>
    <row r="505" spans="2:12">
      <c r="B505" s="113"/>
      <c r="C505" s="113"/>
      <c r="D505" s="113"/>
      <c r="E505" s="114"/>
      <c r="F505" s="114"/>
      <c r="G505" s="114"/>
      <c r="H505" s="114"/>
      <c r="I505" s="114"/>
      <c r="J505" s="114"/>
      <c r="K505" s="114"/>
      <c r="L505" s="114"/>
    </row>
    <row r="506" spans="2:12">
      <c r="B506" s="113"/>
      <c r="C506" s="113"/>
      <c r="D506" s="113"/>
      <c r="E506" s="114"/>
      <c r="F506" s="114"/>
      <c r="G506" s="114"/>
      <c r="H506" s="114"/>
      <c r="I506" s="114"/>
      <c r="J506" s="114"/>
      <c r="K506" s="114"/>
      <c r="L506" s="114"/>
    </row>
    <row r="507" spans="2:12">
      <c r="B507" s="113"/>
      <c r="C507" s="113"/>
      <c r="D507" s="113"/>
      <c r="E507" s="114"/>
      <c r="F507" s="114"/>
      <c r="G507" s="114"/>
      <c r="H507" s="114"/>
      <c r="I507" s="114"/>
      <c r="J507" s="114"/>
      <c r="K507" s="114"/>
      <c r="L507" s="114"/>
    </row>
    <row r="508" spans="2:12">
      <c r="B508" s="113"/>
      <c r="C508" s="113"/>
      <c r="D508" s="113"/>
      <c r="E508" s="114"/>
      <c r="F508" s="114"/>
      <c r="G508" s="114"/>
      <c r="H508" s="114"/>
      <c r="I508" s="114"/>
      <c r="J508" s="114"/>
      <c r="K508" s="114"/>
      <c r="L508" s="114"/>
    </row>
    <row r="509" spans="2:12">
      <c r="B509" s="113"/>
      <c r="C509" s="113"/>
      <c r="D509" s="113"/>
      <c r="E509" s="114"/>
      <c r="F509" s="114"/>
      <c r="G509" s="114"/>
      <c r="H509" s="114"/>
      <c r="I509" s="114"/>
      <c r="J509" s="114"/>
      <c r="K509" s="114"/>
      <c r="L509" s="114"/>
    </row>
    <row r="510" spans="2:12">
      <c r="B510" s="113"/>
      <c r="C510" s="113"/>
      <c r="D510" s="113"/>
      <c r="E510" s="114"/>
      <c r="F510" s="114"/>
      <c r="G510" s="114"/>
      <c r="H510" s="114"/>
      <c r="I510" s="114"/>
      <c r="J510" s="114"/>
      <c r="K510" s="114"/>
      <c r="L510" s="114"/>
    </row>
    <row r="511" spans="2:12">
      <c r="B511" s="113"/>
      <c r="C511" s="113"/>
      <c r="D511" s="113"/>
      <c r="E511" s="114"/>
      <c r="F511" s="114"/>
      <c r="G511" s="114"/>
      <c r="H511" s="114"/>
      <c r="I511" s="114"/>
      <c r="J511" s="114"/>
      <c r="K511" s="114"/>
      <c r="L511" s="114"/>
    </row>
    <row r="512" spans="2:12">
      <c r="B512" s="113"/>
      <c r="C512" s="113"/>
      <c r="D512" s="113"/>
      <c r="E512" s="114"/>
      <c r="F512" s="114"/>
      <c r="G512" s="114"/>
      <c r="H512" s="114"/>
      <c r="I512" s="114"/>
      <c r="J512" s="114"/>
      <c r="K512" s="114"/>
      <c r="L512" s="114"/>
    </row>
    <row r="513" spans="2:12">
      <c r="B513" s="113"/>
      <c r="C513" s="113"/>
      <c r="D513" s="113"/>
      <c r="E513" s="114"/>
      <c r="F513" s="114"/>
      <c r="G513" s="114"/>
      <c r="H513" s="114"/>
      <c r="I513" s="114"/>
      <c r="J513" s="114"/>
      <c r="K513" s="114"/>
      <c r="L513" s="114"/>
    </row>
    <row r="514" spans="2:12">
      <c r="B514" s="113"/>
      <c r="C514" s="113"/>
      <c r="D514" s="113"/>
      <c r="E514" s="114"/>
      <c r="F514" s="114"/>
      <c r="G514" s="114"/>
      <c r="H514" s="114"/>
      <c r="I514" s="114"/>
      <c r="J514" s="114"/>
      <c r="K514" s="114"/>
      <c r="L514" s="114"/>
    </row>
    <row r="515" spans="2:12">
      <c r="B515" s="113"/>
      <c r="C515" s="113"/>
      <c r="D515" s="113"/>
      <c r="E515" s="114"/>
      <c r="F515" s="114"/>
      <c r="G515" s="114"/>
      <c r="H515" s="114"/>
      <c r="I515" s="114"/>
      <c r="J515" s="114"/>
      <c r="K515" s="114"/>
      <c r="L515" s="114"/>
    </row>
    <row r="516" spans="2:12">
      <c r="B516" s="113"/>
      <c r="C516" s="113"/>
      <c r="D516" s="113"/>
      <c r="E516" s="114"/>
      <c r="F516" s="114"/>
      <c r="G516" s="114"/>
      <c r="H516" s="114"/>
      <c r="I516" s="114"/>
      <c r="J516" s="114"/>
      <c r="K516" s="114"/>
      <c r="L516" s="114"/>
    </row>
    <row r="517" spans="2:12">
      <c r="B517" s="113"/>
      <c r="C517" s="113"/>
      <c r="D517" s="113"/>
      <c r="E517" s="114"/>
      <c r="F517" s="114"/>
      <c r="G517" s="114"/>
      <c r="H517" s="114"/>
      <c r="I517" s="114"/>
      <c r="J517" s="114"/>
      <c r="K517" s="114"/>
      <c r="L517" s="114"/>
    </row>
    <row r="518" spans="2:12">
      <c r="B518" s="113"/>
      <c r="C518" s="113"/>
      <c r="D518" s="113"/>
      <c r="E518" s="114"/>
      <c r="F518" s="114"/>
      <c r="G518" s="114"/>
      <c r="H518" s="114"/>
      <c r="I518" s="114"/>
      <c r="J518" s="114"/>
      <c r="K518" s="114"/>
      <c r="L518" s="114"/>
    </row>
    <row r="519" spans="2:12">
      <c r="B519" s="113"/>
      <c r="C519" s="113"/>
      <c r="D519" s="113"/>
      <c r="E519" s="114"/>
      <c r="F519" s="114"/>
      <c r="G519" s="114"/>
      <c r="H519" s="114"/>
      <c r="I519" s="114"/>
      <c r="J519" s="114"/>
      <c r="K519" s="114"/>
      <c r="L519" s="114"/>
    </row>
    <row r="520" spans="2:12">
      <c r="B520" s="113"/>
      <c r="C520" s="113"/>
      <c r="D520" s="113"/>
      <c r="E520" s="114"/>
      <c r="F520" s="114"/>
      <c r="G520" s="114"/>
      <c r="H520" s="114"/>
      <c r="I520" s="114"/>
      <c r="J520" s="114"/>
      <c r="K520" s="114"/>
      <c r="L520" s="114"/>
    </row>
    <row r="521" spans="2:12">
      <c r="B521" s="113"/>
      <c r="C521" s="113"/>
      <c r="D521" s="113"/>
      <c r="E521" s="114"/>
      <c r="F521" s="114"/>
      <c r="G521" s="114"/>
      <c r="H521" s="114"/>
      <c r="I521" s="114"/>
      <c r="J521" s="114"/>
      <c r="K521" s="114"/>
      <c r="L521" s="114"/>
    </row>
    <row r="522" spans="2:12">
      <c r="B522" s="113"/>
      <c r="C522" s="113"/>
      <c r="D522" s="113"/>
      <c r="E522" s="114"/>
      <c r="F522" s="114"/>
      <c r="G522" s="114"/>
      <c r="H522" s="114"/>
      <c r="I522" s="114"/>
      <c r="J522" s="114"/>
      <c r="K522" s="114"/>
      <c r="L522" s="114"/>
    </row>
    <row r="523" spans="2:12">
      <c r="B523" s="113"/>
      <c r="C523" s="113"/>
      <c r="D523" s="113"/>
      <c r="E523" s="114"/>
      <c r="F523" s="114"/>
      <c r="G523" s="114"/>
      <c r="H523" s="114"/>
      <c r="I523" s="114"/>
      <c r="J523" s="114"/>
      <c r="K523" s="114"/>
      <c r="L523" s="114"/>
    </row>
    <row r="524" spans="2:12">
      <c r="B524" s="113"/>
      <c r="C524" s="113"/>
      <c r="D524" s="113"/>
      <c r="E524" s="114"/>
      <c r="F524" s="114"/>
      <c r="G524" s="114"/>
      <c r="H524" s="114"/>
      <c r="I524" s="114"/>
      <c r="J524" s="114"/>
      <c r="K524" s="114"/>
      <c r="L524" s="114"/>
    </row>
    <row r="525" spans="2:12">
      <c r="B525" s="113"/>
      <c r="C525" s="113"/>
      <c r="D525" s="113"/>
      <c r="E525" s="114"/>
      <c r="F525" s="114"/>
      <c r="G525" s="114"/>
      <c r="H525" s="114"/>
      <c r="I525" s="114"/>
      <c r="J525" s="114"/>
      <c r="K525" s="114"/>
      <c r="L525" s="114"/>
    </row>
    <row r="526" spans="2:12">
      <c r="B526" s="113"/>
      <c r="C526" s="113"/>
      <c r="D526" s="113"/>
      <c r="E526" s="114"/>
      <c r="F526" s="114"/>
      <c r="G526" s="114"/>
      <c r="H526" s="114"/>
      <c r="I526" s="114"/>
      <c r="J526" s="114"/>
      <c r="K526" s="114"/>
      <c r="L526" s="114"/>
    </row>
    <row r="527" spans="2:12">
      <c r="B527" s="113"/>
      <c r="C527" s="113"/>
      <c r="D527" s="113"/>
      <c r="E527" s="114"/>
      <c r="F527" s="114"/>
      <c r="G527" s="114"/>
      <c r="H527" s="114"/>
      <c r="I527" s="114"/>
      <c r="J527" s="114"/>
      <c r="K527" s="114"/>
      <c r="L527" s="114"/>
    </row>
    <row r="528" spans="2:12">
      <c r="B528" s="113"/>
      <c r="C528" s="113"/>
      <c r="D528" s="113"/>
      <c r="E528" s="114"/>
      <c r="F528" s="114"/>
      <c r="G528" s="114"/>
      <c r="H528" s="114"/>
      <c r="I528" s="114"/>
      <c r="J528" s="114"/>
      <c r="K528" s="114"/>
      <c r="L528" s="114"/>
    </row>
    <row r="529" spans="2:12">
      <c r="B529" s="113"/>
      <c r="C529" s="113"/>
      <c r="D529" s="113"/>
      <c r="E529" s="114"/>
      <c r="F529" s="114"/>
      <c r="G529" s="114"/>
      <c r="H529" s="114"/>
      <c r="I529" s="114"/>
      <c r="J529" s="114"/>
      <c r="K529" s="114"/>
      <c r="L529" s="114"/>
    </row>
    <row r="530" spans="2:12">
      <c r="B530" s="113"/>
      <c r="C530" s="113"/>
      <c r="D530" s="113"/>
      <c r="E530" s="114"/>
      <c r="F530" s="114"/>
      <c r="G530" s="114"/>
      <c r="H530" s="114"/>
      <c r="I530" s="114"/>
      <c r="J530" s="114"/>
      <c r="K530" s="114"/>
      <c r="L530" s="114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4.85546875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2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144</v>
      </c>
      <c r="C1" s="67" t="s" vm="1">
        <v>228</v>
      </c>
    </row>
    <row r="2" spans="2:11">
      <c r="B2" s="46" t="s">
        <v>143</v>
      </c>
      <c r="C2" s="67" t="s">
        <v>229</v>
      </c>
    </row>
    <row r="3" spans="2:11">
      <c r="B3" s="46" t="s">
        <v>145</v>
      </c>
      <c r="C3" s="67" t="s">
        <v>230</v>
      </c>
    </row>
    <row r="4" spans="2:11">
      <c r="B4" s="46" t="s">
        <v>146</v>
      </c>
      <c r="C4" s="67">
        <v>8801</v>
      </c>
    </row>
    <row r="6" spans="2:11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ht="26.25" customHeight="1">
      <c r="B7" s="148" t="s">
        <v>100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11" s="3" customFormat="1" ht="63">
      <c r="B8" s="21" t="s">
        <v>115</v>
      </c>
      <c r="C8" s="29" t="s">
        <v>45</v>
      </c>
      <c r="D8" s="29" t="s">
        <v>65</v>
      </c>
      <c r="E8" s="29" t="s">
        <v>102</v>
      </c>
      <c r="F8" s="29" t="s">
        <v>103</v>
      </c>
      <c r="G8" s="29" t="s">
        <v>204</v>
      </c>
      <c r="H8" s="29" t="s">
        <v>203</v>
      </c>
      <c r="I8" s="29" t="s">
        <v>110</v>
      </c>
      <c r="J8" s="29" t="s">
        <v>147</v>
      </c>
      <c r="K8" s="30" t="s">
        <v>149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49</v>
      </c>
      <c r="C11" s="69"/>
      <c r="D11" s="69"/>
      <c r="E11" s="69"/>
      <c r="F11" s="69"/>
      <c r="G11" s="74"/>
      <c r="H11" s="76"/>
      <c r="I11" s="74">
        <v>-186062.45209800301</v>
      </c>
      <c r="J11" s="75">
        <f>IFERROR(I11/$I$11,0)</f>
        <v>1</v>
      </c>
      <c r="K11" s="75">
        <f>I11/'סכום נכסי הקרן'!$C$42</f>
        <v>-1.1567818877234164E-2</v>
      </c>
    </row>
    <row r="12" spans="2:11" ht="19.5" customHeight="1">
      <c r="B12" s="98" t="s">
        <v>33</v>
      </c>
      <c r="C12" s="70"/>
      <c r="D12" s="70"/>
      <c r="E12" s="70"/>
      <c r="F12" s="70"/>
      <c r="G12" s="101"/>
      <c r="H12" s="78"/>
      <c r="I12" s="101">
        <v>-132127.31546980407</v>
      </c>
      <c r="J12" s="77">
        <f t="shared" ref="J12:J75" si="0">IFERROR(I12/$I$11,0)</f>
        <v>0.7101234772516587</v>
      </c>
      <c r="K12" s="77">
        <f>I12/'סכום נכסי הקרן'!$C$42</f>
        <v>-8.2145797653189034E-3</v>
      </c>
    </row>
    <row r="13" spans="2:11">
      <c r="B13" s="82" t="s">
        <v>190</v>
      </c>
      <c r="C13" s="70"/>
      <c r="D13" s="70"/>
      <c r="E13" s="70"/>
      <c r="F13" s="70"/>
      <c r="G13" s="101"/>
      <c r="H13" s="78"/>
      <c r="I13" s="101">
        <v>-3384.4648723039995</v>
      </c>
      <c r="J13" s="77">
        <f t="shared" si="0"/>
        <v>1.8189940174073008E-2</v>
      </c>
      <c r="K13" s="77">
        <f>I13/'סכום נכסי הקרן'!$C$42</f>
        <v>-2.1041793332140184E-4</v>
      </c>
    </row>
    <row r="14" spans="2:11">
      <c r="B14" s="100" t="s">
        <v>2119</v>
      </c>
      <c r="C14" s="99" t="s">
        <v>2120</v>
      </c>
      <c r="D14" s="96" t="s">
        <v>510</v>
      </c>
      <c r="E14" s="96" t="s">
        <v>131</v>
      </c>
      <c r="F14" s="86">
        <v>44635</v>
      </c>
      <c r="G14" s="102">
        <v>2643709.9627330001</v>
      </c>
      <c r="H14" s="103">
        <v>2.8283140000000002</v>
      </c>
      <c r="I14" s="102">
        <v>74.772406990999997</v>
      </c>
      <c r="J14" s="79">
        <f t="shared" si="0"/>
        <v>-4.0186725557941048E-4</v>
      </c>
      <c r="K14" s="79">
        <f>I14/'סכום נכסי הקרן'!$C$42</f>
        <v>4.6487276252337911E-6</v>
      </c>
    </row>
    <row r="15" spans="2:11">
      <c r="B15" s="100" t="s">
        <v>2119</v>
      </c>
      <c r="C15" s="99" t="s">
        <v>2121</v>
      </c>
      <c r="D15" s="96" t="s">
        <v>510</v>
      </c>
      <c r="E15" s="96" t="s">
        <v>131</v>
      </c>
      <c r="F15" s="86">
        <v>44587</v>
      </c>
      <c r="G15" s="102">
        <v>1056694.794178</v>
      </c>
      <c r="H15" s="103">
        <v>11.058242999999999</v>
      </c>
      <c r="I15" s="102">
        <v>116.85188141499999</v>
      </c>
      <c r="J15" s="79">
        <f t="shared" si="0"/>
        <v>-6.280250534022396E-4</v>
      </c>
      <c r="K15" s="79">
        <f>I15/'סכום נכסי הקרן'!$C$42</f>
        <v>7.2648800681224223E-6</v>
      </c>
    </row>
    <row r="16" spans="2:11" s="6" customFormat="1">
      <c r="B16" s="100" t="s">
        <v>2119</v>
      </c>
      <c r="C16" s="99" t="s">
        <v>2122</v>
      </c>
      <c r="D16" s="96" t="s">
        <v>510</v>
      </c>
      <c r="E16" s="96" t="s">
        <v>131</v>
      </c>
      <c r="F16" s="86">
        <v>44606</v>
      </c>
      <c r="G16" s="102">
        <v>2675574.5198949999</v>
      </c>
      <c r="H16" s="103">
        <v>1.2932570000000001</v>
      </c>
      <c r="I16" s="102">
        <v>34.602048906999997</v>
      </c>
      <c r="J16" s="79">
        <f t="shared" si="0"/>
        <v>-1.8597007895378251E-4</v>
      </c>
      <c r="K16" s="79">
        <f>I16/'סכום נכסי הקרן'!$C$42</f>
        <v>2.1512681899222933E-6</v>
      </c>
    </row>
    <row r="17" spans="2:11" s="6" customFormat="1">
      <c r="B17" s="100" t="s">
        <v>2119</v>
      </c>
      <c r="C17" s="99" t="s">
        <v>2123</v>
      </c>
      <c r="D17" s="96" t="s">
        <v>510</v>
      </c>
      <c r="E17" s="96" t="s">
        <v>131</v>
      </c>
      <c r="F17" s="86">
        <v>44620</v>
      </c>
      <c r="G17" s="102">
        <v>1337557.880074</v>
      </c>
      <c r="H17" s="103">
        <v>6.1703789999999996</v>
      </c>
      <c r="I17" s="102">
        <v>82.532392556000005</v>
      </c>
      <c r="J17" s="79">
        <f t="shared" si="0"/>
        <v>-4.4357360459018597E-4</v>
      </c>
      <c r="K17" s="79">
        <f>I17/'סכום נכסי הקרן'!$C$42</f>
        <v>5.1311791166211565E-6</v>
      </c>
    </row>
    <row r="18" spans="2:11" s="6" customFormat="1">
      <c r="B18" s="100" t="s">
        <v>2119</v>
      </c>
      <c r="C18" s="99" t="s">
        <v>2124</v>
      </c>
      <c r="D18" s="96" t="s">
        <v>510</v>
      </c>
      <c r="E18" s="96" t="s">
        <v>131</v>
      </c>
      <c r="F18" s="86">
        <v>44616</v>
      </c>
      <c r="G18" s="102">
        <v>2274010.313331</v>
      </c>
      <c r="H18" s="103">
        <v>7.2256549999999997</v>
      </c>
      <c r="I18" s="102">
        <v>164.312131268</v>
      </c>
      <c r="J18" s="79">
        <f t="shared" si="0"/>
        <v>-8.8310204135895909E-4</v>
      </c>
      <c r="K18" s="79">
        <f>I18/'סכום נכסי הקרן'!$C$42</f>
        <v>1.0215564464556193E-5</v>
      </c>
    </row>
    <row r="19" spans="2:11">
      <c r="B19" s="100" t="s">
        <v>973</v>
      </c>
      <c r="C19" s="99" t="s">
        <v>2125</v>
      </c>
      <c r="D19" s="96" t="s">
        <v>510</v>
      </c>
      <c r="E19" s="96" t="s">
        <v>131</v>
      </c>
      <c r="F19" s="86">
        <v>44585</v>
      </c>
      <c r="G19" s="102">
        <v>12103748.210433001</v>
      </c>
      <c r="H19" s="103">
        <v>11.729858</v>
      </c>
      <c r="I19" s="102">
        <v>1419.7524493349999</v>
      </c>
      <c r="J19" s="79">
        <f t="shared" si="0"/>
        <v>-7.6305156323920017E-3</v>
      </c>
      <c r="K19" s="79">
        <f>I19/'סכום נכסי הקרן'!$C$42</f>
        <v>8.8268422775414587E-5</v>
      </c>
    </row>
    <row r="20" spans="2:11">
      <c r="B20" s="100" t="s">
        <v>983</v>
      </c>
      <c r="C20" s="99" t="s">
        <v>2126</v>
      </c>
      <c r="D20" s="96" t="s">
        <v>510</v>
      </c>
      <c r="E20" s="96" t="s">
        <v>131</v>
      </c>
      <c r="F20" s="86">
        <v>44882</v>
      </c>
      <c r="G20" s="102">
        <v>3365831.8698399998</v>
      </c>
      <c r="H20" s="103">
        <v>-1.4164460000000001</v>
      </c>
      <c r="I20" s="102">
        <v>-47.675180339000001</v>
      </c>
      <c r="J20" s="79">
        <f t="shared" si="0"/>
        <v>2.5623214034548183E-4</v>
      </c>
      <c r="K20" s="79">
        <f>I20/'סכום נכסי הקרן'!$C$42</f>
        <v>-2.9640469900425786E-6</v>
      </c>
    </row>
    <row r="21" spans="2:11">
      <c r="B21" s="100" t="s">
        <v>1085</v>
      </c>
      <c r="C21" s="99" t="s">
        <v>2127</v>
      </c>
      <c r="D21" s="96" t="s">
        <v>510</v>
      </c>
      <c r="E21" s="96" t="s">
        <v>131</v>
      </c>
      <c r="F21" s="86">
        <v>44585</v>
      </c>
      <c r="G21" s="102">
        <v>12790898.971426999</v>
      </c>
      <c r="H21" s="103">
        <v>-41.956257999999998</v>
      </c>
      <c r="I21" s="102">
        <v>-5366.5825618460003</v>
      </c>
      <c r="J21" s="79">
        <f t="shared" si="0"/>
        <v>2.8842910008620701E-2</v>
      </c>
      <c r="K21" s="79">
        <f>I21/'סכום נכסי הקרן'!$C$42</f>
        <v>-3.3364955887208873E-4</v>
      </c>
    </row>
    <row r="22" spans="2:11">
      <c r="B22" s="100" t="s">
        <v>1013</v>
      </c>
      <c r="C22" s="99" t="s">
        <v>2128</v>
      </c>
      <c r="D22" s="96" t="s">
        <v>510</v>
      </c>
      <c r="E22" s="96" t="s">
        <v>131</v>
      </c>
      <c r="F22" s="86">
        <v>44679</v>
      </c>
      <c r="G22" s="102">
        <v>10092396.0984</v>
      </c>
      <c r="H22" s="103">
        <v>1.025569</v>
      </c>
      <c r="I22" s="102">
        <v>103.50449904700001</v>
      </c>
      <c r="J22" s="79">
        <f t="shared" si="0"/>
        <v>-5.5628901951954295E-4</v>
      </c>
      <c r="K22" s="79">
        <f>I22/'סכום נכסי הקרן'!$C$42</f>
        <v>6.4350506211962532E-6</v>
      </c>
    </row>
    <row r="23" spans="2:11">
      <c r="B23" s="100" t="s">
        <v>1013</v>
      </c>
      <c r="C23" s="99" t="s">
        <v>2129</v>
      </c>
      <c r="D23" s="96" t="s">
        <v>510</v>
      </c>
      <c r="E23" s="96" t="s">
        <v>131</v>
      </c>
      <c r="F23" s="86">
        <v>44917</v>
      </c>
      <c r="G23" s="102">
        <v>11852350.224184999</v>
      </c>
      <c r="H23" s="103">
        <v>0.28234999999999999</v>
      </c>
      <c r="I23" s="102">
        <v>33.465060361999996</v>
      </c>
      <c r="J23" s="79">
        <f t="shared" si="0"/>
        <v>-1.7985928909704599E-4</v>
      </c>
      <c r="K23" s="79">
        <f>I23/'סכום נכסי הקרן'!$C$42</f>
        <v>2.0805796796627255E-6</v>
      </c>
    </row>
    <row r="24" spans="2:11">
      <c r="B24" s="71"/>
      <c r="C24" s="99"/>
      <c r="D24" s="99"/>
      <c r="E24" s="99"/>
      <c r="F24" s="99"/>
      <c r="G24" s="102"/>
      <c r="H24" s="103"/>
      <c r="I24" s="99"/>
      <c r="J24" s="79"/>
      <c r="K24" s="99"/>
    </row>
    <row r="25" spans="2:11">
      <c r="B25" s="82" t="s">
        <v>2130</v>
      </c>
      <c r="C25" s="70"/>
      <c r="D25" s="70"/>
      <c r="E25" s="70"/>
      <c r="F25" s="70"/>
      <c r="G25" s="101"/>
      <c r="H25" s="78"/>
      <c r="I25" s="101">
        <v>-115361.5987114271</v>
      </c>
      <c r="J25" s="77">
        <f t="shared" si="0"/>
        <v>0.62001547013184433</v>
      </c>
      <c r="K25" s="77">
        <f>I25/'סכום נכסי הקרן'!$C$42</f>
        <v>-7.1722266595683638E-3</v>
      </c>
    </row>
    <row r="26" spans="2:11">
      <c r="B26" s="100" t="s">
        <v>2131</v>
      </c>
      <c r="C26" s="99" t="s">
        <v>2132</v>
      </c>
      <c r="D26" s="96" t="s">
        <v>510</v>
      </c>
      <c r="E26" s="96" t="s">
        <v>130</v>
      </c>
      <c r="F26" s="86">
        <v>44656</v>
      </c>
      <c r="G26" s="102">
        <v>11789387.9136</v>
      </c>
      <c r="H26" s="103">
        <v>-11.323626000000001</v>
      </c>
      <c r="I26" s="102">
        <v>-1334.9861556339999</v>
      </c>
      <c r="J26" s="79">
        <f t="shared" si="0"/>
        <v>7.1749358378381187E-3</v>
      </c>
      <c r="K26" s="79">
        <f>I26/'סכום נכסי הקרן'!$C$42</f>
        <v>-8.2998358227887709E-5</v>
      </c>
    </row>
    <row r="27" spans="2:11">
      <c r="B27" s="100" t="s">
        <v>2133</v>
      </c>
      <c r="C27" s="99" t="s">
        <v>2134</v>
      </c>
      <c r="D27" s="96" t="s">
        <v>510</v>
      </c>
      <c r="E27" s="96" t="s">
        <v>130</v>
      </c>
      <c r="F27" s="86">
        <v>44656</v>
      </c>
      <c r="G27" s="102">
        <v>8601869.4646499995</v>
      </c>
      <c r="H27" s="103">
        <v>-11.253212</v>
      </c>
      <c r="I27" s="102">
        <v>-967.98662699800002</v>
      </c>
      <c r="J27" s="79">
        <f t="shared" si="0"/>
        <v>5.2024823712854282E-3</v>
      </c>
      <c r="K27" s="79">
        <f>I27/'סכום נכסי הקרן'!$C$42</f>
        <v>-6.0181373783033529E-5</v>
      </c>
    </row>
    <row r="28" spans="2:11">
      <c r="B28" s="100" t="s">
        <v>2135</v>
      </c>
      <c r="C28" s="99" t="s">
        <v>2136</v>
      </c>
      <c r="D28" s="96" t="s">
        <v>510</v>
      </c>
      <c r="E28" s="96" t="s">
        <v>130</v>
      </c>
      <c r="F28" s="86">
        <v>44665</v>
      </c>
      <c r="G28" s="102">
        <v>7329388.2551999995</v>
      </c>
      <c r="H28" s="103">
        <v>-11.239820999999999</v>
      </c>
      <c r="I28" s="102">
        <v>-823.81012718700015</v>
      </c>
      <c r="J28" s="79">
        <f t="shared" si="0"/>
        <v>4.4276000767370415E-3</v>
      </c>
      <c r="K28" s="79">
        <f>I28/'סכום נכסי הקרן'!$C$42</f>
        <v>-5.1217675748522176E-5</v>
      </c>
    </row>
    <row r="29" spans="2:11">
      <c r="B29" s="100" t="s">
        <v>2137</v>
      </c>
      <c r="C29" s="99" t="s">
        <v>2138</v>
      </c>
      <c r="D29" s="96" t="s">
        <v>510</v>
      </c>
      <c r="E29" s="96" t="s">
        <v>130</v>
      </c>
      <c r="F29" s="86">
        <v>44664</v>
      </c>
      <c r="G29" s="102">
        <v>10325507.824170001</v>
      </c>
      <c r="H29" s="103">
        <v>-11.209114</v>
      </c>
      <c r="I29" s="102">
        <v>-1157.3979761669998</v>
      </c>
      <c r="J29" s="79">
        <f t="shared" si="0"/>
        <v>6.2204811509061157E-3</v>
      </c>
      <c r="K29" s="79">
        <f>I29/'סכום נכסי הקרן'!$C$42</f>
        <v>-7.1957399282931062E-5</v>
      </c>
    </row>
    <row r="30" spans="2:11">
      <c r="B30" s="100" t="s">
        <v>2139</v>
      </c>
      <c r="C30" s="99" t="s">
        <v>2140</v>
      </c>
      <c r="D30" s="96" t="s">
        <v>510</v>
      </c>
      <c r="E30" s="96" t="s">
        <v>130</v>
      </c>
      <c r="F30" s="86">
        <v>44664</v>
      </c>
      <c r="G30" s="102">
        <v>8605133.9312399998</v>
      </c>
      <c r="H30" s="103">
        <v>-11.202083</v>
      </c>
      <c r="I30" s="102">
        <v>-963.95423583699994</v>
      </c>
      <c r="J30" s="79">
        <f t="shared" si="0"/>
        <v>5.1808101256736365E-3</v>
      </c>
      <c r="K30" s="79">
        <f>I30/'סכום נכסי הקרן'!$C$42</f>
        <v>-5.9930673171133396E-5</v>
      </c>
    </row>
    <row r="31" spans="2:11">
      <c r="B31" s="100" t="s">
        <v>2141</v>
      </c>
      <c r="C31" s="99" t="s">
        <v>2142</v>
      </c>
      <c r="D31" s="96" t="s">
        <v>510</v>
      </c>
      <c r="E31" s="96" t="s">
        <v>130</v>
      </c>
      <c r="F31" s="86">
        <v>44665</v>
      </c>
      <c r="G31" s="102">
        <v>7577294.0344200004</v>
      </c>
      <c r="H31" s="103">
        <v>-11.187075999999999</v>
      </c>
      <c r="I31" s="102">
        <v>-847.67762714800006</v>
      </c>
      <c r="J31" s="79">
        <f t="shared" si="0"/>
        <v>4.5558768982659134E-3</v>
      </c>
      <c r="K31" s="79">
        <f>I31/'סכום נכסי הקרן'!$C$42</f>
        <v>-5.2701558786115465E-5</v>
      </c>
    </row>
    <row r="32" spans="2:11">
      <c r="B32" s="100" t="s">
        <v>2143</v>
      </c>
      <c r="C32" s="99" t="s">
        <v>2144</v>
      </c>
      <c r="D32" s="96" t="s">
        <v>510</v>
      </c>
      <c r="E32" s="96" t="s">
        <v>130</v>
      </c>
      <c r="F32" s="86">
        <v>44656</v>
      </c>
      <c r="G32" s="102">
        <v>7384689.7789500002</v>
      </c>
      <c r="H32" s="103">
        <v>-11.077567999999999</v>
      </c>
      <c r="I32" s="102">
        <v>-818.04401422399997</v>
      </c>
      <c r="J32" s="79">
        <f t="shared" si="0"/>
        <v>4.3966098748022464E-3</v>
      </c>
      <c r="K32" s="79">
        <f>I32/'סכום נכסי הקרן'!$C$42</f>
        <v>-5.0859186705571565E-5</v>
      </c>
    </row>
    <row r="33" spans="2:11">
      <c r="B33" s="100" t="s">
        <v>2145</v>
      </c>
      <c r="C33" s="99" t="s">
        <v>2146</v>
      </c>
      <c r="D33" s="96" t="s">
        <v>510</v>
      </c>
      <c r="E33" s="96" t="s">
        <v>130</v>
      </c>
      <c r="F33" s="86">
        <v>44657</v>
      </c>
      <c r="G33" s="102">
        <v>2455491.8695999999</v>
      </c>
      <c r="H33" s="103">
        <v>-10.693095</v>
      </c>
      <c r="I33" s="102">
        <v>-262.56808752799998</v>
      </c>
      <c r="J33" s="79">
        <f t="shared" si="0"/>
        <v>1.4111825603034612E-3</v>
      </c>
      <c r="K33" s="79">
        <f>I33/'סכום נכסי הקרן'!$C$42</f>
        <v>-1.6324304260302017E-5</v>
      </c>
    </row>
    <row r="34" spans="2:11">
      <c r="B34" s="100" t="s">
        <v>2147</v>
      </c>
      <c r="C34" s="99" t="s">
        <v>2148</v>
      </c>
      <c r="D34" s="96" t="s">
        <v>510</v>
      </c>
      <c r="E34" s="96" t="s">
        <v>130</v>
      </c>
      <c r="F34" s="86">
        <v>44657</v>
      </c>
      <c r="G34" s="102">
        <v>4148746.3468800001</v>
      </c>
      <c r="H34" s="103">
        <v>-10.623476999999999</v>
      </c>
      <c r="I34" s="102">
        <v>-440.74111713500002</v>
      </c>
      <c r="J34" s="79">
        <f t="shared" si="0"/>
        <v>2.3687805474199189E-3</v>
      </c>
      <c r="K34" s="79">
        <f>I34/'סכום נכסי הקרן'!$C$42</f>
        <v>-2.7401624332469218E-5</v>
      </c>
    </row>
    <row r="35" spans="2:11">
      <c r="B35" s="100" t="s">
        <v>2149</v>
      </c>
      <c r="C35" s="99" t="s">
        <v>2150</v>
      </c>
      <c r="D35" s="96" t="s">
        <v>510</v>
      </c>
      <c r="E35" s="96" t="s">
        <v>130</v>
      </c>
      <c r="F35" s="86">
        <v>44657</v>
      </c>
      <c r="G35" s="102">
        <v>10133837.0001</v>
      </c>
      <c r="H35" s="103">
        <v>-10.623476999999999</v>
      </c>
      <c r="I35" s="102">
        <v>-1076.565850494</v>
      </c>
      <c r="J35" s="79">
        <f t="shared" si="0"/>
        <v>5.7860456978549874E-3</v>
      </c>
      <c r="K35" s="79">
        <f>I35/'סכום נכסי הקרן'!$C$42</f>
        <v>-6.6931928648186452E-5</v>
      </c>
    </row>
    <row r="36" spans="2:11">
      <c r="B36" s="100" t="s">
        <v>2151</v>
      </c>
      <c r="C36" s="99" t="s">
        <v>2152</v>
      </c>
      <c r="D36" s="96" t="s">
        <v>510</v>
      </c>
      <c r="E36" s="96" t="s">
        <v>130</v>
      </c>
      <c r="F36" s="86">
        <v>44658</v>
      </c>
      <c r="G36" s="102">
        <v>12375048.764924997</v>
      </c>
      <c r="H36" s="103">
        <v>-10.469661</v>
      </c>
      <c r="I36" s="102">
        <v>-1295.625707813</v>
      </c>
      <c r="J36" s="79">
        <f t="shared" si="0"/>
        <v>6.9633915559199804E-3</v>
      </c>
      <c r="K36" s="79">
        <f>I36/'סכום נכסי הקרן'!$C$42</f>
        <v>-8.0551252290144134E-5</v>
      </c>
    </row>
    <row r="37" spans="2:11">
      <c r="B37" s="100" t="s">
        <v>2153</v>
      </c>
      <c r="C37" s="99" t="s">
        <v>2154</v>
      </c>
      <c r="D37" s="96" t="s">
        <v>510</v>
      </c>
      <c r="E37" s="96" t="s">
        <v>130</v>
      </c>
      <c r="F37" s="86">
        <v>44658</v>
      </c>
      <c r="G37" s="102">
        <v>10894146.813990002</v>
      </c>
      <c r="H37" s="103">
        <v>-10.428046999999999</v>
      </c>
      <c r="I37" s="102">
        <v>-1136.046722331</v>
      </c>
      <c r="J37" s="79">
        <f t="shared" si="0"/>
        <v>6.1057279935912067E-3</v>
      </c>
      <c r="K37" s="79">
        <f>I37/'סכום נכסי הקרן'!$C$42</f>
        <v>-7.0629955543521442E-5</v>
      </c>
    </row>
    <row r="38" spans="2:11">
      <c r="B38" s="100" t="s">
        <v>2155</v>
      </c>
      <c r="C38" s="99" t="s">
        <v>2156</v>
      </c>
      <c r="D38" s="96" t="s">
        <v>510</v>
      </c>
      <c r="E38" s="96" t="s">
        <v>130</v>
      </c>
      <c r="F38" s="86">
        <v>44658</v>
      </c>
      <c r="G38" s="102">
        <v>11142790.352595</v>
      </c>
      <c r="H38" s="103">
        <v>-10.417648</v>
      </c>
      <c r="I38" s="102">
        <v>-1160.816673258</v>
      </c>
      <c r="J38" s="79">
        <f t="shared" si="0"/>
        <v>6.2388550734920629E-3</v>
      </c>
      <c r="K38" s="79">
        <f>I38/'סכום נכסי הקרן'!$C$42</f>
        <v>-7.2169945491469629E-5</v>
      </c>
    </row>
    <row r="39" spans="2:11">
      <c r="B39" s="100" t="s">
        <v>2157</v>
      </c>
      <c r="C39" s="99" t="s">
        <v>2158</v>
      </c>
      <c r="D39" s="96" t="s">
        <v>510</v>
      </c>
      <c r="E39" s="96" t="s">
        <v>130</v>
      </c>
      <c r="F39" s="86">
        <v>44662</v>
      </c>
      <c r="G39" s="102">
        <v>9904702.5356399994</v>
      </c>
      <c r="H39" s="103">
        <v>-10.413218000000001</v>
      </c>
      <c r="I39" s="102">
        <v>-1031.398226734</v>
      </c>
      <c r="J39" s="79">
        <f t="shared" si="0"/>
        <v>5.5432905194151743E-3</v>
      </c>
      <c r="K39" s="79">
        <f>I39/'סכום נכסי הקרן'!$C$42</f>
        <v>-6.4123780712484023E-5</v>
      </c>
    </row>
    <row r="40" spans="2:11">
      <c r="B40" s="100" t="s">
        <v>2159</v>
      </c>
      <c r="C40" s="99" t="s">
        <v>2160</v>
      </c>
      <c r="D40" s="96" t="s">
        <v>510</v>
      </c>
      <c r="E40" s="96" t="s">
        <v>130</v>
      </c>
      <c r="F40" s="86">
        <v>44658</v>
      </c>
      <c r="G40" s="102">
        <v>12381655.4235</v>
      </c>
      <c r="H40" s="103">
        <v>-10.410717</v>
      </c>
      <c r="I40" s="102">
        <v>-1289.019049238</v>
      </c>
      <c r="J40" s="79">
        <f t="shared" si="0"/>
        <v>6.927883808384115E-3</v>
      </c>
      <c r="K40" s="79">
        <f>I40/'סכום נכסי הקרן'!$C$42</f>
        <v>-8.0140505097910683E-5</v>
      </c>
    </row>
    <row r="41" spans="2:11">
      <c r="B41" s="100" t="s">
        <v>2161</v>
      </c>
      <c r="C41" s="99" t="s">
        <v>2162</v>
      </c>
      <c r="D41" s="96" t="s">
        <v>510</v>
      </c>
      <c r="E41" s="96" t="s">
        <v>130</v>
      </c>
      <c r="F41" s="86">
        <v>44662</v>
      </c>
      <c r="G41" s="102">
        <v>13619820.965850001</v>
      </c>
      <c r="H41" s="103">
        <v>-10.406286</v>
      </c>
      <c r="I41" s="102">
        <v>-1417.3175824140001</v>
      </c>
      <c r="J41" s="79">
        <f t="shared" si="0"/>
        <v>7.6174293439251733E-3</v>
      </c>
      <c r="K41" s="79">
        <f>I41/'סכום נכסי הקרן'!$C$42</f>
        <v>-8.8117042960655077E-5</v>
      </c>
    </row>
    <row r="42" spans="2:11">
      <c r="B42" s="100" t="s">
        <v>2163</v>
      </c>
      <c r="C42" s="99" t="s">
        <v>2164</v>
      </c>
      <c r="D42" s="96" t="s">
        <v>510</v>
      </c>
      <c r="E42" s="96" t="s">
        <v>130</v>
      </c>
      <c r="F42" s="86">
        <v>44658</v>
      </c>
      <c r="G42" s="102">
        <v>10651565.856194999</v>
      </c>
      <c r="H42" s="103">
        <v>-10.376072000000001</v>
      </c>
      <c r="I42" s="102">
        <v>-1105.214190593</v>
      </c>
      <c r="J42" s="79">
        <f t="shared" si="0"/>
        <v>5.9400173335932413E-3</v>
      </c>
      <c r="K42" s="79">
        <f>I42/'סכום נכסי הקרן'!$C$42</f>
        <v>-6.8713044642638047E-5</v>
      </c>
    </row>
    <row r="43" spans="2:11">
      <c r="B43" s="100" t="s">
        <v>2165</v>
      </c>
      <c r="C43" s="99" t="s">
        <v>2166</v>
      </c>
      <c r="D43" s="96" t="s">
        <v>510</v>
      </c>
      <c r="E43" s="96" t="s">
        <v>130</v>
      </c>
      <c r="F43" s="86">
        <v>44658</v>
      </c>
      <c r="G43" s="102">
        <v>3468812.917808</v>
      </c>
      <c r="H43" s="103">
        <v>-10.251533999999999</v>
      </c>
      <c r="I43" s="102">
        <v>-355.60651957100004</v>
      </c>
      <c r="J43" s="79">
        <f t="shared" si="0"/>
        <v>1.9112212892029102E-3</v>
      </c>
      <c r="K43" s="79">
        <f>I43/'סכום נכסי הקרן'!$C$42</f>
        <v>-2.210866170781324E-5</v>
      </c>
    </row>
    <row r="44" spans="2:11">
      <c r="B44" s="100" t="s">
        <v>2167</v>
      </c>
      <c r="C44" s="99" t="s">
        <v>2168</v>
      </c>
      <c r="D44" s="96" t="s">
        <v>510</v>
      </c>
      <c r="E44" s="96" t="s">
        <v>130</v>
      </c>
      <c r="F44" s="86">
        <v>44658</v>
      </c>
      <c r="G44" s="102">
        <v>8680216.6628099997</v>
      </c>
      <c r="H44" s="103">
        <v>-10.244623000000001</v>
      </c>
      <c r="I44" s="102">
        <v>-889.25546849600005</v>
      </c>
      <c r="J44" s="79">
        <f t="shared" si="0"/>
        <v>4.7793386493026032E-3</v>
      </c>
      <c r="K44" s="79">
        <f>I44/'סכום נכסי הקרן'!$C$42</f>
        <v>-5.5286523848097488E-5</v>
      </c>
    </row>
    <row r="45" spans="2:11">
      <c r="B45" s="100" t="s">
        <v>2169</v>
      </c>
      <c r="C45" s="99" t="s">
        <v>2170</v>
      </c>
      <c r="D45" s="96" t="s">
        <v>510</v>
      </c>
      <c r="E45" s="96" t="s">
        <v>130</v>
      </c>
      <c r="F45" s="86">
        <v>44677</v>
      </c>
      <c r="G45" s="102">
        <v>20460174.126254</v>
      </c>
      <c r="H45" s="103">
        <v>-8.3661410000000007</v>
      </c>
      <c r="I45" s="102">
        <v>-1711.7269676080002</v>
      </c>
      <c r="J45" s="79">
        <f t="shared" si="0"/>
        <v>9.1997442165622847E-3</v>
      </c>
      <c r="K45" s="79">
        <f>I45/'סכום נכסי הקרן'!$C$42</f>
        <v>-1.0642097481407502E-4</v>
      </c>
    </row>
    <row r="46" spans="2:11">
      <c r="B46" s="100" t="s">
        <v>2171</v>
      </c>
      <c r="C46" s="99" t="s">
        <v>2172</v>
      </c>
      <c r="D46" s="96" t="s">
        <v>510</v>
      </c>
      <c r="E46" s="96" t="s">
        <v>130</v>
      </c>
      <c r="F46" s="86">
        <v>44678</v>
      </c>
      <c r="G46" s="102">
        <v>5441970.1268600002</v>
      </c>
      <c r="H46" s="103">
        <v>-8.056476</v>
      </c>
      <c r="I46" s="102">
        <v>-438.43099810199999</v>
      </c>
      <c r="J46" s="79">
        <f t="shared" si="0"/>
        <v>2.3563647214058492E-3</v>
      </c>
      <c r="K46" s="79">
        <f>I46/'סכום נכסי הקרן'!$C$42</f>
        <v>-2.7258000305927205E-5</v>
      </c>
    </row>
    <row r="47" spans="2:11">
      <c r="B47" s="100" t="s">
        <v>2171</v>
      </c>
      <c r="C47" s="99" t="s">
        <v>2173</v>
      </c>
      <c r="D47" s="96" t="s">
        <v>510</v>
      </c>
      <c r="E47" s="96" t="s">
        <v>130</v>
      </c>
      <c r="F47" s="86">
        <v>44678</v>
      </c>
      <c r="G47" s="102">
        <v>17959968.159952998</v>
      </c>
      <c r="H47" s="103">
        <v>-8.056476</v>
      </c>
      <c r="I47" s="102">
        <v>-1446.9404613930001</v>
      </c>
      <c r="J47" s="79">
        <f t="shared" si="0"/>
        <v>7.7766386773773467E-3</v>
      </c>
      <c r="K47" s="79">
        <f>I47/'סכום נכסי הקרן'!$C$42</f>
        <v>-8.9958747693594994E-5</v>
      </c>
    </row>
    <row r="48" spans="2:11">
      <c r="B48" s="100" t="s">
        <v>2174</v>
      </c>
      <c r="C48" s="99" t="s">
        <v>2175</v>
      </c>
      <c r="D48" s="96" t="s">
        <v>510</v>
      </c>
      <c r="E48" s="96" t="s">
        <v>130</v>
      </c>
      <c r="F48" s="86">
        <v>44678</v>
      </c>
      <c r="G48" s="102">
        <v>4762455.4209749997</v>
      </c>
      <c r="H48" s="103">
        <v>-8.0398770000000006</v>
      </c>
      <c r="I48" s="102">
        <v>-382.89556336700002</v>
      </c>
      <c r="J48" s="79">
        <f t="shared" si="0"/>
        <v>2.05788733325583E-3</v>
      </c>
      <c r="K48" s="79">
        <f>I48/'סכום נכסי הקרן'!$C$42</f>
        <v>-2.3805267940857866E-5</v>
      </c>
    </row>
    <row r="49" spans="2:11">
      <c r="B49" s="100" t="s">
        <v>2176</v>
      </c>
      <c r="C49" s="99" t="s">
        <v>2177</v>
      </c>
      <c r="D49" s="96" t="s">
        <v>510</v>
      </c>
      <c r="E49" s="96" t="s">
        <v>130</v>
      </c>
      <c r="F49" s="86">
        <v>44678</v>
      </c>
      <c r="G49" s="102">
        <v>10135391.507999999</v>
      </c>
      <c r="H49" s="103">
        <v>-7.8741719999999997</v>
      </c>
      <c r="I49" s="102">
        <v>-798.07813782799997</v>
      </c>
      <c r="J49" s="79">
        <f t="shared" si="0"/>
        <v>4.2893024832739244E-3</v>
      </c>
      <c r="K49" s="79">
        <f>I49/'סכום נכסי הקרן'!$C$42</f>
        <v>-4.9617874236183482E-5</v>
      </c>
    </row>
    <row r="50" spans="2:11">
      <c r="B50" s="100" t="s">
        <v>2178</v>
      </c>
      <c r="C50" s="99" t="s">
        <v>2179</v>
      </c>
      <c r="D50" s="96" t="s">
        <v>510</v>
      </c>
      <c r="E50" s="96" t="s">
        <v>130</v>
      </c>
      <c r="F50" s="86">
        <v>44679</v>
      </c>
      <c r="G50" s="102">
        <v>10145651.26014</v>
      </c>
      <c r="H50" s="103">
        <v>-7.760764</v>
      </c>
      <c r="I50" s="102">
        <v>-787.38001446099997</v>
      </c>
      <c r="J50" s="79">
        <f t="shared" si="0"/>
        <v>4.2318049965625005E-3</v>
      </c>
      <c r="K50" s="79">
        <f>I50/'סכום נכסי הקרן'!$C$42</f>
        <v>-4.8952753724009551E-5</v>
      </c>
    </row>
    <row r="51" spans="2:11">
      <c r="B51" s="100" t="s">
        <v>2180</v>
      </c>
      <c r="C51" s="99" t="s">
        <v>2181</v>
      </c>
      <c r="D51" s="96" t="s">
        <v>510</v>
      </c>
      <c r="E51" s="96" t="s">
        <v>130</v>
      </c>
      <c r="F51" s="86">
        <v>44679</v>
      </c>
      <c r="G51" s="102">
        <v>3994636.0757400002</v>
      </c>
      <c r="H51" s="103">
        <v>-7.671678</v>
      </c>
      <c r="I51" s="102">
        <v>-306.45561274599999</v>
      </c>
      <c r="J51" s="79">
        <f t="shared" si="0"/>
        <v>1.6470577985534844E-3</v>
      </c>
      <c r="K51" s="79">
        <f>I51/'סכום נכסי הקרן'!$C$42</f>
        <v>-1.9052866294002743E-5</v>
      </c>
    </row>
    <row r="52" spans="2:11">
      <c r="B52" s="100" t="s">
        <v>2182</v>
      </c>
      <c r="C52" s="99" t="s">
        <v>2183</v>
      </c>
      <c r="D52" s="96" t="s">
        <v>510</v>
      </c>
      <c r="E52" s="96" t="s">
        <v>130</v>
      </c>
      <c r="F52" s="86">
        <v>44713</v>
      </c>
      <c r="G52" s="102">
        <v>3050877.2045399998</v>
      </c>
      <c r="H52" s="103">
        <v>-7.4084440000000003</v>
      </c>
      <c r="I52" s="102">
        <v>-226.02252618499998</v>
      </c>
      <c r="J52" s="79">
        <f t="shared" si="0"/>
        <v>1.2147669969755593E-3</v>
      </c>
      <c r="K52" s="79">
        <f>I52/'סכום נכסי הקרן'!$C$42</f>
        <v>-1.4052204599054933E-5</v>
      </c>
    </row>
    <row r="53" spans="2:11">
      <c r="B53" s="100" t="s">
        <v>2184</v>
      </c>
      <c r="C53" s="99" t="s">
        <v>2185</v>
      </c>
      <c r="D53" s="96" t="s">
        <v>510</v>
      </c>
      <c r="E53" s="96" t="s">
        <v>130</v>
      </c>
      <c r="F53" s="86">
        <v>44713</v>
      </c>
      <c r="G53" s="102">
        <v>15807682.019547001</v>
      </c>
      <c r="H53" s="103">
        <v>-7.0772310000000003</v>
      </c>
      <c r="I53" s="102">
        <v>-1118.7461313410001</v>
      </c>
      <c r="J53" s="79">
        <f t="shared" si="0"/>
        <v>6.0127452837810229E-3</v>
      </c>
      <c r="K53" s="79">
        <f>I53/'סכום נכסי הקרן'!$C$42</f>
        <v>-6.9554348397722813E-5</v>
      </c>
    </row>
    <row r="54" spans="2:11">
      <c r="B54" s="100" t="s">
        <v>2186</v>
      </c>
      <c r="C54" s="99" t="s">
        <v>2187</v>
      </c>
      <c r="D54" s="96" t="s">
        <v>510</v>
      </c>
      <c r="E54" s="96" t="s">
        <v>130</v>
      </c>
      <c r="F54" s="86">
        <v>44714</v>
      </c>
      <c r="G54" s="102">
        <v>3568400.225296</v>
      </c>
      <c r="H54" s="103">
        <v>-7.0152460000000003</v>
      </c>
      <c r="I54" s="102">
        <v>-250.33204949</v>
      </c>
      <c r="J54" s="79">
        <f t="shared" si="0"/>
        <v>1.3454194904307982E-3</v>
      </c>
      <c r="K54" s="79">
        <f>I54/'סכום נכסי הקרן'!$C$42</f>
        <v>-1.5563568979204158E-5</v>
      </c>
    </row>
    <row r="55" spans="2:11">
      <c r="B55" s="100" t="s">
        <v>2188</v>
      </c>
      <c r="C55" s="99" t="s">
        <v>2189</v>
      </c>
      <c r="D55" s="96" t="s">
        <v>510</v>
      </c>
      <c r="E55" s="96" t="s">
        <v>130</v>
      </c>
      <c r="F55" s="86">
        <v>44713</v>
      </c>
      <c r="G55" s="102">
        <v>5767618.8231899999</v>
      </c>
      <c r="H55" s="103">
        <v>-6.950691</v>
      </c>
      <c r="I55" s="102">
        <v>-400.88936359899998</v>
      </c>
      <c r="J55" s="79">
        <f t="shared" si="0"/>
        <v>2.1545957235253629E-3</v>
      </c>
      <c r="K55" s="79">
        <f>I55/'סכום נכסי הקרן'!$C$42</f>
        <v>-2.4923973083404695E-5</v>
      </c>
    </row>
    <row r="56" spans="2:11">
      <c r="B56" s="100" t="s">
        <v>2188</v>
      </c>
      <c r="C56" s="99" t="s">
        <v>2190</v>
      </c>
      <c r="D56" s="96" t="s">
        <v>510</v>
      </c>
      <c r="E56" s="96" t="s">
        <v>130</v>
      </c>
      <c r="F56" s="86">
        <v>44713</v>
      </c>
      <c r="G56" s="102">
        <v>21702873.418875001</v>
      </c>
      <c r="H56" s="103">
        <v>-6.950691</v>
      </c>
      <c r="I56" s="102">
        <v>-1508.4996737609999</v>
      </c>
      <c r="J56" s="79">
        <f t="shared" si="0"/>
        <v>8.1074910964112276E-3</v>
      </c>
      <c r="K56" s="79">
        <f>I56/'סכום נכסי הקרן'!$C$42</f>
        <v>-9.3785988552073707E-5</v>
      </c>
    </row>
    <row r="57" spans="2:11">
      <c r="B57" s="100" t="s">
        <v>2191</v>
      </c>
      <c r="C57" s="99" t="s">
        <v>2192</v>
      </c>
      <c r="D57" s="96" t="s">
        <v>510</v>
      </c>
      <c r="E57" s="96" t="s">
        <v>130</v>
      </c>
      <c r="F57" s="86">
        <v>44721</v>
      </c>
      <c r="G57" s="102">
        <v>8940829.9122449998</v>
      </c>
      <c r="H57" s="103">
        <v>-6.8586530000000003</v>
      </c>
      <c r="I57" s="102">
        <v>-613.22052757100005</v>
      </c>
      <c r="J57" s="79">
        <f t="shared" si="0"/>
        <v>3.2957779533508667E-3</v>
      </c>
      <c r="K57" s="79">
        <f>I57/'סכום נכסי הקרן'!$C$42</f>
        <v>-3.8124962423944335E-5</v>
      </c>
    </row>
    <row r="58" spans="2:11">
      <c r="B58" s="100" t="s">
        <v>2193</v>
      </c>
      <c r="C58" s="99" t="s">
        <v>2194</v>
      </c>
      <c r="D58" s="96" t="s">
        <v>510</v>
      </c>
      <c r="E58" s="96" t="s">
        <v>130</v>
      </c>
      <c r="F58" s="86">
        <v>44721</v>
      </c>
      <c r="G58" s="102">
        <v>4880315.376007</v>
      </c>
      <c r="H58" s="103">
        <v>-6.8293990000000004</v>
      </c>
      <c r="I58" s="102">
        <v>-333.29622111800001</v>
      </c>
      <c r="J58" s="79">
        <f t="shared" si="0"/>
        <v>1.7913137087027418E-3</v>
      </c>
      <c r="K58" s="79">
        <f>I58/'סכום נכסי הקרן'!$C$42</f>
        <v>-2.0721592534579918E-5</v>
      </c>
    </row>
    <row r="59" spans="2:11">
      <c r="B59" s="100" t="s">
        <v>2193</v>
      </c>
      <c r="C59" s="99" t="s">
        <v>2195</v>
      </c>
      <c r="D59" s="96" t="s">
        <v>510</v>
      </c>
      <c r="E59" s="96" t="s">
        <v>130</v>
      </c>
      <c r="F59" s="86">
        <v>44721</v>
      </c>
      <c r="G59" s="102">
        <v>4467702.9662499996</v>
      </c>
      <c r="H59" s="103">
        <v>-6.8293990000000004</v>
      </c>
      <c r="I59" s="102">
        <v>-305.11727240199997</v>
      </c>
      <c r="J59" s="79">
        <f t="shared" si="0"/>
        <v>1.6398648354977515E-3</v>
      </c>
      <c r="K59" s="79">
        <f>I59/'סכום נכסי הקרן'!$C$42</f>
        <v>-1.8969659400183386E-5</v>
      </c>
    </row>
    <row r="60" spans="2:11">
      <c r="B60" s="100" t="s">
        <v>2196</v>
      </c>
      <c r="C60" s="99" t="s">
        <v>2197</v>
      </c>
      <c r="D60" s="96" t="s">
        <v>510</v>
      </c>
      <c r="E60" s="96" t="s">
        <v>130</v>
      </c>
      <c r="F60" s="86">
        <v>44714</v>
      </c>
      <c r="G60" s="102">
        <v>10168116.112</v>
      </c>
      <c r="H60" s="103">
        <v>-6.7615319999999999</v>
      </c>
      <c r="I60" s="102">
        <v>-687.52041605600004</v>
      </c>
      <c r="J60" s="79">
        <f t="shared" si="0"/>
        <v>3.6951056395508998E-3</v>
      </c>
      <c r="K60" s="79">
        <f>I60/'סכום נכסי הקרן'!$C$42</f>
        <v>-4.274431277057132E-5</v>
      </c>
    </row>
    <row r="61" spans="2:11">
      <c r="B61" s="100" t="s">
        <v>2196</v>
      </c>
      <c r="C61" s="99" t="s">
        <v>2198</v>
      </c>
      <c r="D61" s="96" t="s">
        <v>510</v>
      </c>
      <c r="E61" s="96" t="s">
        <v>130</v>
      </c>
      <c r="F61" s="86">
        <v>44714</v>
      </c>
      <c r="G61" s="102">
        <v>12785827.477499999</v>
      </c>
      <c r="H61" s="103">
        <v>-6.7615319999999999</v>
      </c>
      <c r="I61" s="102">
        <v>-864.51780547399994</v>
      </c>
      <c r="J61" s="79">
        <f t="shared" si="0"/>
        <v>4.6463851020228427E-3</v>
      </c>
      <c r="K61" s="79">
        <f>I61/'סכום נכסי הקרן'!$C$42</f>
        <v>-5.3748541294079425E-5</v>
      </c>
    </row>
    <row r="62" spans="2:11">
      <c r="B62" s="100" t="s">
        <v>2199</v>
      </c>
      <c r="C62" s="99" t="s">
        <v>2200</v>
      </c>
      <c r="D62" s="96" t="s">
        <v>510</v>
      </c>
      <c r="E62" s="96" t="s">
        <v>130</v>
      </c>
      <c r="F62" s="86">
        <v>44714</v>
      </c>
      <c r="G62" s="102">
        <v>1375750.78257</v>
      </c>
      <c r="H62" s="103">
        <v>-6.7290910000000004</v>
      </c>
      <c r="I62" s="102">
        <v>-92.575528441999992</v>
      </c>
      <c r="J62" s="79">
        <f t="shared" si="0"/>
        <v>4.975508352068719E-4</v>
      </c>
      <c r="K62" s="79">
        <f>I62/'סכום נכסי הקרן'!$C$42</f>
        <v>-5.7555779438896774E-6</v>
      </c>
    </row>
    <row r="63" spans="2:11">
      <c r="B63" s="100" t="s">
        <v>2201</v>
      </c>
      <c r="C63" s="99" t="s">
        <v>2202</v>
      </c>
      <c r="D63" s="96" t="s">
        <v>510</v>
      </c>
      <c r="E63" s="96" t="s">
        <v>130</v>
      </c>
      <c r="F63" s="86">
        <v>44679</v>
      </c>
      <c r="G63" s="102">
        <v>7674994.1292749997</v>
      </c>
      <c r="H63" s="103">
        <v>-6.8375209999999997</v>
      </c>
      <c r="I63" s="102">
        <v>-524.77932667499999</v>
      </c>
      <c r="J63" s="79">
        <f t="shared" si="0"/>
        <v>2.8204472248844043E-3</v>
      </c>
      <c r="K63" s="79">
        <f>I63/'סכום נכסי הקרן'!$C$42</f>
        <v>-3.2626422650260522E-5</v>
      </c>
    </row>
    <row r="64" spans="2:11">
      <c r="B64" s="100" t="s">
        <v>2203</v>
      </c>
      <c r="C64" s="99" t="s">
        <v>2204</v>
      </c>
      <c r="D64" s="96" t="s">
        <v>510</v>
      </c>
      <c r="E64" s="96" t="s">
        <v>130</v>
      </c>
      <c r="F64" s="86">
        <v>44679</v>
      </c>
      <c r="G64" s="102">
        <v>7676160.0101999994</v>
      </c>
      <c r="H64" s="103">
        <v>-6.821294</v>
      </c>
      <c r="I64" s="102">
        <v>-523.61344574999998</v>
      </c>
      <c r="J64" s="79">
        <f t="shared" si="0"/>
        <v>2.8141811517898396E-3</v>
      </c>
      <c r="K64" s="79">
        <f>I64/'סכום נכסי הקרן'!$C$42</f>
        <v>-3.2553937851631091E-5</v>
      </c>
    </row>
    <row r="65" spans="2:11">
      <c r="B65" s="100" t="s">
        <v>2205</v>
      </c>
      <c r="C65" s="99" t="s">
        <v>2206</v>
      </c>
      <c r="D65" s="96" t="s">
        <v>510</v>
      </c>
      <c r="E65" s="96" t="s">
        <v>130</v>
      </c>
      <c r="F65" s="86">
        <v>44683</v>
      </c>
      <c r="G65" s="102">
        <v>9665582.4707200006</v>
      </c>
      <c r="H65" s="103">
        <v>-6.8170109999999999</v>
      </c>
      <c r="I65" s="102">
        <v>-658.90381401900004</v>
      </c>
      <c r="J65" s="79">
        <f t="shared" si="0"/>
        <v>3.5413045812808137E-3</v>
      </c>
      <c r="K65" s="79">
        <f>I65/'סכום נכסי הקרן'!$C$42</f>
        <v>-4.0965169985376027E-5</v>
      </c>
    </row>
    <row r="66" spans="2:11">
      <c r="B66" s="100" t="s">
        <v>2205</v>
      </c>
      <c r="C66" s="99" t="s">
        <v>2207</v>
      </c>
      <c r="D66" s="96" t="s">
        <v>510</v>
      </c>
      <c r="E66" s="96" t="s">
        <v>130</v>
      </c>
      <c r="F66" s="86">
        <v>44683</v>
      </c>
      <c r="G66" s="102">
        <v>1535232.0020399999</v>
      </c>
      <c r="H66" s="103">
        <v>-6.8170109999999999</v>
      </c>
      <c r="I66" s="102">
        <v>-104.656933466</v>
      </c>
      <c r="J66" s="79">
        <f t="shared" si="0"/>
        <v>5.6248282383634821E-4</v>
      </c>
      <c r="K66" s="79">
        <f>I66/'סכום נכסי הקרן'!$C$42</f>
        <v>-6.5066994276940872E-6</v>
      </c>
    </row>
    <row r="67" spans="2:11">
      <c r="B67" s="100" t="s">
        <v>2208</v>
      </c>
      <c r="C67" s="99" t="s">
        <v>2209</v>
      </c>
      <c r="D67" s="96" t="s">
        <v>510</v>
      </c>
      <c r="E67" s="96" t="s">
        <v>130</v>
      </c>
      <c r="F67" s="86">
        <v>44683</v>
      </c>
      <c r="G67" s="102">
        <v>8903051.02764</v>
      </c>
      <c r="H67" s="103">
        <v>-6.8105219999999997</v>
      </c>
      <c r="I67" s="102">
        <v>-606.34423461899996</v>
      </c>
      <c r="J67" s="79">
        <f t="shared" si="0"/>
        <v>3.2588210452027459E-3</v>
      </c>
      <c r="K67" s="79">
        <f>I67/'סכום נכסי הקרן'!$C$42</f>
        <v>-3.7697451604224294E-5</v>
      </c>
    </row>
    <row r="68" spans="2:11">
      <c r="B68" s="100" t="s">
        <v>2210</v>
      </c>
      <c r="C68" s="99" t="s">
        <v>2211</v>
      </c>
      <c r="D68" s="96" t="s">
        <v>510</v>
      </c>
      <c r="E68" s="96" t="s">
        <v>130</v>
      </c>
      <c r="F68" s="86">
        <v>44705</v>
      </c>
      <c r="G68" s="102">
        <v>10242652.553099999</v>
      </c>
      <c r="H68" s="103">
        <v>-6.6898059999999999</v>
      </c>
      <c r="I68" s="102">
        <v>-685.21361095500004</v>
      </c>
      <c r="J68" s="79">
        <f t="shared" si="0"/>
        <v>3.6827076243952949E-3</v>
      </c>
      <c r="K68" s="79">
        <f>I68/'סכום נכסי הקרן'!$C$42</f>
        <v>-4.2600894776814076E-5</v>
      </c>
    </row>
    <row r="69" spans="2:11">
      <c r="B69" s="100" t="s">
        <v>2212</v>
      </c>
      <c r="C69" s="99" t="s">
        <v>2213</v>
      </c>
      <c r="D69" s="96" t="s">
        <v>510</v>
      </c>
      <c r="E69" s="96" t="s">
        <v>130</v>
      </c>
      <c r="F69" s="86">
        <v>44706</v>
      </c>
      <c r="G69" s="102">
        <v>39717987.746579997</v>
      </c>
      <c r="H69" s="103">
        <v>-6.5745310000000003</v>
      </c>
      <c r="I69" s="102">
        <v>-2611.2715614479998</v>
      </c>
      <c r="J69" s="79">
        <f t="shared" si="0"/>
        <v>1.4034382176542466E-2</v>
      </c>
      <c r="K69" s="79">
        <f>I69/'סכום נכסי הקרן'!$C$42</f>
        <v>-1.6234719107212665E-4</v>
      </c>
    </row>
    <row r="70" spans="2:11">
      <c r="B70" s="100" t="s">
        <v>2214</v>
      </c>
      <c r="C70" s="99" t="s">
        <v>2215</v>
      </c>
      <c r="D70" s="96" t="s">
        <v>510</v>
      </c>
      <c r="E70" s="96" t="s">
        <v>130</v>
      </c>
      <c r="F70" s="86">
        <v>44706</v>
      </c>
      <c r="G70" s="102">
        <v>12043884.174449001</v>
      </c>
      <c r="H70" s="103">
        <v>-6.5712989999999998</v>
      </c>
      <c r="I70" s="102">
        <v>-791.43961572799992</v>
      </c>
      <c r="J70" s="79">
        <f t="shared" si="0"/>
        <v>4.2536234839640405E-3</v>
      </c>
      <c r="K70" s="79">
        <f>I70/'סכום נכסי הקרן'!$C$42</f>
        <v>-4.9205146034445781E-5</v>
      </c>
    </row>
    <row r="71" spans="2:11">
      <c r="B71" s="100" t="s">
        <v>2216</v>
      </c>
      <c r="C71" s="99" t="s">
        <v>2217</v>
      </c>
      <c r="D71" s="96" t="s">
        <v>510</v>
      </c>
      <c r="E71" s="96" t="s">
        <v>130</v>
      </c>
      <c r="F71" s="86">
        <v>44720</v>
      </c>
      <c r="G71" s="102">
        <v>11531728.229175</v>
      </c>
      <c r="H71" s="103">
        <v>-6.5282210000000003</v>
      </c>
      <c r="I71" s="102">
        <v>-752.81671661600001</v>
      </c>
      <c r="J71" s="79">
        <f t="shared" si="0"/>
        <v>4.0460431867224648E-3</v>
      </c>
      <c r="K71" s="79">
        <f>I71/'סכום נכסי הקרן'!$C$42</f>
        <v>-4.6803894753472803E-5</v>
      </c>
    </row>
    <row r="72" spans="2:11">
      <c r="B72" s="100" t="s">
        <v>2218</v>
      </c>
      <c r="C72" s="99" t="s">
        <v>2219</v>
      </c>
      <c r="D72" s="96" t="s">
        <v>510</v>
      </c>
      <c r="E72" s="96" t="s">
        <v>130</v>
      </c>
      <c r="F72" s="86">
        <v>44720</v>
      </c>
      <c r="G72" s="102">
        <v>11534176.579118002</v>
      </c>
      <c r="H72" s="103">
        <v>-6.5056079999999996</v>
      </c>
      <c r="I72" s="102">
        <v>-750.36836667400007</v>
      </c>
      <c r="J72" s="79">
        <f t="shared" si="0"/>
        <v>4.0328844332265671E-3</v>
      </c>
      <c r="K72" s="79">
        <f>I72/'סכום נכסי הקרן'!$C$42</f>
        <v>-4.665167667638208E-5</v>
      </c>
    </row>
    <row r="73" spans="2:11">
      <c r="B73" s="100" t="s">
        <v>2220</v>
      </c>
      <c r="C73" s="99" t="s">
        <v>2221</v>
      </c>
      <c r="D73" s="96" t="s">
        <v>510</v>
      </c>
      <c r="E73" s="96" t="s">
        <v>130</v>
      </c>
      <c r="F73" s="86">
        <v>44704</v>
      </c>
      <c r="G73" s="102">
        <v>3822315.3804000001</v>
      </c>
      <c r="H73" s="103">
        <v>-6.5765820000000001</v>
      </c>
      <c r="I73" s="102">
        <v>-251.37769637399995</v>
      </c>
      <c r="J73" s="79">
        <f t="shared" si="0"/>
        <v>1.3510393609216438E-3</v>
      </c>
      <c r="K73" s="79">
        <f>I73/'סכום נכסי הקרן'!$C$42</f>
        <v>-1.5628578623155774E-5</v>
      </c>
    </row>
    <row r="74" spans="2:11">
      <c r="B74" s="100" t="s">
        <v>2220</v>
      </c>
      <c r="C74" s="99" t="s">
        <v>2222</v>
      </c>
      <c r="D74" s="96" t="s">
        <v>510</v>
      </c>
      <c r="E74" s="96" t="s">
        <v>130</v>
      </c>
      <c r="F74" s="86">
        <v>44704</v>
      </c>
      <c r="G74" s="102">
        <v>8971842.34485</v>
      </c>
      <c r="H74" s="103">
        <v>-6.5765820000000001</v>
      </c>
      <c r="I74" s="102">
        <v>-590.04054830899997</v>
      </c>
      <c r="J74" s="79">
        <f t="shared" si="0"/>
        <v>3.1711962389822379E-3</v>
      </c>
      <c r="K74" s="79">
        <f>I74/'סכום נכסי הקרן'!$C$42</f>
        <v>-3.6683823716712719E-5</v>
      </c>
    </row>
    <row r="75" spans="2:11">
      <c r="B75" s="100" t="s">
        <v>2223</v>
      </c>
      <c r="C75" s="99" t="s">
        <v>2224</v>
      </c>
      <c r="D75" s="96" t="s">
        <v>510</v>
      </c>
      <c r="E75" s="96" t="s">
        <v>130</v>
      </c>
      <c r="F75" s="86">
        <v>44817</v>
      </c>
      <c r="G75" s="102">
        <v>17945861.00076</v>
      </c>
      <c r="H75" s="103">
        <v>-5.5747330000000002</v>
      </c>
      <c r="I75" s="102">
        <v>-1000.433871949</v>
      </c>
      <c r="J75" s="79">
        <f t="shared" si="0"/>
        <v>5.376871371242869E-3</v>
      </c>
      <c r="K75" s="79">
        <f>I75/'סכום נכסי הקרן'!$C$42</f>
        <v>-6.2198674148723204E-5</v>
      </c>
    </row>
    <row r="76" spans="2:11">
      <c r="B76" s="100" t="s">
        <v>2225</v>
      </c>
      <c r="C76" s="99" t="s">
        <v>2226</v>
      </c>
      <c r="D76" s="96" t="s">
        <v>510</v>
      </c>
      <c r="E76" s="96" t="s">
        <v>130</v>
      </c>
      <c r="F76" s="86">
        <v>44706</v>
      </c>
      <c r="G76" s="102">
        <v>39600000</v>
      </c>
      <c r="H76" s="103">
        <v>-6.4711860000000003</v>
      </c>
      <c r="I76" s="102">
        <v>-2562.5897999999997</v>
      </c>
      <c r="J76" s="79">
        <f t="shared" ref="J76:J139" si="1">IFERROR(I76/$I$11,0)</f>
        <v>1.3772740126257338E-2</v>
      </c>
      <c r="K76" s="79">
        <f>I76/'סכום נכסי הקרן'!$C$42</f>
        <v>-1.5932056322376007E-4</v>
      </c>
    </row>
    <row r="77" spans="2:11">
      <c r="B77" s="100" t="s">
        <v>2227</v>
      </c>
      <c r="C77" s="99" t="s">
        <v>2228</v>
      </c>
      <c r="D77" s="96" t="s">
        <v>510</v>
      </c>
      <c r="E77" s="96" t="s">
        <v>130</v>
      </c>
      <c r="F77" s="86">
        <v>44720</v>
      </c>
      <c r="G77" s="102">
        <v>15902615.817</v>
      </c>
      <c r="H77" s="103">
        <v>-6.4313770000000003</v>
      </c>
      <c r="I77" s="102">
        <v>-1022.7572194240001</v>
      </c>
      <c r="J77" s="79">
        <f t="shared" si="1"/>
        <v>5.496849084227335E-3</v>
      </c>
      <c r="K77" s="79">
        <f>I77/'סכום נכסי הקרן'!$C$42</f>
        <v>-6.3586554601832284E-5</v>
      </c>
    </row>
    <row r="78" spans="2:11">
      <c r="B78" s="100" t="s">
        <v>2229</v>
      </c>
      <c r="C78" s="99" t="s">
        <v>2230</v>
      </c>
      <c r="D78" s="96" t="s">
        <v>510</v>
      </c>
      <c r="E78" s="96" t="s">
        <v>130</v>
      </c>
      <c r="F78" s="86">
        <v>44817</v>
      </c>
      <c r="G78" s="102">
        <v>7863224.6187000005</v>
      </c>
      <c r="H78" s="103">
        <v>-5.5235450000000004</v>
      </c>
      <c r="I78" s="102">
        <v>-434.32878600699996</v>
      </c>
      <c r="J78" s="79">
        <f t="shared" si="1"/>
        <v>2.3343172204256979E-3</v>
      </c>
      <c r="K78" s="79">
        <f>I78/'סכום נכסי הקרן'!$C$42</f>
        <v>-2.7002958807893175E-5</v>
      </c>
    </row>
    <row r="79" spans="2:11">
      <c r="B79" s="100" t="s">
        <v>2231</v>
      </c>
      <c r="C79" s="99" t="s">
        <v>2232</v>
      </c>
      <c r="D79" s="96" t="s">
        <v>510</v>
      </c>
      <c r="E79" s="96" t="s">
        <v>130</v>
      </c>
      <c r="F79" s="86">
        <v>44699</v>
      </c>
      <c r="G79" s="102">
        <v>8980275.5502080005</v>
      </c>
      <c r="H79" s="103">
        <v>-6.4834620000000003</v>
      </c>
      <c r="I79" s="102">
        <v>-582.23273080699994</v>
      </c>
      <c r="J79" s="79">
        <f t="shared" si="1"/>
        <v>3.1292328153362491E-3</v>
      </c>
      <c r="K79" s="79">
        <f>I79/'סכום נכסי הקרן'!$C$42</f>
        <v>-3.6198398432507271E-5</v>
      </c>
    </row>
    <row r="80" spans="2:11">
      <c r="B80" s="100" t="s">
        <v>2233</v>
      </c>
      <c r="C80" s="99" t="s">
        <v>2234</v>
      </c>
      <c r="D80" s="96" t="s">
        <v>510</v>
      </c>
      <c r="E80" s="96" t="s">
        <v>130</v>
      </c>
      <c r="F80" s="86">
        <v>44704</v>
      </c>
      <c r="G80" s="102">
        <v>7697845.3954050001</v>
      </c>
      <c r="H80" s="103">
        <v>-6.4425239999999997</v>
      </c>
      <c r="I80" s="102">
        <v>-495.93554917900002</v>
      </c>
      <c r="J80" s="79">
        <f t="shared" si="1"/>
        <v>2.6654252031343773E-3</v>
      </c>
      <c r="K80" s="79">
        <f>I80/'סכום נכסי הקרן'!$C$42</f>
        <v>-3.0833155980673555E-5</v>
      </c>
    </row>
    <row r="81" spans="2:11">
      <c r="B81" s="100" t="s">
        <v>2235</v>
      </c>
      <c r="C81" s="99" t="s">
        <v>2236</v>
      </c>
      <c r="D81" s="96" t="s">
        <v>510</v>
      </c>
      <c r="E81" s="96" t="s">
        <v>130</v>
      </c>
      <c r="F81" s="86">
        <v>44720</v>
      </c>
      <c r="G81" s="102">
        <v>10264726.56528</v>
      </c>
      <c r="H81" s="103">
        <v>-6.3797990000000002</v>
      </c>
      <c r="I81" s="102">
        <v>-654.86894209000002</v>
      </c>
      <c r="J81" s="79">
        <f t="shared" si="1"/>
        <v>3.5196190026833933E-3</v>
      </c>
      <c r="K81" s="79">
        <f>I81/'סכום נכסי הקרן'!$C$42</f>
        <v>-4.0714315139913043E-5</v>
      </c>
    </row>
    <row r="82" spans="2:11">
      <c r="B82" s="100" t="s">
        <v>2237</v>
      </c>
      <c r="C82" s="99" t="s">
        <v>2238</v>
      </c>
      <c r="D82" s="96" t="s">
        <v>510</v>
      </c>
      <c r="E82" s="96" t="s">
        <v>130</v>
      </c>
      <c r="F82" s="86">
        <v>44699</v>
      </c>
      <c r="G82" s="102">
        <v>10778615.786862001</v>
      </c>
      <c r="H82" s="103">
        <v>-6.4608869999999996</v>
      </c>
      <c r="I82" s="102">
        <v>-696.39415020000013</v>
      </c>
      <c r="J82" s="79">
        <f t="shared" si="1"/>
        <v>3.7427978743029499E-3</v>
      </c>
      <c r="K82" s="79">
        <f>I82/'סכום נכסי הקרן'!$C$42</f>
        <v>-4.3296007904033568E-5</v>
      </c>
    </row>
    <row r="83" spans="2:11">
      <c r="B83" s="100" t="s">
        <v>2237</v>
      </c>
      <c r="C83" s="99" t="s">
        <v>2239</v>
      </c>
      <c r="D83" s="96" t="s">
        <v>510</v>
      </c>
      <c r="E83" s="96" t="s">
        <v>130</v>
      </c>
      <c r="F83" s="86">
        <v>44699</v>
      </c>
      <c r="G83" s="102">
        <v>11480158.510919999</v>
      </c>
      <c r="H83" s="103">
        <v>-6.4608869999999996</v>
      </c>
      <c r="I83" s="102">
        <v>-741.720030683</v>
      </c>
      <c r="J83" s="79">
        <f t="shared" si="1"/>
        <v>3.9864036097531407E-3</v>
      </c>
      <c r="K83" s="79">
        <f>I83/'סכום נכסי הקרן'!$C$42</f>
        <v>-4.6113994929176796E-5</v>
      </c>
    </row>
    <row r="84" spans="2:11">
      <c r="B84" s="100" t="s">
        <v>2240</v>
      </c>
      <c r="C84" s="99" t="s">
        <v>2241</v>
      </c>
      <c r="D84" s="96" t="s">
        <v>510</v>
      </c>
      <c r="E84" s="96" t="s">
        <v>130</v>
      </c>
      <c r="F84" s="86">
        <v>44704</v>
      </c>
      <c r="G84" s="102">
        <v>12324014.270568002</v>
      </c>
      <c r="H84" s="103">
        <v>-6.3780780000000004</v>
      </c>
      <c r="I84" s="102">
        <v>-786.03524076600002</v>
      </c>
      <c r="J84" s="79">
        <f t="shared" si="1"/>
        <v>4.2245774572076409E-3</v>
      </c>
      <c r="K84" s="79">
        <f>I84/'סכום נכסי הקרן'!$C$42</f>
        <v>-4.8869146857824454E-5</v>
      </c>
    </row>
    <row r="85" spans="2:11">
      <c r="B85" s="100" t="s">
        <v>2242</v>
      </c>
      <c r="C85" s="99" t="s">
        <v>2243</v>
      </c>
      <c r="D85" s="96" t="s">
        <v>510</v>
      </c>
      <c r="E85" s="96" t="s">
        <v>130</v>
      </c>
      <c r="F85" s="86">
        <v>44804</v>
      </c>
      <c r="G85" s="102">
        <v>5939096.4807439996</v>
      </c>
      <c r="H85" s="103">
        <v>-6.0692729999999999</v>
      </c>
      <c r="I85" s="102">
        <v>-360.45995588400001</v>
      </c>
      <c r="J85" s="79">
        <f t="shared" si="1"/>
        <v>1.9373062744230533E-3</v>
      </c>
      <c r="K85" s="79">
        <f>I85/'סכום נכסי הקרן'!$C$42</f>
        <v>-2.2410408092255186E-5</v>
      </c>
    </row>
    <row r="86" spans="2:11">
      <c r="B86" s="100" t="s">
        <v>2244</v>
      </c>
      <c r="C86" s="99" t="s">
        <v>2245</v>
      </c>
      <c r="D86" s="96" t="s">
        <v>510</v>
      </c>
      <c r="E86" s="96" t="s">
        <v>130</v>
      </c>
      <c r="F86" s="86">
        <v>44704</v>
      </c>
      <c r="G86" s="102">
        <v>11567500</v>
      </c>
      <c r="H86" s="103">
        <v>-6.3233600000000001</v>
      </c>
      <c r="I86" s="102">
        <v>-731.45467000000008</v>
      </c>
      <c r="J86" s="79">
        <f t="shared" si="1"/>
        <v>3.9312320231850301E-3</v>
      </c>
      <c r="K86" s="79">
        <f>I86/'סכום נכסי הקרן'!$C$42</f>
        <v>-4.5475780008587248E-5</v>
      </c>
    </row>
    <row r="87" spans="2:11">
      <c r="B87" s="100" t="s">
        <v>2246</v>
      </c>
      <c r="C87" s="99" t="s">
        <v>2247</v>
      </c>
      <c r="D87" s="96" t="s">
        <v>510</v>
      </c>
      <c r="E87" s="96" t="s">
        <v>130</v>
      </c>
      <c r="F87" s="86">
        <v>44704</v>
      </c>
      <c r="G87" s="102">
        <v>12073474.232325001</v>
      </c>
      <c r="H87" s="103">
        <v>-6.3233600000000001</v>
      </c>
      <c r="I87" s="102">
        <v>-763.44924752300005</v>
      </c>
      <c r="J87" s="79">
        <f t="shared" si="1"/>
        <v>4.1031881441661068E-3</v>
      </c>
      <c r="K87" s="79">
        <f>I87/'סכום נכסי הקרן'!$C$42</f>
        <v>-4.7464937270928104E-5</v>
      </c>
    </row>
    <row r="88" spans="2:11">
      <c r="B88" s="100" t="s">
        <v>2248</v>
      </c>
      <c r="C88" s="99" t="s">
        <v>2249</v>
      </c>
      <c r="D88" s="96" t="s">
        <v>510</v>
      </c>
      <c r="E88" s="96" t="s">
        <v>130</v>
      </c>
      <c r="F88" s="86">
        <v>44705</v>
      </c>
      <c r="G88" s="102">
        <v>9247767.4970999993</v>
      </c>
      <c r="H88" s="103">
        <v>-6.3167350000000004</v>
      </c>
      <c r="I88" s="102">
        <v>-584.15698929199993</v>
      </c>
      <c r="J88" s="79">
        <f t="shared" si="1"/>
        <v>3.1395748185900083E-3</v>
      </c>
      <c r="K88" s="79">
        <f>I88/'סכום נכסי הקרן'!$C$42</f>
        <v>-3.6318032852974525E-5</v>
      </c>
    </row>
    <row r="89" spans="2:11">
      <c r="B89" s="100" t="s">
        <v>2250</v>
      </c>
      <c r="C89" s="99" t="s">
        <v>2251</v>
      </c>
      <c r="D89" s="96" t="s">
        <v>510</v>
      </c>
      <c r="E89" s="96" t="s">
        <v>130</v>
      </c>
      <c r="F89" s="86">
        <v>44804</v>
      </c>
      <c r="G89" s="102">
        <v>10220656.5296</v>
      </c>
      <c r="H89" s="103">
        <v>-5.9730499999999997</v>
      </c>
      <c r="I89" s="102">
        <v>-610.48493565799993</v>
      </c>
      <c r="J89" s="79">
        <f t="shared" si="1"/>
        <v>3.2810754065330959E-3</v>
      </c>
      <c r="K89" s="79">
        <f>I89/'סכום נכסי הקרן'!$C$42</f>
        <v>-3.7954886025322307E-5</v>
      </c>
    </row>
    <row r="90" spans="2:11">
      <c r="B90" s="100" t="s">
        <v>2252</v>
      </c>
      <c r="C90" s="99" t="s">
        <v>2253</v>
      </c>
      <c r="D90" s="96" t="s">
        <v>510</v>
      </c>
      <c r="E90" s="96" t="s">
        <v>130</v>
      </c>
      <c r="F90" s="86">
        <v>44705</v>
      </c>
      <c r="G90" s="102">
        <v>14054252.64672</v>
      </c>
      <c r="H90" s="103">
        <v>-6.2460120000000003</v>
      </c>
      <c r="I90" s="102">
        <v>-877.83026915599999</v>
      </c>
      <c r="J90" s="79">
        <f t="shared" si="1"/>
        <v>4.7179334640480193E-3</v>
      </c>
      <c r="K90" s="79">
        <f>I90/'סכום נכסי הקרן'!$C$42</f>
        <v>-5.4576199786949449E-5</v>
      </c>
    </row>
    <row r="91" spans="2:11">
      <c r="B91" s="100" t="s">
        <v>2252</v>
      </c>
      <c r="C91" s="99" t="s">
        <v>2254</v>
      </c>
      <c r="D91" s="96" t="s">
        <v>510</v>
      </c>
      <c r="E91" s="96" t="s">
        <v>130</v>
      </c>
      <c r="F91" s="86">
        <v>44705</v>
      </c>
      <c r="G91" s="102">
        <v>11824457.611824</v>
      </c>
      <c r="H91" s="103">
        <v>-6.2460120000000003</v>
      </c>
      <c r="I91" s="102">
        <v>-738.557009677</v>
      </c>
      <c r="J91" s="79">
        <f t="shared" si="1"/>
        <v>3.9694038283876127E-3</v>
      </c>
      <c r="K91" s="79">
        <f>I91/'סכום נכסי הקרן'!$C$42</f>
        <v>-4.591734453738779E-5</v>
      </c>
    </row>
    <row r="92" spans="2:11">
      <c r="B92" s="100" t="s">
        <v>2255</v>
      </c>
      <c r="C92" s="99" t="s">
        <v>2256</v>
      </c>
      <c r="D92" s="96" t="s">
        <v>510</v>
      </c>
      <c r="E92" s="96" t="s">
        <v>130</v>
      </c>
      <c r="F92" s="86">
        <v>44705</v>
      </c>
      <c r="G92" s="102">
        <v>5145421.1490000002</v>
      </c>
      <c r="H92" s="103">
        <v>-6.1561360000000001</v>
      </c>
      <c r="I92" s="102">
        <v>-316.75912121800002</v>
      </c>
      <c r="J92" s="79">
        <f t="shared" si="1"/>
        <v>1.702434411920769E-3</v>
      </c>
      <c r="K92" s="79">
        <f>I92/'סכום נכסי הקרן'!$C$42</f>
        <v>-1.9693452927470116E-5</v>
      </c>
    </row>
    <row r="93" spans="2:11">
      <c r="B93" s="100" t="s">
        <v>2257</v>
      </c>
      <c r="C93" s="99" t="s">
        <v>2258</v>
      </c>
      <c r="D93" s="96" t="s">
        <v>510</v>
      </c>
      <c r="E93" s="96" t="s">
        <v>130</v>
      </c>
      <c r="F93" s="86">
        <v>44684</v>
      </c>
      <c r="G93" s="102">
        <v>255771.38879599998</v>
      </c>
      <c r="H93" s="103">
        <v>-6.2014120000000004</v>
      </c>
      <c r="I93" s="102">
        <v>-15.861436714</v>
      </c>
      <c r="J93" s="79">
        <f t="shared" si="1"/>
        <v>8.5247918293828828E-5</v>
      </c>
      <c r="K93" s="79">
        <f>I93/'סכום נכסי הקרן'!$C$42</f>
        <v>-9.8613247848426869E-7</v>
      </c>
    </row>
    <row r="94" spans="2:11">
      <c r="B94" s="100" t="s">
        <v>2257</v>
      </c>
      <c r="C94" s="99" t="s">
        <v>2259</v>
      </c>
      <c r="D94" s="96" t="s">
        <v>510</v>
      </c>
      <c r="E94" s="96" t="s">
        <v>130</v>
      </c>
      <c r="F94" s="86">
        <v>44684</v>
      </c>
      <c r="G94" s="102">
        <v>18010606.254795</v>
      </c>
      <c r="H94" s="103">
        <v>-6.2014120000000004</v>
      </c>
      <c r="I94" s="102">
        <v>-1116.9118516589999</v>
      </c>
      <c r="J94" s="79">
        <f t="shared" si="1"/>
        <v>6.0028868751589868E-3</v>
      </c>
      <c r="K94" s="79">
        <f>I94/'סכום נכסי הקרן'!$C$42</f>
        <v>-6.9440308112365333E-5</v>
      </c>
    </row>
    <row r="95" spans="2:11">
      <c r="B95" s="100" t="s">
        <v>2260</v>
      </c>
      <c r="C95" s="99" t="s">
        <v>2261</v>
      </c>
      <c r="D95" s="96" t="s">
        <v>510</v>
      </c>
      <c r="E95" s="96" t="s">
        <v>130</v>
      </c>
      <c r="F95" s="86">
        <v>44684</v>
      </c>
      <c r="G95" s="102">
        <v>3599059.1998720001</v>
      </c>
      <c r="H95" s="103">
        <v>-6.2531160000000003</v>
      </c>
      <c r="I95" s="102">
        <v>-225.05333682199998</v>
      </c>
      <c r="J95" s="79">
        <f t="shared" si="1"/>
        <v>1.209558050452112E-3</v>
      </c>
      <c r="K95" s="79">
        <f>I95/'סכום נכסי הקרן'!$C$42</f>
        <v>-1.3991948449130494E-5</v>
      </c>
    </row>
    <row r="96" spans="2:11">
      <c r="B96" s="100" t="s">
        <v>2262</v>
      </c>
      <c r="C96" s="99" t="s">
        <v>2263</v>
      </c>
      <c r="D96" s="96" t="s">
        <v>510</v>
      </c>
      <c r="E96" s="96" t="s">
        <v>130</v>
      </c>
      <c r="F96" s="86">
        <v>44684</v>
      </c>
      <c r="G96" s="102">
        <v>7722795.2472000001</v>
      </c>
      <c r="H96" s="103">
        <v>-6.1468999999999996</v>
      </c>
      <c r="I96" s="102">
        <v>-474.71251270899995</v>
      </c>
      <c r="J96" s="79">
        <f t="shared" si="1"/>
        <v>2.5513611551188139E-3</v>
      </c>
      <c r="K96" s="79">
        <f>I96/'סכום נכסי הקרן'!$C$42</f>
        <v>-2.9513683732825379E-5</v>
      </c>
    </row>
    <row r="97" spans="2:11">
      <c r="B97" s="100" t="s">
        <v>2264</v>
      </c>
      <c r="C97" s="99" t="s">
        <v>2265</v>
      </c>
      <c r="D97" s="96" t="s">
        <v>510</v>
      </c>
      <c r="E97" s="96" t="s">
        <v>130</v>
      </c>
      <c r="F97" s="86">
        <v>44684</v>
      </c>
      <c r="G97" s="102">
        <v>10239200.2064</v>
      </c>
      <c r="H97" s="103">
        <v>-6.1148610000000003</v>
      </c>
      <c r="I97" s="102">
        <v>-626.11282326200001</v>
      </c>
      <c r="J97" s="79">
        <f t="shared" si="1"/>
        <v>3.3650681059078659E-3</v>
      </c>
      <c r="K97" s="79">
        <f>I97/'סכום נכסי הקרן'!$C$42</f>
        <v>-3.8926498358699624E-5</v>
      </c>
    </row>
    <row r="98" spans="2:11">
      <c r="B98" s="100" t="s">
        <v>2264</v>
      </c>
      <c r="C98" s="99" t="s">
        <v>2266</v>
      </c>
      <c r="D98" s="96" t="s">
        <v>510</v>
      </c>
      <c r="E98" s="96" t="s">
        <v>130</v>
      </c>
      <c r="F98" s="86">
        <v>44684</v>
      </c>
      <c r="G98" s="102">
        <v>12875211.68175</v>
      </c>
      <c r="H98" s="103">
        <v>-6.1148610000000003</v>
      </c>
      <c r="I98" s="102">
        <v>-787.30125143199996</v>
      </c>
      <c r="J98" s="79">
        <f t="shared" si="1"/>
        <v>4.231381681551267E-3</v>
      </c>
      <c r="K98" s="79">
        <f>I98/'סכום נכסי הקרן'!$C$42</f>
        <v>-4.8947856892631583E-5</v>
      </c>
    </row>
    <row r="99" spans="2:11">
      <c r="B99" s="100" t="s">
        <v>2267</v>
      </c>
      <c r="C99" s="99" t="s">
        <v>2268</v>
      </c>
      <c r="D99" s="96" t="s">
        <v>510</v>
      </c>
      <c r="E99" s="96" t="s">
        <v>130</v>
      </c>
      <c r="F99" s="86">
        <v>44817</v>
      </c>
      <c r="G99" s="102">
        <v>7736785.8183000004</v>
      </c>
      <c r="H99" s="103">
        <v>-5.7154160000000003</v>
      </c>
      <c r="I99" s="102">
        <v>-442.18948782899997</v>
      </c>
      <c r="J99" s="79">
        <f t="shared" si="1"/>
        <v>2.3765648729389501E-3</v>
      </c>
      <c r="K99" s="79">
        <f>I99/'סכום נכסי הקרן'!$C$42</f>
        <v>-2.7491672000154797E-5</v>
      </c>
    </row>
    <row r="100" spans="2:11">
      <c r="B100" s="100" t="s">
        <v>2269</v>
      </c>
      <c r="C100" s="99" t="s">
        <v>2270</v>
      </c>
      <c r="D100" s="96" t="s">
        <v>510</v>
      </c>
      <c r="E100" s="96" t="s">
        <v>130</v>
      </c>
      <c r="F100" s="86">
        <v>44817</v>
      </c>
      <c r="G100" s="102">
        <v>12898529.300249999</v>
      </c>
      <c r="H100" s="103">
        <v>-5.6835639999999996</v>
      </c>
      <c r="I100" s="102">
        <v>-733.09620996600006</v>
      </c>
      <c r="J100" s="79">
        <f t="shared" si="1"/>
        <v>3.9400545445884101E-3</v>
      </c>
      <c r="K100" s="79">
        <f>I100/'סכום נכסי הקרן'!$C$42</f>
        <v>-4.5577837338222069E-5</v>
      </c>
    </row>
    <row r="101" spans="2:11">
      <c r="B101" s="100" t="s">
        <v>2271</v>
      </c>
      <c r="C101" s="99" t="s">
        <v>2272</v>
      </c>
      <c r="D101" s="96" t="s">
        <v>510</v>
      </c>
      <c r="E101" s="96" t="s">
        <v>130</v>
      </c>
      <c r="F101" s="86">
        <v>44816</v>
      </c>
      <c r="G101" s="102">
        <v>4171145.94606</v>
      </c>
      <c r="H101" s="103">
        <v>-4.6986470000000002</v>
      </c>
      <c r="I101" s="102">
        <v>-195.98742483800001</v>
      </c>
      <c r="J101" s="79">
        <f t="shared" si="1"/>
        <v>1.0533421581199484E-3</v>
      </c>
      <c r="K101" s="79">
        <f>I101/'סכום נכסי הקרן'!$C$42</f>
        <v>-1.2184871300886513E-5</v>
      </c>
    </row>
    <row r="102" spans="2:11">
      <c r="B102" s="100" t="s">
        <v>2271</v>
      </c>
      <c r="C102" s="99" t="s">
        <v>2273</v>
      </c>
      <c r="D102" s="96" t="s">
        <v>510</v>
      </c>
      <c r="E102" s="96" t="s">
        <v>130</v>
      </c>
      <c r="F102" s="86">
        <v>44816</v>
      </c>
      <c r="G102" s="102">
        <v>2585146.6376999998</v>
      </c>
      <c r="H102" s="103">
        <v>-4.6986470000000002</v>
      </c>
      <c r="I102" s="102">
        <v>-121.466915544</v>
      </c>
      <c r="J102" s="79">
        <f t="shared" si="1"/>
        <v>6.5282873666536883E-4</v>
      </c>
      <c r="K102" s="79">
        <f>I102/'סכום נכסי הקרן'!$C$42</f>
        <v>-7.5518045835985843E-6</v>
      </c>
    </row>
    <row r="103" spans="2:11">
      <c r="B103" s="100" t="s">
        <v>2274</v>
      </c>
      <c r="C103" s="99" t="s">
        <v>2275</v>
      </c>
      <c r="D103" s="96" t="s">
        <v>510</v>
      </c>
      <c r="E103" s="96" t="s">
        <v>130</v>
      </c>
      <c r="F103" s="86">
        <v>44816</v>
      </c>
      <c r="G103" s="102">
        <v>12929619.458249997</v>
      </c>
      <c r="H103" s="103">
        <v>-4.6671779999999998</v>
      </c>
      <c r="I103" s="102">
        <v>-603.44830797099996</v>
      </c>
      <c r="J103" s="79">
        <f t="shared" si="1"/>
        <v>3.2432567730170032E-3</v>
      </c>
      <c r="K103" s="79">
        <f>I103/'סכום נכסי הקרן'!$C$42</f>
        <v>-3.7517406922623649E-5</v>
      </c>
    </row>
    <row r="104" spans="2:11">
      <c r="B104" s="100" t="s">
        <v>2274</v>
      </c>
      <c r="C104" s="99" t="s">
        <v>2276</v>
      </c>
      <c r="D104" s="96" t="s">
        <v>510</v>
      </c>
      <c r="E104" s="96" t="s">
        <v>130</v>
      </c>
      <c r="F104" s="86">
        <v>44816</v>
      </c>
      <c r="G104" s="102">
        <v>3894240.0456120004</v>
      </c>
      <c r="H104" s="103">
        <v>-4.6671779999999998</v>
      </c>
      <c r="I104" s="102">
        <v>-181.75110056</v>
      </c>
      <c r="J104" s="79">
        <f t="shared" si="1"/>
        <v>9.7682847082047409E-4</v>
      </c>
      <c r="K104" s="79">
        <f>I104/'סכום נכסי הקרן'!$C$42</f>
        <v>-1.1299774824576862E-5</v>
      </c>
    </row>
    <row r="105" spans="2:11">
      <c r="B105" s="100" t="s">
        <v>2277</v>
      </c>
      <c r="C105" s="99" t="s">
        <v>2278</v>
      </c>
      <c r="D105" s="96" t="s">
        <v>510</v>
      </c>
      <c r="E105" s="96" t="s">
        <v>130</v>
      </c>
      <c r="F105" s="86">
        <v>44805</v>
      </c>
      <c r="G105" s="102">
        <v>5563200.0651600007</v>
      </c>
      <c r="H105" s="103">
        <v>-5.3288140000000004</v>
      </c>
      <c r="I105" s="102">
        <v>-296.45256923899996</v>
      </c>
      <c r="J105" s="79">
        <f t="shared" si="1"/>
        <v>1.5932960460117562E-3</v>
      </c>
      <c r="K105" s="79">
        <f>I105/'סכום נכסי הקרן'!$C$42</f>
        <v>-1.8430960078077346E-5</v>
      </c>
    </row>
    <row r="106" spans="2:11">
      <c r="B106" s="100" t="s">
        <v>2279</v>
      </c>
      <c r="C106" s="99" t="s">
        <v>2280</v>
      </c>
      <c r="D106" s="96" t="s">
        <v>510</v>
      </c>
      <c r="E106" s="96" t="s">
        <v>130</v>
      </c>
      <c r="F106" s="86">
        <v>44805</v>
      </c>
      <c r="G106" s="102">
        <v>4868824.2409770004</v>
      </c>
      <c r="H106" s="103">
        <v>-5.3066570000000004</v>
      </c>
      <c r="I106" s="102">
        <v>-258.37181433199999</v>
      </c>
      <c r="J106" s="79">
        <f t="shared" si="1"/>
        <v>1.3886295242196965E-3</v>
      </c>
      <c r="K106" s="79">
        <f>I106/'סכום נכסי הקרן'!$C$42</f>
        <v>-1.6063414823753301E-5</v>
      </c>
    </row>
    <row r="107" spans="2:11">
      <c r="B107" s="100" t="s">
        <v>2281</v>
      </c>
      <c r="C107" s="99" t="s">
        <v>2282</v>
      </c>
      <c r="D107" s="96" t="s">
        <v>510</v>
      </c>
      <c r="E107" s="96" t="s">
        <v>130</v>
      </c>
      <c r="F107" s="86">
        <v>44700</v>
      </c>
      <c r="G107" s="102">
        <v>10906582.877189999</v>
      </c>
      <c r="H107" s="103">
        <v>-5.0204209999999998</v>
      </c>
      <c r="I107" s="102">
        <v>-547.55632619099993</v>
      </c>
      <c r="J107" s="79">
        <f t="shared" si="1"/>
        <v>2.9428631086867033E-3</v>
      </c>
      <c r="K107" s="79">
        <f>I107/'סכום נכסי הקרן'!$C$42</f>
        <v>-3.4042507421782059E-5</v>
      </c>
    </row>
    <row r="108" spans="2:11">
      <c r="B108" s="100" t="s">
        <v>2283</v>
      </c>
      <c r="C108" s="99" t="s">
        <v>2284</v>
      </c>
      <c r="D108" s="96" t="s">
        <v>510</v>
      </c>
      <c r="E108" s="96" t="s">
        <v>130</v>
      </c>
      <c r="F108" s="86">
        <v>44700</v>
      </c>
      <c r="G108" s="102">
        <v>24287271.627519999</v>
      </c>
      <c r="H108" s="103">
        <v>-4.9262040000000002</v>
      </c>
      <c r="I108" s="102">
        <v>-1196.440460994</v>
      </c>
      <c r="J108" s="79">
        <f t="shared" si="1"/>
        <v>6.4303165281505027E-3</v>
      </c>
      <c r="K108" s="79">
        <f>I108/'סכום נכסי הקרן'!$C$42</f>
        <v>-7.4384736920930241E-5</v>
      </c>
    </row>
    <row r="109" spans="2:11">
      <c r="B109" s="100" t="s">
        <v>2285</v>
      </c>
      <c r="C109" s="99" t="s">
        <v>2286</v>
      </c>
      <c r="D109" s="96" t="s">
        <v>510</v>
      </c>
      <c r="E109" s="96" t="s">
        <v>130</v>
      </c>
      <c r="F109" s="86">
        <v>44700</v>
      </c>
      <c r="G109" s="102">
        <v>40140000</v>
      </c>
      <c r="H109" s="103">
        <v>-4.8948359999999997</v>
      </c>
      <c r="I109" s="102">
        <v>-1964.787</v>
      </c>
      <c r="J109" s="79">
        <f t="shared" si="1"/>
        <v>1.0559825358880606E-2</v>
      </c>
      <c r="K109" s="79">
        <f>I109/'סכום נכסי הקרן'!$C$42</f>
        <v>-1.2215414712675511E-4</v>
      </c>
    </row>
    <row r="110" spans="2:11">
      <c r="B110" s="100" t="s">
        <v>2287</v>
      </c>
      <c r="C110" s="99" t="s">
        <v>2288</v>
      </c>
      <c r="D110" s="96" t="s">
        <v>510</v>
      </c>
      <c r="E110" s="96" t="s">
        <v>130</v>
      </c>
      <c r="F110" s="86">
        <v>44900</v>
      </c>
      <c r="G110" s="102">
        <v>7411785.230184</v>
      </c>
      <c r="H110" s="103">
        <v>-4.2195819999999999</v>
      </c>
      <c r="I110" s="102">
        <v>-312.74633403799999</v>
      </c>
      <c r="J110" s="79">
        <f t="shared" si="1"/>
        <v>1.6808675286794023E-3</v>
      </c>
      <c r="K110" s="79">
        <f>I110/'סכום נכסי הקרן'!$C$42</f>
        <v>-1.9443971128387528E-5</v>
      </c>
    </row>
    <row r="111" spans="2:11">
      <c r="B111" s="100" t="s">
        <v>2289</v>
      </c>
      <c r="C111" s="99" t="s">
        <v>2290</v>
      </c>
      <c r="D111" s="96" t="s">
        <v>510</v>
      </c>
      <c r="E111" s="96" t="s">
        <v>130</v>
      </c>
      <c r="F111" s="86">
        <v>44900</v>
      </c>
      <c r="G111" s="102">
        <v>7802075.1501000002</v>
      </c>
      <c r="H111" s="103">
        <v>-4.1977779999999996</v>
      </c>
      <c r="I111" s="102">
        <v>-327.51382945100005</v>
      </c>
      <c r="J111" s="79">
        <f t="shared" si="1"/>
        <v>1.7602360162301399E-3</v>
      </c>
      <c r="K111" s="79">
        <f>I111/'סכום נכסי הקרן'!$C$42</f>
        <v>-2.0362091416934477E-5</v>
      </c>
    </row>
    <row r="112" spans="2:11">
      <c r="B112" s="100" t="s">
        <v>2289</v>
      </c>
      <c r="C112" s="99" t="s">
        <v>2291</v>
      </c>
      <c r="D112" s="96" t="s">
        <v>510</v>
      </c>
      <c r="E112" s="96" t="s">
        <v>130</v>
      </c>
      <c r="F112" s="86">
        <v>44900</v>
      </c>
      <c r="G112" s="102">
        <v>6729862.3589680009</v>
      </c>
      <c r="H112" s="103">
        <v>-4.1977779999999996</v>
      </c>
      <c r="I112" s="102">
        <v>-282.50471199999998</v>
      </c>
      <c r="J112" s="79">
        <f t="shared" si="1"/>
        <v>1.5183327362105214E-3</v>
      </c>
      <c r="K112" s="79">
        <f>I112/'סכום נכסי הקרן'!$C$42</f>
        <v>-1.7563798087858673E-5</v>
      </c>
    </row>
    <row r="113" spans="2:11">
      <c r="B113" s="100" t="s">
        <v>2292</v>
      </c>
      <c r="C113" s="99" t="s">
        <v>2293</v>
      </c>
      <c r="D113" s="96" t="s">
        <v>510</v>
      </c>
      <c r="E113" s="96" t="s">
        <v>130</v>
      </c>
      <c r="F113" s="86">
        <v>44900</v>
      </c>
      <c r="G113" s="102">
        <v>9368086.4085600004</v>
      </c>
      <c r="H113" s="103">
        <v>-4.1355339999999998</v>
      </c>
      <c r="I113" s="102">
        <v>-387.42036674500002</v>
      </c>
      <c r="J113" s="79">
        <f t="shared" si="1"/>
        <v>2.0822060677827547E-3</v>
      </c>
      <c r="K113" s="79">
        <f>I113/'סכום נכסי הקרן'!$C$42</f>
        <v>-2.4086582657188871E-5</v>
      </c>
    </row>
    <row r="114" spans="2:11">
      <c r="B114" s="100" t="s">
        <v>2292</v>
      </c>
      <c r="C114" s="99" t="s">
        <v>2294</v>
      </c>
      <c r="D114" s="96" t="s">
        <v>510</v>
      </c>
      <c r="E114" s="96" t="s">
        <v>130</v>
      </c>
      <c r="F114" s="86">
        <v>44900</v>
      </c>
      <c r="G114" s="102">
        <v>5598314.9438399998</v>
      </c>
      <c r="H114" s="103">
        <v>-4.1355339999999998</v>
      </c>
      <c r="I114" s="102">
        <v>-231.52019900100001</v>
      </c>
      <c r="J114" s="79">
        <f t="shared" si="1"/>
        <v>1.2443144567344166E-3</v>
      </c>
      <c r="K114" s="79">
        <f>I114/'סכום נכסי הקרן'!$C$42</f>
        <v>-1.4394004261827758E-5</v>
      </c>
    </row>
    <row r="115" spans="2:11">
      <c r="B115" s="100" t="s">
        <v>2295</v>
      </c>
      <c r="C115" s="99" t="s">
        <v>2296</v>
      </c>
      <c r="D115" s="96" t="s">
        <v>510</v>
      </c>
      <c r="E115" s="96" t="s">
        <v>130</v>
      </c>
      <c r="F115" s="86">
        <v>44816</v>
      </c>
      <c r="G115" s="102">
        <v>10353552.880000001</v>
      </c>
      <c r="H115" s="103">
        <v>-4.705597</v>
      </c>
      <c r="I115" s="102">
        <v>-487.19647526</v>
      </c>
      <c r="J115" s="79">
        <f t="shared" si="1"/>
        <v>2.6184567050819224E-3</v>
      </c>
      <c r="K115" s="79">
        <f>I115/'סכום נכסי הקרן'!$C$42</f>
        <v>-3.0289832902267034E-5</v>
      </c>
    </row>
    <row r="116" spans="2:11">
      <c r="B116" s="100" t="s">
        <v>2297</v>
      </c>
      <c r="C116" s="99" t="s">
        <v>2298</v>
      </c>
      <c r="D116" s="96" t="s">
        <v>510</v>
      </c>
      <c r="E116" s="96" t="s">
        <v>130</v>
      </c>
      <c r="F116" s="86">
        <v>44810</v>
      </c>
      <c r="G116" s="102">
        <v>10426084.485300001</v>
      </c>
      <c r="H116" s="103">
        <v>-3.8802449999999999</v>
      </c>
      <c r="I116" s="102">
        <v>-404.55757195900003</v>
      </c>
      <c r="J116" s="79">
        <f t="shared" si="1"/>
        <v>2.174310654284568E-3</v>
      </c>
      <c r="K116" s="79">
        <f>I116/'סכום נכסי הקרן'!$C$42</f>
        <v>-2.5152031831604395E-5</v>
      </c>
    </row>
    <row r="117" spans="2:11">
      <c r="B117" s="100" t="s">
        <v>2299</v>
      </c>
      <c r="C117" s="99" t="s">
        <v>2300</v>
      </c>
      <c r="D117" s="96" t="s">
        <v>510</v>
      </c>
      <c r="E117" s="96" t="s">
        <v>130</v>
      </c>
      <c r="F117" s="86">
        <v>44810</v>
      </c>
      <c r="G117" s="102">
        <v>13034548.741499998</v>
      </c>
      <c r="H117" s="103">
        <v>-3.8647580000000001</v>
      </c>
      <c r="I117" s="102">
        <v>-503.75383007400001</v>
      </c>
      <c r="J117" s="79">
        <f t="shared" si="1"/>
        <v>2.707444862699446E-3</v>
      </c>
      <c r="K117" s="79">
        <f>I117/'סכום נכסי הקרן'!$C$42</f>
        <v>-3.131923179180531E-5</v>
      </c>
    </row>
    <row r="118" spans="2:11">
      <c r="B118" s="100" t="s">
        <v>2301</v>
      </c>
      <c r="C118" s="99" t="s">
        <v>2302</v>
      </c>
      <c r="D118" s="96" t="s">
        <v>510</v>
      </c>
      <c r="E118" s="96" t="s">
        <v>130</v>
      </c>
      <c r="F118" s="86">
        <v>44816</v>
      </c>
      <c r="G118" s="102">
        <v>24775241.695133001</v>
      </c>
      <c r="H118" s="103">
        <v>-4.5402050000000003</v>
      </c>
      <c r="I118" s="102">
        <v>-1124.8467742769999</v>
      </c>
      <c r="J118" s="79">
        <f t="shared" si="1"/>
        <v>6.0455334302727528E-3</v>
      </c>
      <c r="K118" s="79">
        <f>I118/'סכום נכסי הקרן'!$C$42</f>
        <v>-6.9933635737659357E-5</v>
      </c>
    </row>
    <row r="119" spans="2:11">
      <c r="B119" s="100" t="s">
        <v>2303</v>
      </c>
      <c r="C119" s="99" t="s">
        <v>2304</v>
      </c>
      <c r="D119" s="96" t="s">
        <v>510</v>
      </c>
      <c r="E119" s="96" t="s">
        <v>130</v>
      </c>
      <c r="F119" s="86">
        <v>44881</v>
      </c>
      <c r="G119" s="102">
        <v>2384542.7222489999</v>
      </c>
      <c r="H119" s="103">
        <v>-3.9831859999999999</v>
      </c>
      <c r="I119" s="102">
        <v>-94.980778909999998</v>
      </c>
      <c r="J119" s="79">
        <f t="shared" si="1"/>
        <v>5.1047794887692664E-4</v>
      </c>
      <c r="K119" s="79">
        <f>I119/'סכום נכסי הקרן'!$C$42</f>
        <v>-5.9051164534302892E-6</v>
      </c>
    </row>
    <row r="120" spans="2:11">
      <c r="B120" s="100" t="s">
        <v>2303</v>
      </c>
      <c r="C120" s="99" t="s">
        <v>2305</v>
      </c>
      <c r="D120" s="96" t="s">
        <v>510</v>
      </c>
      <c r="E120" s="96" t="s">
        <v>130</v>
      </c>
      <c r="F120" s="86">
        <v>44881</v>
      </c>
      <c r="G120" s="102">
        <v>9127992.6634049993</v>
      </c>
      <c r="H120" s="103">
        <v>-3.9831859999999999</v>
      </c>
      <c r="I120" s="102">
        <v>-363.58495332299998</v>
      </c>
      <c r="J120" s="79">
        <f t="shared" si="1"/>
        <v>1.9541016966254541E-3</v>
      </c>
      <c r="K120" s="79">
        <f>I120/'סכום נכסי הקרן'!$C$42</f>
        <v>-2.2604694494259236E-5</v>
      </c>
    </row>
    <row r="121" spans="2:11">
      <c r="B121" s="100" t="s">
        <v>2306</v>
      </c>
      <c r="C121" s="99" t="s">
        <v>2307</v>
      </c>
      <c r="D121" s="96" t="s">
        <v>510</v>
      </c>
      <c r="E121" s="96" t="s">
        <v>130</v>
      </c>
      <c r="F121" s="86">
        <v>44810</v>
      </c>
      <c r="G121" s="102">
        <v>2809273.9012540001</v>
      </c>
      <c r="H121" s="103">
        <v>-3.6762000000000001</v>
      </c>
      <c r="I121" s="102">
        <v>-103.27453033500001</v>
      </c>
      <c r="J121" s="79">
        <f t="shared" si="1"/>
        <v>5.5505304359099357E-4</v>
      </c>
      <c r="K121" s="79">
        <f>I121/'סכום נכסי הקרן'!$C$42</f>
        <v>-6.4207530755181721E-6</v>
      </c>
    </row>
    <row r="122" spans="2:11">
      <c r="B122" s="100" t="s">
        <v>2306</v>
      </c>
      <c r="C122" s="99" t="s">
        <v>2308</v>
      </c>
      <c r="D122" s="96" t="s">
        <v>510</v>
      </c>
      <c r="E122" s="96" t="s">
        <v>130</v>
      </c>
      <c r="F122" s="86">
        <v>44810</v>
      </c>
      <c r="G122" s="102">
        <v>7834952.9921850003</v>
      </c>
      <c r="H122" s="103">
        <v>-3.6762000000000001</v>
      </c>
      <c r="I122" s="102">
        <v>-288.02855075899998</v>
      </c>
      <c r="J122" s="79">
        <f t="shared" si="1"/>
        <v>1.5480208258638302E-3</v>
      </c>
      <c r="K122" s="79">
        <f>I122/'סכום נכסי הקרן'!$C$42</f>
        <v>-1.7907224531779237E-5</v>
      </c>
    </row>
    <row r="123" spans="2:11">
      <c r="B123" s="100" t="s">
        <v>2309</v>
      </c>
      <c r="C123" s="99" t="s">
        <v>2310</v>
      </c>
      <c r="D123" s="96" t="s">
        <v>510</v>
      </c>
      <c r="E123" s="96" t="s">
        <v>130</v>
      </c>
      <c r="F123" s="86">
        <v>44881</v>
      </c>
      <c r="G123" s="102">
        <v>35271978.564488001</v>
      </c>
      <c r="H123" s="103">
        <v>-3.794492</v>
      </c>
      <c r="I123" s="102">
        <v>-1338.392241003</v>
      </c>
      <c r="J123" s="79">
        <f t="shared" si="1"/>
        <v>7.1932419782258948E-3</v>
      </c>
      <c r="K123" s="79">
        <f>I123/'סכום נכסי הקרן'!$C$42</f>
        <v>-8.3210120344234738E-5</v>
      </c>
    </row>
    <row r="124" spans="2:11">
      <c r="B124" s="100" t="s">
        <v>2311</v>
      </c>
      <c r="C124" s="99" t="s">
        <v>2312</v>
      </c>
      <c r="D124" s="96" t="s">
        <v>510</v>
      </c>
      <c r="E124" s="96" t="s">
        <v>130</v>
      </c>
      <c r="F124" s="86">
        <v>44810</v>
      </c>
      <c r="G124" s="102">
        <v>2810862.4314799998</v>
      </c>
      <c r="H124" s="103">
        <v>-3.6176089999999999</v>
      </c>
      <c r="I124" s="102">
        <v>-101.68600010900001</v>
      </c>
      <c r="J124" s="79">
        <f t="shared" si="1"/>
        <v>5.4651542512962185E-4</v>
      </c>
      <c r="K124" s="79">
        <f>I124/'סכום נכסי הקרן'!$C$42</f>
        <v>-6.3219914515140933E-6</v>
      </c>
    </row>
    <row r="125" spans="2:11">
      <c r="B125" s="100" t="s">
        <v>2313</v>
      </c>
      <c r="C125" s="99" t="s">
        <v>2314</v>
      </c>
      <c r="D125" s="96" t="s">
        <v>510</v>
      </c>
      <c r="E125" s="96" t="s">
        <v>130</v>
      </c>
      <c r="F125" s="86">
        <v>44879</v>
      </c>
      <c r="G125" s="102">
        <v>7466510.0964700012</v>
      </c>
      <c r="H125" s="103">
        <v>-3.5711840000000001</v>
      </c>
      <c r="I125" s="102">
        <v>-266.64284977400001</v>
      </c>
      <c r="J125" s="79">
        <f t="shared" si="1"/>
        <v>1.4330825309856372E-3</v>
      </c>
      <c r="K125" s="79">
        <f>I125/'סכום נכסי הקרן'!$C$42</f>
        <v>-1.6577639154570166E-5</v>
      </c>
    </row>
    <row r="126" spans="2:11">
      <c r="B126" s="100" t="s">
        <v>2315</v>
      </c>
      <c r="C126" s="99" t="s">
        <v>2316</v>
      </c>
      <c r="D126" s="96" t="s">
        <v>510</v>
      </c>
      <c r="E126" s="96" t="s">
        <v>130</v>
      </c>
      <c r="F126" s="86">
        <v>44889</v>
      </c>
      <c r="G126" s="102">
        <v>28812803.9265</v>
      </c>
      <c r="H126" s="103">
        <v>-3.4711129999999999</v>
      </c>
      <c r="I126" s="102">
        <v>-1000.124913504</v>
      </c>
      <c r="J126" s="79">
        <f t="shared" si="1"/>
        <v>5.3752108618734806E-3</v>
      </c>
      <c r="K126" s="79">
        <f>I126/'סכום נכסי הקרן'!$C$42</f>
        <v>-6.2179465677094178E-5</v>
      </c>
    </row>
    <row r="127" spans="2:11">
      <c r="B127" s="100" t="s">
        <v>2317</v>
      </c>
      <c r="C127" s="99" t="s">
        <v>2318</v>
      </c>
      <c r="D127" s="96" t="s">
        <v>510</v>
      </c>
      <c r="E127" s="96" t="s">
        <v>130</v>
      </c>
      <c r="F127" s="86">
        <v>44889</v>
      </c>
      <c r="G127" s="102">
        <v>3663964.9013680001</v>
      </c>
      <c r="H127" s="103">
        <v>-3.4680420000000001</v>
      </c>
      <c r="I127" s="102">
        <v>-127.06785964700001</v>
      </c>
      <c r="J127" s="79">
        <f t="shared" si="1"/>
        <v>6.8293123203638469E-4</v>
      </c>
      <c r="K127" s="79">
        <f>I127/'סכום נכסי הקרן'!$C$42</f>
        <v>-7.9000247978032767E-6</v>
      </c>
    </row>
    <row r="128" spans="2:11">
      <c r="B128" s="100" t="s">
        <v>2319</v>
      </c>
      <c r="C128" s="99" t="s">
        <v>2320</v>
      </c>
      <c r="D128" s="96" t="s">
        <v>510</v>
      </c>
      <c r="E128" s="96" t="s">
        <v>130</v>
      </c>
      <c r="F128" s="86">
        <v>44889</v>
      </c>
      <c r="G128" s="102">
        <v>9168254.4180149995</v>
      </c>
      <c r="H128" s="103">
        <v>-3.4649719999999999</v>
      </c>
      <c r="I128" s="102">
        <v>-317.677485623</v>
      </c>
      <c r="J128" s="79">
        <f t="shared" si="1"/>
        <v>1.7073701976993863E-3</v>
      </c>
      <c r="K128" s="79">
        <f>I128/'סכום נכסי הקרן'!$C$42</f>
        <v>-1.9750549203373987E-5</v>
      </c>
    </row>
    <row r="129" spans="2:11">
      <c r="B129" s="100" t="s">
        <v>2321</v>
      </c>
      <c r="C129" s="99" t="s">
        <v>2322</v>
      </c>
      <c r="D129" s="96" t="s">
        <v>510</v>
      </c>
      <c r="E129" s="96" t="s">
        <v>130</v>
      </c>
      <c r="F129" s="86">
        <v>44901</v>
      </c>
      <c r="G129" s="102">
        <v>20957253.704640001</v>
      </c>
      <c r="H129" s="103">
        <v>-3.4059900000000001</v>
      </c>
      <c r="I129" s="102">
        <v>-713.80204653800001</v>
      </c>
      <c r="J129" s="79">
        <f t="shared" si="1"/>
        <v>3.8363573009455205E-3</v>
      </c>
      <c r="K129" s="79">
        <f>I129/'סכום נכסי הקרן'!$C$42</f>
        <v>-4.4378286405692702E-5</v>
      </c>
    </row>
    <row r="130" spans="2:11">
      <c r="B130" s="100" t="s">
        <v>2323</v>
      </c>
      <c r="C130" s="99" t="s">
        <v>2324</v>
      </c>
      <c r="D130" s="96" t="s">
        <v>510</v>
      </c>
      <c r="E130" s="96" t="s">
        <v>130</v>
      </c>
      <c r="F130" s="86">
        <v>44692</v>
      </c>
      <c r="G130" s="102">
        <v>9170430.7290749997</v>
      </c>
      <c r="H130" s="103">
        <v>-4.2822740000000001</v>
      </c>
      <c r="I130" s="102">
        <v>-392.70293668600004</v>
      </c>
      <c r="J130" s="79">
        <f t="shared" si="1"/>
        <v>2.1105974486413581E-3</v>
      </c>
      <c r="K130" s="79">
        <f>I130/'סכום נכסי הקרן'!$C$42</f>
        <v>-2.4415009008635766E-5</v>
      </c>
    </row>
    <row r="131" spans="2:11">
      <c r="B131" s="100" t="s">
        <v>2325</v>
      </c>
      <c r="C131" s="99" t="s">
        <v>2326</v>
      </c>
      <c r="D131" s="96" t="s">
        <v>510</v>
      </c>
      <c r="E131" s="96" t="s">
        <v>130</v>
      </c>
      <c r="F131" s="86">
        <v>44879</v>
      </c>
      <c r="G131" s="102">
        <v>5920017.3966610003</v>
      </c>
      <c r="H131" s="103">
        <v>-3.5158939999999999</v>
      </c>
      <c r="I131" s="102">
        <v>-208.141541738</v>
      </c>
      <c r="J131" s="79">
        <f t="shared" si="1"/>
        <v>1.1186649395997826E-3</v>
      </c>
      <c r="K131" s="79">
        <f>I131/'סכום נכסי הקרן'!$C$42</f>
        <v>-1.2940513405602382E-5</v>
      </c>
    </row>
    <row r="132" spans="2:11">
      <c r="B132" s="100" t="s">
        <v>2327</v>
      </c>
      <c r="C132" s="99" t="s">
        <v>2328</v>
      </c>
      <c r="D132" s="96" t="s">
        <v>510</v>
      </c>
      <c r="E132" s="96" t="s">
        <v>130</v>
      </c>
      <c r="F132" s="86">
        <v>44889</v>
      </c>
      <c r="G132" s="102">
        <v>10487642.99814</v>
      </c>
      <c r="H132" s="103">
        <v>-3.3698899999999998</v>
      </c>
      <c r="I132" s="102">
        <v>-353.42203458899996</v>
      </c>
      <c r="J132" s="79">
        <f t="shared" si="1"/>
        <v>1.8994806883596543E-3</v>
      </c>
      <c r="K132" s="79">
        <f>I132/'סכום נכסי הקרן'!$C$42</f>
        <v>-2.1972848563748554E-5</v>
      </c>
    </row>
    <row r="133" spans="2:11">
      <c r="B133" s="100" t="s">
        <v>2329</v>
      </c>
      <c r="C133" s="99" t="s">
        <v>2330</v>
      </c>
      <c r="D133" s="96" t="s">
        <v>510</v>
      </c>
      <c r="E133" s="96" t="s">
        <v>130</v>
      </c>
      <c r="F133" s="86">
        <v>44879</v>
      </c>
      <c r="G133" s="102">
        <v>4938029.8143750001</v>
      </c>
      <c r="H133" s="103">
        <v>-3.4177460000000002</v>
      </c>
      <c r="I133" s="102">
        <v>-168.76930088799998</v>
      </c>
      <c r="J133" s="79">
        <f t="shared" si="1"/>
        <v>9.0705727558134958E-4</v>
      </c>
      <c r="K133" s="79">
        <f>I133/'סכום נכסי הקרן'!$C$42</f>
        <v>-1.0492674275202528E-5</v>
      </c>
    </row>
    <row r="134" spans="2:11">
      <c r="B134" s="100" t="s">
        <v>2331</v>
      </c>
      <c r="C134" s="99" t="s">
        <v>2332</v>
      </c>
      <c r="D134" s="96" t="s">
        <v>510</v>
      </c>
      <c r="E134" s="96" t="s">
        <v>130</v>
      </c>
      <c r="F134" s="86">
        <v>44692</v>
      </c>
      <c r="G134" s="102">
        <v>7828213.1611200003</v>
      </c>
      <c r="H134" s="103">
        <v>-4.0908280000000001</v>
      </c>
      <c r="I134" s="102">
        <v>-320.23873771199999</v>
      </c>
      <c r="J134" s="79">
        <f t="shared" si="1"/>
        <v>1.7211357482450221E-3</v>
      </c>
      <c r="K134" s="79">
        <f>I134/'סכום נכסי הקרן'!$C$42</f>
        <v>-1.9909786598831316E-5</v>
      </c>
    </row>
    <row r="135" spans="2:11">
      <c r="B135" s="100" t="s">
        <v>2333</v>
      </c>
      <c r="C135" s="99" t="s">
        <v>2334</v>
      </c>
      <c r="D135" s="96" t="s">
        <v>510</v>
      </c>
      <c r="E135" s="96" t="s">
        <v>130</v>
      </c>
      <c r="F135" s="86">
        <v>44879</v>
      </c>
      <c r="G135" s="102">
        <v>47285000</v>
      </c>
      <c r="H135" s="103">
        <v>-3.4615149999999999</v>
      </c>
      <c r="I135" s="102">
        <v>-1636.7773400000001</v>
      </c>
      <c r="J135" s="79">
        <f t="shared" si="1"/>
        <v>8.7969244817749422E-3</v>
      </c>
      <c r="K135" s="79">
        <f>I135/'סכום נכסי הקרן'!$C$42</f>
        <v>-1.0176122908187954E-4</v>
      </c>
    </row>
    <row r="136" spans="2:11">
      <c r="B136" s="100" t="s">
        <v>2335</v>
      </c>
      <c r="C136" s="99" t="s">
        <v>2336</v>
      </c>
      <c r="D136" s="96" t="s">
        <v>510</v>
      </c>
      <c r="E136" s="96" t="s">
        <v>130</v>
      </c>
      <c r="F136" s="86">
        <v>44889</v>
      </c>
      <c r="G136" s="102">
        <v>32839950.954937998</v>
      </c>
      <c r="H136" s="103">
        <v>-3.1619329999999999</v>
      </c>
      <c r="I136" s="102">
        <v>-1038.37727234</v>
      </c>
      <c r="J136" s="79">
        <f t="shared" si="1"/>
        <v>5.5807996757619039E-3</v>
      </c>
      <c r="K136" s="79">
        <f>I136/'סכום נכסי הקרן'!$C$42</f>
        <v>-6.4557679839340854E-5</v>
      </c>
    </row>
    <row r="137" spans="2:11">
      <c r="B137" s="100" t="s">
        <v>2337</v>
      </c>
      <c r="C137" s="99" t="s">
        <v>2338</v>
      </c>
      <c r="D137" s="96" t="s">
        <v>510</v>
      </c>
      <c r="E137" s="96" t="s">
        <v>130</v>
      </c>
      <c r="F137" s="86">
        <v>44692</v>
      </c>
      <c r="G137" s="102">
        <v>23647562.801775001</v>
      </c>
      <c r="H137" s="103">
        <v>-4.0539649999999998</v>
      </c>
      <c r="I137" s="102">
        <v>-958.66391356600002</v>
      </c>
      <c r="J137" s="79">
        <f t="shared" si="1"/>
        <v>5.1523770796111593E-3</v>
      </c>
      <c r="K137" s="79">
        <f>I137/'סכום נכסי הקרן'!$C$42</f>
        <v>-5.9601764844154605E-5</v>
      </c>
    </row>
    <row r="138" spans="2:11">
      <c r="B138" s="100" t="s">
        <v>2339</v>
      </c>
      <c r="C138" s="99" t="s">
        <v>2340</v>
      </c>
      <c r="D138" s="96" t="s">
        <v>510</v>
      </c>
      <c r="E138" s="96" t="s">
        <v>130</v>
      </c>
      <c r="F138" s="86">
        <v>44692</v>
      </c>
      <c r="G138" s="102">
        <v>13139089.397775</v>
      </c>
      <c r="H138" s="103">
        <v>-4.0500040000000004</v>
      </c>
      <c r="I138" s="102">
        <v>-532.13359084900003</v>
      </c>
      <c r="J138" s="79">
        <f t="shared" si="1"/>
        <v>2.859973008249478E-3</v>
      </c>
      <c r="K138" s="79">
        <f>I138/'סכום נכסי הקרן'!$C$42</f>
        <v>-3.3083649753208494E-5</v>
      </c>
    </row>
    <row r="139" spans="2:11">
      <c r="B139" s="100" t="s">
        <v>2341</v>
      </c>
      <c r="C139" s="99" t="s">
        <v>2342</v>
      </c>
      <c r="D139" s="96" t="s">
        <v>510</v>
      </c>
      <c r="E139" s="96" t="s">
        <v>130</v>
      </c>
      <c r="F139" s="86">
        <v>44726</v>
      </c>
      <c r="G139" s="102">
        <v>3211200.8403599993</v>
      </c>
      <c r="H139" s="103">
        <v>-3.8071990000000002</v>
      </c>
      <c r="I139" s="102">
        <v>-122.25681371499999</v>
      </c>
      <c r="J139" s="79">
        <f t="shared" si="1"/>
        <v>6.5707407559374069E-4</v>
      </c>
      <c r="K139" s="79">
        <f>I139/'סכום נכסי הקרן'!$C$42</f>
        <v>-7.6009138953944629E-6</v>
      </c>
    </row>
    <row r="140" spans="2:11">
      <c r="B140" s="100" t="s">
        <v>2343</v>
      </c>
      <c r="C140" s="99" t="s">
        <v>2344</v>
      </c>
      <c r="D140" s="96" t="s">
        <v>510</v>
      </c>
      <c r="E140" s="96" t="s">
        <v>130</v>
      </c>
      <c r="F140" s="86">
        <v>44726</v>
      </c>
      <c r="G140" s="102">
        <v>5232407.4704</v>
      </c>
      <c r="H140" s="103">
        <v>-3.7152259999999999</v>
      </c>
      <c r="I140" s="102">
        <v>-194.39575911899999</v>
      </c>
      <c r="J140" s="79">
        <f t="shared" ref="J140:J203" si="2">IFERROR(I140/$I$11,0)</f>
        <v>1.044787687827567E-3</v>
      </c>
      <c r="K140" s="79">
        <f>I140/'סכום נכסי הקרן'!$C$42</f>
        <v>-1.2085914737953564E-5</v>
      </c>
    </row>
    <row r="141" spans="2:11">
      <c r="B141" s="100" t="s">
        <v>2345</v>
      </c>
      <c r="C141" s="99" t="s">
        <v>2346</v>
      </c>
      <c r="D141" s="96" t="s">
        <v>510</v>
      </c>
      <c r="E141" s="96" t="s">
        <v>130</v>
      </c>
      <c r="F141" s="86">
        <v>44811</v>
      </c>
      <c r="G141" s="102">
        <v>7895345.6240999997</v>
      </c>
      <c r="H141" s="103">
        <v>-3.5988319999999998</v>
      </c>
      <c r="I141" s="102">
        <v>-284.14022128599998</v>
      </c>
      <c r="J141" s="79">
        <f t="shared" si="2"/>
        <v>1.5271228454859734E-3</v>
      </c>
      <c r="K141" s="79">
        <f>I141/'סכום נכסי הקרן'!$C$42</f>
        <v>-1.7665480479868197E-5</v>
      </c>
    </row>
    <row r="142" spans="2:11">
      <c r="B142" s="100" t="s">
        <v>2347</v>
      </c>
      <c r="C142" s="99" t="s">
        <v>2348</v>
      </c>
      <c r="D142" s="96" t="s">
        <v>510</v>
      </c>
      <c r="E142" s="96" t="s">
        <v>130</v>
      </c>
      <c r="F142" s="86">
        <v>44812</v>
      </c>
      <c r="G142" s="102">
        <v>32653371.144239999</v>
      </c>
      <c r="H142" s="103">
        <v>-3.5699879999999999</v>
      </c>
      <c r="I142" s="102">
        <v>-1165.7214946699999</v>
      </c>
      <c r="J142" s="79">
        <f t="shared" si="2"/>
        <v>6.2652162299569707E-3</v>
      </c>
      <c r="K142" s="79">
        <f>I142/'סכום נכסי הקרן'!$C$42</f>
        <v>-7.2474886574850112E-5</v>
      </c>
    </row>
    <row r="143" spans="2:11">
      <c r="B143" s="100" t="s">
        <v>2349</v>
      </c>
      <c r="C143" s="99" t="s">
        <v>2350</v>
      </c>
      <c r="D143" s="96" t="s">
        <v>510</v>
      </c>
      <c r="E143" s="96" t="s">
        <v>130</v>
      </c>
      <c r="F143" s="86">
        <v>44812</v>
      </c>
      <c r="G143" s="102">
        <v>71148000</v>
      </c>
      <c r="H143" s="103">
        <v>-3.5699879999999999</v>
      </c>
      <c r="I143" s="102">
        <v>-2539.9752000000003</v>
      </c>
      <c r="J143" s="79">
        <f t="shared" si="2"/>
        <v>1.3651197065070076E-2</v>
      </c>
      <c r="K143" s="79">
        <f>I143/'סכום נכסי הקרן'!$C$42</f>
        <v>-1.5791457510616125E-4</v>
      </c>
    </row>
    <row r="144" spans="2:11">
      <c r="B144" s="100" t="s">
        <v>2349</v>
      </c>
      <c r="C144" s="99" t="s">
        <v>2351</v>
      </c>
      <c r="D144" s="96" t="s">
        <v>510</v>
      </c>
      <c r="E144" s="96" t="s">
        <v>130</v>
      </c>
      <c r="F144" s="86">
        <v>44812</v>
      </c>
      <c r="G144" s="102">
        <v>13166681.912999999</v>
      </c>
      <c r="H144" s="103">
        <v>-3.5699879999999999</v>
      </c>
      <c r="I144" s="102">
        <v>-470.04898978599994</v>
      </c>
      <c r="J144" s="79">
        <f t="shared" si="2"/>
        <v>2.5262968669165732E-3</v>
      </c>
      <c r="K144" s="79">
        <f>I144/'סכום נכסי הקרן'!$C$42</f>
        <v>-2.9223744586615059E-5</v>
      </c>
    </row>
    <row r="145" spans="2:11">
      <c r="B145" s="100" t="s">
        <v>2352</v>
      </c>
      <c r="C145" s="99" t="s">
        <v>2353</v>
      </c>
      <c r="D145" s="96" t="s">
        <v>510</v>
      </c>
      <c r="E145" s="96" t="s">
        <v>130</v>
      </c>
      <c r="F145" s="86">
        <v>44725</v>
      </c>
      <c r="G145" s="102">
        <v>8500810.4873040002</v>
      </c>
      <c r="H145" s="103">
        <v>-3.6173009999999999</v>
      </c>
      <c r="I145" s="102">
        <v>-307.49986390800001</v>
      </c>
      <c r="J145" s="79">
        <f t="shared" si="2"/>
        <v>1.6526701676812974E-3</v>
      </c>
      <c r="K145" s="79">
        <f>I145/'סכום נכסי הקרן'!$C$42</f>
        <v>-1.9117789163545465E-5</v>
      </c>
    </row>
    <row r="146" spans="2:11">
      <c r="B146" s="100" t="s">
        <v>2354</v>
      </c>
      <c r="C146" s="99" t="s">
        <v>2355</v>
      </c>
      <c r="D146" s="96" t="s">
        <v>510</v>
      </c>
      <c r="E146" s="96" t="s">
        <v>130</v>
      </c>
      <c r="F146" s="86">
        <v>44811</v>
      </c>
      <c r="G146" s="102">
        <v>4251408.5258999998</v>
      </c>
      <c r="H146" s="103">
        <v>-3.476591</v>
      </c>
      <c r="I146" s="102">
        <v>-147.80410512200001</v>
      </c>
      <c r="J146" s="79">
        <f t="shared" si="2"/>
        <v>7.9437900261654338E-4</v>
      </c>
      <c r="K146" s="79">
        <f>I146/'סכום נכסי הקרן'!$C$42</f>
        <v>-9.1892324221460989E-6</v>
      </c>
    </row>
    <row r="147" spans="2:11">
      <c r="B147" s="100" t="s">
        <v>2354</v>
      </c>
      <c r="C147" s="99" t="s">
        <v>2356</v>
      </c>
      <c r="D147" s="96" t="s">
        <v>510</v>
      </c>
      <c r="E147" s="96" t="s">
        <v>130</v>
      </c>
      <c r="F147" s="86">
        <v>44811</v>
      </c>
      <c r="G147" s="102">
        <v>10539563.562000001</v>
      </c>
      <c r="H147" s="103">
        <v>-3.476591</v>
      </c>
      <c r="I147" s="102">
        <v>-366.41756518200003</v>
      </c>
      <c r="J147" s="79">
        <f t="shared" si="2"/>
        <v>1.969325680976193E-3</v>
      </c>
      <c r="K147" s="79">
        <f>I147/'סכום נכסי הקרן'!$C$42</f>
        <v>-2.2780802787818428E-5</v>
      </c>
    </row>
    <row r="148" spans="2:11">
      <c r="B148" s="100" t="s">
        <v>2354</v>
      </c>
      <c r="C148" s="99" t="s">
        <v>2357</v>
      </c>
      <c r="D148" s="96" t="s">
        <v>510</v>
      </c>
      <c r="E148" s="96" t="s">
        <v>130</v>
      </c>
      <c r="F148" s="86">
        <v>44811</v>
      </c>
      <c r="G148" s="102">
        <v>11786824.566</v>
      </c>
      <c r="H148" s="103">
        <v>-3.476591</v>
      </c>
      <c r="I148" s="102">
        <v>-409.77973454900001</v>
      </c>
      <c r="J148" s="79">
        <f t="shared" si="2"/>
        <v>2.2023773734485687E-3</v>
      </c>
      <c r="K148" s="79">
        <f>I148/'סכום נכסי הקרן'!$C$42</f>
        <v>-2.547670255537175E-5</v>
      </c>
    </row>
    <row r="149" spans="2:11">
      <c r="B149" s="100" t="s">
        <v>2358</v>
      </c>
      <c r="C149" s="99" t="s">
        <v>2359</v>
      </c>
      <c r="D149" s="96" t="s">
        <v>510</v>
      </c>
      <c r="E149" s="96" t="s">
        <v>130</v>
      </c>
      <c r="F149" s="86">
        <v>44907</v>
      </c>
      <c r="G149" s="102">
        <v>6588393.107175</v>
      </c>
      <c r="H149" s="103">
        <v>-2.7833130000000001</v>
      </c>
      <c r="I149" s="102">
        <v>-183.375581289</v>
      </c>
      <c r="J149" s="79">
        <f t="shared" si="2"/>
        <v>9.8555930668059889E-4</v>
      </c>
      <c r="K149" s="79">
        <f>I149/'סכום נכסי הקרן'!$C$42</f>
        <v>-1.1400771552453648E-5</v>
      </c>
    </row>
    <row r="150" spans="2:11">
      <c r="B150" s="100" t="s">
        <v>2360</v>
      </c>
      <c r="C150" s="99" t="s">
        <v>2361</v>
      </c>
      <c r="D150" s="96" t="s">
        <v>510</v>
      </c>
      <c r="E150" s="96" t="s">
        <v>130</v>
      </c>
      <c r="F150" s="86">
        <v>44725</v>
      </c>
      <c r="G150" s="102">
        <v>2835108.4191399999</v>
      </c>
      <c r="H150" s="103">
        <v>-3.5622989999999999</v>
      </c>
      <c r="I150" s="102">
        <v>-100.99503126400002</v>
      </c>
      <c r="J150" s="79">
        <f t="shared" si="2"/>
        <v>5.4280178577246639E-4</v>
      </c>
      <c r="K150" s="79">
        <f>I150/'סכום נכסי הקרן'!$C$42</f>
        <v>-6.2790327440551517E-6</v>
      </c>
    </row>
    <row r="151" spans="2:11">
      <c r="B151" s="100" t="s">
        <v>2360</v>
      </c>
      <c r="C151" s="99" t="s">
        <v>2362</v>
      </c>
      <c r="D151" s="96" t="s">
        <v>510</v>
      </c>
      <c r="E151" s="96" t="s">
        <v>130</v>
      </c>
      <c r="F151" s="86">
        <v>44725</v>
      </c>
      <c r="G151" s="102">
        <v>4055356.066168</v>
      </c>
      <c r="H151" s="103">
        <v>-3.5622989999999999</v>
      </c>
      <c r="I151" s="102">
        <v>-144.463897721</v>
      </c>
      <c r="J151" s="79">
        <f t="shared" si="2"/>
        <v>7.7642692597057581E-4</v>
      </c>
      <c r="K151" s="79">
        <f>I151/'סכום נכסי הקרן'!$C$42</f>
        <v>-8.9815660510353199E-6</v>
      </c>
    </row>
    <row r="152" spans="2:11">
      <c r="B152" s="100" t="s">
        <v>2363</v>
      </c>
      <c r="C152" s="99" t="s">
        <v>2364</v>
      </c>
      <c r="D152" s="96" t="s">
        <v>510</v>
      </c>
      <c r="E152" s="96" t="s">
        <v>130</v>
      </c>
      <c r="F152" s="86">
        <v>44882</v>
      </c>
      <c r="G152" s="102">
        <v>21087210.565079998</v>
      </c>
      <c r="H152" s="103">
        <v>-2.8747799999999999</v>
      </c>
      <c r="I152" s="102">
        <v>-606.21092966599997</v>
      </c>
      <c r="J152" s="79">
        <f t="shared" si="2"/>
        <v>3.2581045924660605E-3</v>
      </c>
      <c r="K152" s="79">
        <f>I152/'סכום נכסי הקרן'!$C$42</f>
        <v>-3.7689163808732215E-5</v>
      </c>
    </row>
    <row r="153" spans="2:11">
      <c r="B153" s="100" t="s">
        <v>2365</v>
      </c>
      <c r="C153" s="99" t="s">
        <v>2366</v>
      </c>
      <c r="D153" s="96" t="s">
        <v>510</v>
      </c>
      <c r="E153" s="96" t="s">
        <v>130</v>
      </c>
      <c r="F153" s="86">
        <v>44889</v>
      </c>
      <c r="G153" s="102">
        <v>13182226.992000001</v>
      </c>
      <c r="H153" s="103">
        <v>-3.345675</v>
      </c>
      <c r="I153" s="102">
        <v>-441.03448846000003</v>
      </c>
      <c r="J153" s="79">
        <f t="shared" si="2"/>
        <v>2.3703572831970305E-3</v>
      </c>
      <c r="K153" s="79">
        <f>I153/'סכום נכסי הקרן'!$C$42</f>
        <v>-2.7419863726356099E-5</v>
      </c>
    </row>
    <row r="154" spans="2:11">
      <c r="B154" s="100" t="s">
        <v>2367</v>
      </c>
      <c r="C154" s="99" t="s">
        <v>2368</v>
      </c>
      <c r="D154" s="96" t="s">
        <v>510</v>
      </c>
      <c r="E154" s="96" t="s">
        <v>130</v>
      </c>
      <c r="F154" s="86">
        <v>44824</v>
      </c>
      <c r="G154" s="102">
        <v>13184170.126875</v>
      </c>
      <c r="H154" s="103">
        <v>-3.245857</v>
      </c>
      <c r="I154" s="102">
        <v>-427.93931391000001</v>
      </c>
      <c r="J154" s="79">
        <f t="shared" si="2"/>
        <v>2.2999767501967316E-3</v>
      </c>
      <c r="K154" s="79">
        <f>I154/'סכום נכסי הקרן'!$C$42</f>
        <v>-2.660571446812544E-5</v>
      </c>
    </row>
    <row r="155" spans="2:11">
      <c r="B155" s="100" t="s">
        <v>2367</v>
      </c>
      <c r="C155" s="99" t="s">
        <v>2369</v>
      </c>
      <c r="D155" s="96" t="s">
        <v>510</v>
      </c>
      <c r="E155" s="96" t="s">
        <v>130</v>
      </c>
      <c r="F155" s="86">
        <v>44824</v>
      </c>
      <c r="G155" s="102">
        <v>13106129.904999999</v>
      </c>
      <c r="H155" s="103">
        <v>-3.245857</v>
      </c>
      <c r="I155" s="102">
        <v>-425.40623987599997</v>
      </c>
      <c r="J155" s="79">
        <f t="shared" si="2"/>
        <v>2.2863626437209885E-3</v>
      </c>
      <c r="K155" s="79">
        <f>I155/'סכום נכסי הקרן'!$C$42</f>
        <v>-2.6448228950238662E-5</v>
      </c>
    </row>
    <row r="156" spans="2:11">
      <c r="B156" s="100" t="s">
        <v>2370</v>
      </c>
      <c r="C156" s="99" t="s">
        <v>2371</v>
      </c>
      <c r="D156" s="96" t="s">
        <v>510</v>
      </c>
      <c r="E156" s="96" t="s">
        <v>130</v>
      </c>
      <c r="F156" s="86">
        <v>44824</v>
      </c>
      <c r="G156" s="102">
        <v>7910735.2523100004</v>
      </c>
      <c r="H156" s="103">
        <v>-3.2428140000000001</v>
      </c>
      <c r="I156" s="102">
        <v>-256.53041216099996</v>
      </c>
      <c r="J156" s="79">
        <f t="shared" si="2"/>
        <v>1.3787328354991257E-3</v>
      </c>
      <c r="K156" s="79">
        <f>I156/'סכום נכסי הקרן'!$C$42</f>
        <v>-1.5948931721149374E-5</v>
      </c>
    </row>
    <row r="157" spans="2:11">
      <c r="B157" s="100" t="s">
        <v>2370</v>
      </c>
      <c r="C157" s="99" t="s">
        <v>2372</v>
      </c>
      <c r="D157" s="96" t="s">
        <v>510</v>
      </c>
      <c r="E157" s="96" t="s">
        <v>130</v>
      </c>
      <c r="F157" s="86">
        <v>44824</v>
      </c>
      <c r="G157" s="102">
        <v>47496400</v>
      </c>
      <c r="H157" s="103">
        <v>-3.2428140000000001</v>
      </c>
      <c r="I157" s="102">
        <v>-1540.2198000000001</v>
      </c>
      <c r="J157" s="79">
        <f t="shared" si="2"/>
        <v>8.2779721681230656E-3</v>
      </c>
      <c r="K157" s="79">
        <f>I157/'סכום נכסי הקרן'!$C$42</f>
        <v>-9.5758082711633035E-5</v>
      </c>
    </row>
    <row r="158" spans="2:11">
      <c r="B158" s="100" t="s">
        <v>2373</v>
      </c>
      <c r="C158" s="99" t="s">
        <v>2374</v>
      </c>
      <c r="D158" s="96" t="s">
        <v>510</v>
      </c>
      <c r="E158" s="96" t="s">
        <v>130</v>
      </c>
      <c r="F158" s="86">
        <v>44903</v>
      </c>
      <c r="G158" s="102">
        <v>26372226.523499999</v>
      </c>
      <c r="H158" s="103">
        <v>-2.6642939999999999</v>
      </c>
      <c r="I158" s="102">
        <v>-702.63368452999998</v>
      </c>
      <c r="J158" s="79">
        <f t="shared" si="2"/>
        <v>3.7763324980792366E-3</v>
      </c>
      <c r="K158" s="79">
        <f>I158/'סכום נכסי הקרן'!$C$42</f>
        <v>-4.3683930357993839E-5</v>
      </c>
    </row>
    <row r="159" spans="2:11">
      <c r="B159" s="100" t="s">
        <v>2375</v>
      </c>
      <c r="C159" s="99" t="s">
        <v>2376</v>
      </c>
      <c r="D159" s="96" t="s">
        <v>510</v>
      </c>
      <c r="E159" s="96" t="s">
        <v>130</v>
      </c>
      <c r="F159" s="86">
        <v>44811</v>
      </c>
      <c r="G159" s="102">
        <v>26372226.523499999</v>
      </c>
      <c r="H159" s="103">
        <v>-3.3152170000000001</v>
      </c>
      <c r="I159" s="102">
        <v>-874.29643741899997</v>
      </c>
      <c r="J159" s="79">
        <f t="shared" si="2"/>
        <v>4.6989407457582559E-3</v>
      </c>
      <c r="K159" s="79">
        <f>I159/'סכום נכסי הקרן'!$C$42</f>
        <v>-5.435649546178713E-5</v>
      </c>
    </row>
    <row r="160" spans="2:11">
      <c r="B160" s="100" t="s">
        <v>2377</v>
      </c>
      <c r="C160" s="99" t="s">
        <v>2378</v>
      </c>
      <c r="D160" s="96" t="s">
        <v>510</v>
      </c>
      <c r="E160" s="96" t="s">
        <v>130</v>
      </c>
      <c r="F160" s="86">
        <v>44907</v>
      </c>
      <c r="G160" s="102">
        <v>2637689.0047200001</v>
      </c>
      <c r="H160" s="103">
        <v>-2.69245</v>
      </c>
      <c r="I160" s="102">
        <v>-71.018470664999995</v>
      </c>
      <c r="J160" s="79">
        <f t="shared" si="2"/>
        <v>3.8169157647988578E-4</v>
      </c>
      <c r="K160" s="79">
        <f>I160/'סכום נכסי הקרן'!$C$42</f>
        <v>-4.41533902368529E-6</v>
      </c>
    </row>
    <row r="161" spans="2:11">
      <c r="B161" s="100" t="s">
        <v>2377</v>
      </c>
      <c r="C161" s="99" t="s">
        <v>2379</v>
      </c>
      <c r="D161" s="96" t="s">
        <v>510</v>
      </c>
      <c r="E161" s="96" t="s">
        <v>130</v>
      </c>
      <c r="F161" s="86">
        <v>44907</v>
      </c>
      <c r="G161" s="102">
        <v>9701680.8282239996</v>
      </c>
      <c r="H161" s="103">
        <v>-2.69245</v>
      </c>
      <c r="I161" s="102">
        <v>-261.21295348799998</v>
      </c>
      <c r="J161" s="79">
        <f t="shared" si="2"/>
        <v>1.4038993388650689E-3</v>
      </c>
      <c r="K161" s="79">
        <f>I161/'סכום נכסי הקרן'!$C$42</f>
        <v>-1.6240053273859906E-5</v>
      </c>
    </row>
    <row r="162" spans="2:11">
      <c r="B162" s="100" t="s">
        <v>2380</v>
      </c>
      <c r="C162" s="99" t="s">
        <v>2381</v>
      </c>
      <c r="D162" s="96" t="s">
        <v>510</v>
      </c>
      <c r="E162" s="96" t="s">
        <v>130</v>
      </c>
      <c r="F162" s="86">
        <v>44896</v>
      </c>
      <c r="G162" s="102">
        <v>3736073.287494</v>
      </c>
      <c r="H162" s="103">
        <v>-3.3340960000000002</v>
      </c>
      <c r="I162" s="102">
        <v>-124.56428637800001</v>
      </c>
      <c r="J162" s="79">
        <f t="shared" si="2"/>
        <v>6.6947567858768929E-4</v>
      </c>
      <c r="K162" s="79">
        <f>I162/'סכום נכסי הקרן'!$C$42</f>
        <v>-7.7443733926158251E-6</v>
      </c>
    </row>
    <row r="163" spans="2:11">
      <c r="B163" s="100" t="s">
        <v>2380</v>
      </c>
      <c r="C163" s="99" t="s">
        <v>2382</v>
      </c>
      <c r="D163" s="96" t="s">
        <v>510</v>
      </c>
      <c r="E163" s="96" t="s">
        <v>130</v>
      </c>
      <c r="F163" s="86">
        <v>44896</v>
      </c>
      <c r="G163" s="102">
        <v>5628128.8135489998</v>
      </c>
      <c r="H163" s="103">
        <v>-3.3340960000000002</v>
      </c>
      <c r="I163" s="102">
        <v>-187.64724192900002</v>
      </c>
      <c r="J163" s="79">
        <f t="shared" si="2"/>
        <v>1.0085175155606478E-3</v>
      </c>
      <c r="K163" s="79">
        <f>I163/'סכום נכסי הקרן'!$C$42</f>
        <v>-1.166634795452376E-5</v>
      </c>
    </row>
    <row r="164" spans="2:11">
      <c r="B164" s="100" t="s">
        <v>2380</v>
      </c>
      <c r="C164" s="99" t="s">
        <v>2383</v>
      </c>
      <c r="D164" s="96" t="s">
        <v>510</v>
      </c>
      <c r="E164" s="96" t="s">
        <v>130</v>
      </c>
      <c r="F164" s="86">
        <v>44896</v>
      </c>
      <c r="G164" s="102">
        <v>13453799.522130001</v>
      </c>
      <c r="H164" s="103">
        <v>-3.3340960000000002</v>
      </c>
      <c r="I164" s="102">
        <v>-448.562649991</v>
      </c>
      <c r="J164" s="79">
        <f t="shared" si="2"/>
        <v>2.410817684777865E-3</v>
      </c>
      <c r="K164" s="79">
        <f>I164/'סכום נכסי הקרן'!$C$42</f>
        <v>-2.788790232354335E-5</v>
      </c>
    </row>
    <row r="165" spans="2:11">
      <c r="B165" s="100" t="s">
        <v>2384</v>
      </c>
      <c r="C165" s="99" t="s">
        <v>2385</v>
      </c>
      <c r="D165" s="96" t="s">
        <v>510</v>
      </c>
      <c r="E165" s="96" t="s">
        <v>130</v>
      </c>
      <c r="F165" s="86">
        <v>44896</v>
      </c>
      <c r="G165" s="102">
        <v>22686799.194180001</v>
      </c>
      <c r="H165" s="103">
        <v>-3.3340960000000002</v>
      </c>
      <c r="I165" s="102">
        <v>-756.39976327800002</v>
      </c>
      <c r="J165" s="79">
        <f t="shared" si="2"/>
        <v>4.0653004125710884E-3</v>
      </c>
      <c r="K165" s="79">
        <f>I165/'סכום נכסי הקרן'!$C$42</f>
        <v>-4.7026658854167675E-5</v>
      </c>
    </row>
    <row r="166" spans="2:11">
      <c r="B166" s="100" t="s">
        <v>2384</v>
      </c>
      <c r="C166" s="99" t="s">
        <v>2386</v>
      </c>
      <c r="D166" s="96" t="s">
        <v>510</v>
      </c>
      <c r="E166" s="96" t="s">
        <v>130</v>
      </c>
      <c r="F166" s="86">
        <v>44896</v>
      </c>
      <c r="G166" s="102">
        <v>4256424.9371400001</v>
      </c>
      <c r="H166" s="103">
        <v>-3.3340960000000002</v>
      </c>
      <c r="I166" s="102">
        <v>-141.91331208299999</v>
      </c>
      <c r="J166" s="79">
        <f t="shared" si="2"/>
        <v>7.6271870268726364E-4</v>
      </c>
      <c r="K166" s="79">
        <f>I166/'סכום נכסי הקרן'!$C$42</f>
        <v>-8.8229918069652806E-6</v>
      </c>
    </row>
    <row r="167" spans="2:11">
      <c r="B167" s="100" t="s">
        <v>2387</v>
      </c>
      <c r="C167" s="99" t="s">
        <v>2388</v>
      </c>
      <c r="D167" s="96" t="s">
        <v>510</v>
      </c>
      <c r="E167" s="96" t="s">
        <v>130</v>
      </c>
      <c r="F167" s="86">
        <v>44908</v>
      </c>
      <c r="G167" s="102">
        <v>15827999.437799999</v>
      </c>
      <c r="H167" s="103">
        <v>-3.5688140000000002</v>
      </c>
      <c r="I167" s="102">
        <v>-564.87190108200002</v>
      </c>
      <c r="J167" s="79">
        <f t="shared" si="2"/>
        <v>3.0359263500648165E-3</v>
      </c>
      <c r="K167" s="79">
        <f>I167/'סכום נכסי הקרן'!$C$42</f>
        <v>-3.5119046142172399E-5</v>
      </c>
    </row>
    <row r="168" spans="2:11">
      <c r="B168" s="100" t="s">
        <v>2389</v>
      </c>
      <c r="C168" s="99" t="s">
        <v>2390</v>
      </c>
      <c r="D168" s="96" t="s">
        <v>510</v>
      </c>
      <c r="E168" s="96" t="s">
        <v>130</v>
      </c>
      <c r="F168" s="86">
        <v>44889</v>
      </c>
      <c r="G168" s="102">
        <v>13191554.0394</v>
      </c>
      <c r="H168" s="103">
        <v>-3.272605</v>
      </c>
      <c r="I168" s="102">
        <v>-431.70744106000001</v>
      </c>
      <c r="J168" s="79">
        <f t="shared" si="2"/>
        <v>2.3202286984405139E-3</v>
      </c>
      <c r="K168" s="79">
        <f>I168/'סכום נכסי הקרן'!$C$42</f>
        <v>-2.6839985337320635E-5</v>
      </c>
    </row>
    <row r="169" spans="2:11">
      <c r="B169" s="100" t="s">
        <v>2391</v>
      </c>
      <c r="C169" s="99" t="s">
        <v>2392</v>
      </c>
      <c r="D169" s="96" t="s">
        <v>510</v>
      </c>
      <c r="E169" s="96" t="s">
        <v>130</v>
      </c>
      <c r="F169" s="86">
        <v>44894</v>
      </c>
      <c r="G169" s="102">
        <v>10555108.641000001</v>
      </c>
      <c r="H169" s="103">
        <v>-2.7015340000000001</v>
      </c>
      <c r="I169" s="102">
        <v>-285.14986017699999</v>
      </c>
      <c r="J169" s="79">
        <f t="shared" si="2"/>
        <v>1.53254918959579E-3</v>
      </c>
      <c r="K169" s="79">
        <f>I169/'סכום נכסי הקרן'!$C$42</f>
        <v>-1.7728251445696099E-5</v>
      </c>
    </row>
    <row r="170" spans="2:11">
      <c r="B170" s="100" t="s">
        <v>2393</v>
      </c>
      <c r="C170" s="99" t="s">
        <v>2394</v>
      </c>
      <c r="D170" s="96" t="s">
        <v>510</v>
      </c>
      <c r="E170" s="96" t="s">
        <v>130</v>
      </c>
      <c r="F170" s="86">
        <v>44903</v>
      </c>
      <c r="G170" s="102">
        <v>13195828.936124999</v>
      </c>
      <c r="H170" s="103">
        <v>-2.5887060000000002</v>
      </c>
      <c r="I170" s="102">
        <v>-341.60116789</v>
      </c>
      <c r="J170" s="79">
        <f t="shared" si="2"/>
        <v>1.8359489732515805E-3</v>
      </c>
      <c r="K170" s="79">
        <f>I170/'סכום נכסי הקרן'!$C$42</f>
        <v>-2.1237925190418316E-5</v>
      </c>
    </row>
    <row r="171" spans="2:11">
      <c r="B171" s="100" t="s">
        <v>2395</v>
      </c>
      <c r="C171" s="99" t="s">
        <v>2396</v>
      </c>
      <c r="D171" s="96" t="s">
        <v>510</v>
      </c>
      <c r="E171" s="96" t="s">
        <v>130</v>
      </c>
      <c r="F171" s="86">
        <v>44818</v>
      </c>
      <c r="G171" s="102">
        <v>28243232.231940001</v>
      </c>
      <c r="H171" s="103">
        <v>-3.4549530000000002</v>
      </c>
      <c r="I171" s="102">
        <v>-975.79036702600001</v>
      </c>
      <c r="J171" s="79">
        <f t="shared" si="2"/>
        <v>5.2444238803863053E-3</v>
      </c>
      <c r="K171" s="79">
        <f>I171/'סכום נכסי הקרן'!$C$42</f>
        <v>-6.066654556375035E-5</v>
      </c>
    </row>
    <row r="172" spans="2:11">
      <c r="B172" s="100" t="s">
        <v>2395</v>
      </c>
      <c r="C172" s="99" t="s">
        <v>2397</v>
      </c>
      <c r="D172" s="96" t="s">
        <v>510</v>
      </c>
      <c r="E172" s="96" t="s">
        <v>130</v>
      </c>
      <c r="F172" s="86">
        <v>44818</v>
      </c>
      <c r="G172" s="102">
        <v>7098221.9046</v>
      </c>
      <c r="H172" s="103">
        <v>-3.4549530000000002</v>
      </c>
      <c r="I172" s="102">
        <v>-245.24022253000001</v>
      </c>
      <c r="J172" s="79">
        <f t="shared" si="2"/>
        <v>1.3180532652597033E-3</v>
      </c>
      <c r="K172" s="79">
        <f>I172/'סכום נכסי הקרן'!$C$42</f>
        <v>-1.5247001443071326E-5</v>
      </c>
    </row>
    <row r="173" spans="2:11">
      <c r="B173" s="100" t="s">
        <v>2398</v>
      </c>
      <c r="C173" s="99" t="s">
        <v>2399</v>
      </c>
      <c r="D173" s="96" t="s">
        <v>510</v>
      </c>
      <c r="E173" s="96" t="s">
        <v>130</v>
      </c>
      <c r="F173" s="86">
        <v>44902</v>
      </c>
      <c r="G173" s="102">
        <v>5807019.7112399992</v>
      </c>
      <c r="H173" s="103">
        <v>-2.626487</v>
      </c>
      <c r="I173" s="102">
        <v>-152.520620334</v>
      </c>
      <c r="J173" s="79">
        <f t="shared" si="2"/>
        <v>8.1972809996970367E-4</v>
      </c>
      <c r="K173" s="79">
        <f>I173/'סכום נכסי הקרן'!$C$42</f>
        <v>-9.4824661890288325E-6</v>
      </c>
    </row>
    <row r="174" spans="2:11">
      <c r="B174" s="100" t="s">
        <v>2398</v>
      </c>
      <c r="C174" s="99" t="s">
        <v>2400</v>
      </c>
      <c r="D174" s="96" t="s">
        <v>510</v>
      </c>
      <c r="E174" s="96" t="s">
        <v>130</v>
      </c>
      <c r="F174" s="86">
        <v>44902</v>
      </c>
      <c r="G174" s="102">
        <v>10495721.0688</v>
      </c>
      <c r="H174" s="103">
        <v>-2.626487</v>
      </c>
      <c r="I174" s="102">
        <v>-275.66875400199996</v>
      </c>
      <c r="J174" s="79">
        <f t="shared" si="2"/>
        <v>1.48159260986628E-3</v>
      </c>
      <c r="K174" s="79">
        <f>I174/'סכום נכסי הקרן'!$C$42</f>
        <v>-1.7138794960781784E-5</v>
      </c>
    </row>
    <row r="175" spans="2:11">
      <c r="B175" s="100" t="s">
        <v>2401</v>
      </c>
      <c r="C175" s="99" t="s">
        <v>2402</v>
      </c>
      <c r="D175" s="96" t="s">
        <v>510</v>
      </c>
      <c r="E175" s="96" t="s">
        <v>130</v>
      </c>
      <c r="F175" s="86">
        <v>44818</v>
      </c>
      <c r="G175" s="102">
        <v>7872949.7813999997</v>
      </c>
      <c r="H175" s="103">
        <v>-3.4397229999999999</v>
      </c>
      <c r="I175" s="102">
        <v>-270.80768365999995</v>
      </c>
      <c r="J175" s="79">
        <f t="shared" si="2"/>
        <v>1.455466595255661E-3</v>
      </c>
      <c r="K175" s="79">
        <f>I175/'סכום נכסי הקרן'!$C$42</f>
        <v>-1.6836573955782173E-5</v>
      </c>
    </row>
    <row r="176" spans="2:11">
      <c r="B176" s="100" t="s">
        <v>2401</v>
      </c>
      <c r="C176" s="99" t="s">
        <v>2403</v>
      </c>
      <c r="D176" s="96" t="s">
        <v>510</v>
      </c>
      <c r="E176" s="96" t="s">
        <v>130</v>
      </c>
      <c r="F176" s="86">
        <v>44818</v>
      </c>
      <c r="G176" s="102">
        <v>25079458.891163003</v>
      </c>
      <c r="H176" s="103">
        <v>-3.4397229999999999</v>
      </c>
      <c r="I176" s="102">
        <v>-862.66397707800002</v>
      </c>
      <c r="J176" s="79">
        <f t="shared" si="2"/>
        <v>4.6364216280650582E-3</v>
      </c>
      <c r="K176" s="79">
        <f>I176/'סכום נכסי הקרן'!$C$42</f>
        <v>-5.363328563194774E-5</v>
      </c>
    </row>
    <row r="177" spans="2:11">
      <c r="B177" s="100" t="s">
        <v>2404</v>
      </c>
      <c r="C177" s="99" t="s">
        <v>2405</v>
      </c>
      <c r="D177" s="96" t="s">
        <v>510</v>
      </c>
      <c r="E177" s="96" t="s">
        <v>130</v>
      </c>
      <c r="F177" s="86">
        <v>44882</v>
      </c>
      <c r="G177" s="102">
        <v>6389716.5220910003</v>
      </c>
      <c r="H177" s="103">
        <v>-2.7112319999999999</v>
      </c>
      <c r="I177" s="102">
        <v>-173.24003820000001</v>
      </c>
      <c r="J177" s="79">
        <f t="shared" si="2"/>
        <v>9.3108542990044468E-4</v>
      </c>
      <c r="K177" s="79">
        <f>I177/'סכום נכסי הקרן'!$C$42</f>
        <v>-1.077062761232005E-5</v>
      </c>
    </row>
    <row r="178" spans="2:11">
      <c r="B178" s="100" t="s">
        <v>2406</v>
      </c>
      <c r="C178" s="99" t="s">
        <v>2407</v>
      </c>
      <c r="D178" s="96" t="s">
        <v>510</v>
      </c>
      <c r="E178" s="96" t="s">
        <v>130</v>
      </c>
      <c r="F178" s="86">
        <v>44894</v>
      </c>
      <c r="G178" s="102">
        <v>3693210.5189600005</v>
      </c>
      <c r="H178" s="103">
        <v>-2.6410680000000002</v>
      </c>
      <c r="I178" s="102">
        <v>-97.540204494000008</v>
      </c>
      <c r="J178" s="79">
        <f t="shared" si="2"/>
        <v>5.2423368279927603E-4</v>
      </c>
      <c r="K178" s="79">
        <f>I178/'סכום נכסי הקרן'!$C$42</f>
        <v>-6.0642402919674531E-6</v>
      </c>
    </row>
    <row r="179" spans="2:11">
      <c r="B179" s="100" t="s">
        <v>2408</v>
      </c>
      <c r="C179" s="99" t="s">
        <v>2409</v>
      </c>
      <c r="D179" s="96" t="s">
        <v>510</v>
      </c>
      <c r="E179" s="96" t="s">
        <v>130</v>
      </c>
      <c r="F179" s="86">
        <v>44818</v>
      </c>
      <c r="G179" s="102">
        <v>3761904.8567799996</v>
      </c>
      <c r="H179" s="103">
        <v>-3.4705819999999998</v>
      </c>
      <c r="I179" s="102">
        <v>-130.55998873799999</v>
      </c>
      <c r="J179" s="79">
        <f t="shared" si="2"/>
        <v>7.0169981780757835E-4</v>
      </c>
      <c r="K179" s="79">
        <f>I179/'סכום נכסי הקרן'!$C$42</f>
        <v>-8.1171363985862788E-6</v>
      </c>
    </row>
    <row r="180" spans="2:11">
      <c r="B180" s="100" t="s">
        <v>2408</v>
      </c>
      <c r="C180" s="99" t="s">
        <v>2410</v>
      </c>
      <c r="D180" s="96" t="s">
        <v>510</v>
      </c>
      <c r="E180" s="96" t="s">
        <v>130</v>
      </c>
      <c r="F180" s="86">
        <v>44818</v>
      </c>
      <c r="G180" s="102">
        <v>19802487.511124998</v>
      </c>
      <c r="H180" s="103">
        <v>-3.4705819999999998</v>
      </c>
      <c r="I180" s="102">
        <v>-687.261546866</v>
      </c>
      <c r="J180" s="79">
        <f t="shared" si="2"/>
        <v>3.6937143368615012E-3</v>
      </c>
      <c r="K180" s="79">
        <f>I180/'סכום נכסי הקרן'!$C$42</f>
        <v>-4.2728218433056949E-5</v>
      </c>
    </row>
    <row r="181" spans="2:11">
      <c r="B181" s="100" t="s">
        <v>2411</v>
      </c>
      <c r="C181" s="99" t="s">
        <v>2412</v>
      </c>
      <c r="D181" s="96" t="s">
        <v>510</v>
      </c>
      <c r="E181" s="96" t="s">
        <v>130</v>
      </c>
      <c r="F181" s="86">
        <v>44902</v>
      </c>
      <c r="G181" s="102">
        <v>13201658.340750001</v>
      </c>
      <c r="H181" s="103">
        <v>-2.596276</v>
      </c>
      <c r="I181" s="102">
        <v>-342.75150373599996</v>
      </c>
      <c r="J181" s="79">
        <f t="shared" si="2"/>
        <v>1.8421314987048839E-3</v>
      </c>
      <c r="K181" s="79">
        <f>I181/'סכום נכסי הקרן'!$C$42</f>
        <v>-2.1309443525066021E-5</v>
      </c>
    </row>
    <row r="182" spans="2:11">
      <c r="B182" s="100" t="s">
        <v>2413</v>
      </c>
      <c r="C182" s="99" t="s">
        <v>2414</v>
      </c>
      <c r="D182" s="96" t="s">
        <v>510</v>
      </c>
      <c r="E182" s="96" t="s">
        <v>130</v>
      </c>
      <c r="F182" s="86">
        <v>44693</v>
      </c>
      <c r="G182" s="102">
        <v>7876426.7208000002</v>
      </c>
      <c r="H182" s="103">
        <v>-3.453662</v>
      </c>
      <c r="I182" s="102">
        <v>-272.02517803200004</v>
      </c>
      <c r="J182" s="79">
        <f t="shared" si="2"/>
        <v>1.4620100668603392E-3</v>
      </c>
      <c r="K182" s="79">
        <f>I182/'סכום נכסי הקרן'!$C$42</f>
        <v>-1.6912267650133414E-5</v>
      </c>
    </row>
    <row r="183" spans="2:11">
      <c r="B183" s="100" t="s">
        <v>2415</v>
      </c>
      <c r="C183" s="99" t="s">
        <v>2416</v>
      </c>
      <c r="D183" s="96" t="s">
        <v>510</v>
      </c>
      <c r="E183" s="96" t="s">
        <v>130</v>
      </c>
      <c r="F183" s="86">
        <v>44894</v>
      </c>
      <c r="G183" s="102">
        <v>33013861.526250001</v>
      </c>
      <c r="H183" s="103">
        <v>-2.610862</v>
      </c>
      <c r="I183" s="102">
        <v>-861.94629031600005</v>
      </c>
      <c r="J183" s="79">
        <f t="shared" si="2"/>
        <v>4.6325643922073799E-3</v>
      </c>
      <c r="K183" s="79">
        <f>I183/'סכום נכסי הקרן'!$C$42</f>
        <v>-5.3588665826179343E-5</v>
      </c>
    </row>
    <row r="184" spans="2:11">
      <c r="B184" s="100" t="s">
        <v>2417</v>
      </c>
      <c r="C184" s="99" t="s">
        <v>2418</v>
      </c>
      <c r="D184" s="96" t="s">
        <v>510</v>
      </c>
      <c r="E184" s="96" t="s">
        <v>130</v>
      </c>
      <c r="F184" s="86">
        <v>44693</v>
      </c>
      <c r="G184" s="102">
        <v>21133845.802080002</v>
      </c>
      <c r="H184" s="103">
        <v>-3.4293119999999999</v>
      </c>
      <c r="I184" s="102">
        <v>-724.74543394400007</v>
      </c>
      <c r="J184" s="79">
        <f t="shared" si="2"/>
        <v>3.8951729689247639E-3</v>
      </c>
      <c r="K184" s="79">
        <f>I184/'סכום נכסי הקרן'!$C$42</f>
        <v>-4.5058655400020132E-5</v>
      </c>
    </row>
    <row r="185" spans="2:11">
      <c r="B185" s="100" t="s">
        <v>2419</v>
      </c>
      <c r="C185" s="99" t="s">
        <v>2420</v>
      </c>
      <c r="D185" s="96" t="s">
        <v>510</v>
      </c>
      <c r="E185" s="96" t="s">
        <v>130</v>
      </c>
      <c r="F185" s="86">
        <v>44693</v>
      </c>
      <c r="G185" s="102">
        <v>11896500</v>
      </c>
      <c r="H185" s="103">
        <v>-3.4232260000000001</v>
      </c>
      <c r="I185" s="102">
        <v>-407.24405000000002</v>
      </c>
      <c r="J185" s="79">
        <f t="shared" si="2"/>
        <v>2.188749236656819E-3</v>
      </c>
      <c r="K185" s="79">
        <f>I185/'סכום נכסי הקרן'!$C$42</f>
        <v>-2.5319054737330617E-5</v>
      </c>
    </row>
    <row r="186" spans="2:11">
      <c r="B186" s="100" t="s">
        <v>2421</v>
      </c>
      <c r="C186" s="99" t="s">
        <v>2422</v>
      </c>
      <c r="D186" s="96" t="s">
        <v>510</v>
      </c>
      <c r="E186" s="96" t="s">
        <v>130</v>
      </c>
      <c r="F186" s="86">
        <v>44693</v>
      </c>
      <c r="G186" s="102">
        <v>17919913.932147</v>
      </c>
      <c r="H186" s="103">
        <v>-3.4232260000000001</v>
      </c>
      <c r="I186" s="102">
        <v>-613.43911236700001</v>
      </c>
      <c r="J186" s="79">
        <f t="shared" si="2"/>
        <v>3.2969527459731033E-3</v>
      </c>
      <c r="K186" s="79">
        <f>I186/'סכום נכסי הקרן'!$C$42</f>
        <v>-3.8138552212216681E-5</v>
      </c>
    </row>
    <row r="187" spans="2:11">
      <c r="B187" s="100" t="s">
        <v>2423</v>
      </c>
      <c r="C187" s="99" t="s">
        <v>2424</v>
      </c>
      <c r="D187" s="96" t="s">
        <v>510</v>
      </c>
      <c r="E187" s="96" t="s">
        <v>130</v>
      </c>
      <c r="F187" s="86">
        <v>44823</v>
      </c>
      <c r="G187" s="102">
        <v>13211374.015125001</v>
      </c>
      <c r="H187" s="103">
        <v>-3.0684330000000002</v>
      </c>
      <c r="I187" s="102">
        <v>-405.38211015299999</v>
      </c>
      <c r="J187" s="79">
        <f t="shared" si="2"/>
        <v>2.178742167385157E-3</v>
      </c>
      <c r="K187" s="79">
        <f>I187/'סכום נכסי הקרן'!$C$42</f>
        <v>-2.5203294772504094E-5</v>
      </c>
    </row>
    <row r="188" spans="2:11">
      <c r="B188" s="100" t="s">
        <v>2425</v>
      </c>
      <c r="C188" s="99" t="s">
        <v>2426</v>
      </c>
      <c r="D188" s="96" t="s">
        <v>510</v>
      </c>
      <c r="E188" s="96" t="s">
        <v>130</v>
      </c>
      <c r="F188" s="86">
        <v>44823</v>
      </c>
      <c r="G188" s="102">
        <v>9249322.0050000008</v>
      </c>
      <c r="H188" s="103">
        <v>-3.0532750000000002</v>
      </c>
      <c r="I188" s="102">
        <v>-282.40728230600001</v>
      </c>
      <c r="J188" s="79">
        <f t="shared" si="2"/>
        <v>1.5178090964707385E-3</v>
      </c>
      <c r="K188" s="79">
        <f>I188/'סכום נכסי הקרן'!$C$42</f>
        <v>-1.755774071819194E-5</v>
      </c>
    </row>
    <row r="189" spans="2:11">
      <c r="B189" s="100" t="s">
        <v>2427</v>
      </c>
      <c r="C189" s="99" t="s">
        <v>2428</v>
      </c>
      <c r="D189" s="96" t="s">
        <v>510</v>
      </c>
      <c r="E189" s="96" t="s">
        <v>130</v>
      </c>
      <c r="F189" s="86">
        <v>44882</v>
      </c>
      <c r="G189" s="102">
        <v>10570653.720000001</v>
      </c>
      <c r="H189" s="103">
        <v>-2.611542</v>
      </c>
      <c r="I189" s="102">
        <v>-276.05702737299998</v>
      </c>
      <c r="J189" s="79">
        <f t="shared" si="2"/>
        <v>1.4836794004391329E-3</v>
      </c>
      <c r="K189" s="79">
        <f>I189/'סכום נכסי הקרן'!$C$42</f>
        <v>-1.7162934576163267E-5</v>
      </c>
    </row>
    <row r="190" spans="2:11">
      <c r="B190" s="100" t="s">
        <v>2429</v>
      </c>
      <c r="C190" s="99" t="s">
        <v>2430</v>
      </c>
      <c r="D190" s="96" t="s">
        <v>510</v>
      </c>
      <c r="E190" s="96" t="s">
        <v>130</v>
      </c>
      <c r="F190" s="86">
        <v>44882</v>
      </c>
      <c r="G190" s="102">
        <v>15855980.58</v>
      </c>
      <c r="H190" s="103">
        <v>-2.611542</v>
      </c>
      <c r="I190" s="102">
        <v>-414.08554105999997</v>
      </c>
      <c r="J190" s="79">
        <f t="shared" si="2"/>
        <v>2.2255191006613864E-3</v>
      </c>
      <c r="K190" s="79">
        <f>I190/'סכום נכסי הקרן'!$C$42</f>
        <v>-2.5744401864275987E-5</v>
      </c>
    </row>
    <row r="191" spans="2:11">
      <c r="B191" s="100" t="s">
        <v>2431</v>
      </c>
      <c r="C191" s="99" t="s">
        <v>2432</v>
      </c>
      <c r="D191" s="96" t="s">
        <v>510</v>
      </c>
      <c r="E191" s="96" t="s">
        <v>130</v>
      </c>
      <c r="F191" s="86">
        <v>44760</v>
      </c>
      <c r="G191" s="102">
        <v>2845977.3101599999</v>
      </c>
      <c r="H191" s="103">
        <v>-3.121766</v>
      </c>
      <c r="I191" s="102">
        <v>-88.844739795999999</v>
      </c>
      <c r="J191" s="79">
        <f t="shared" si="2"/>
        <v>4.7749956422805609E-4</v>
      </c>
      <c r="K191" s="79">
        <f>I191/'סכום נכסי הקרן'!$C$42</f>
        <v>-5.5236284729483947E-6</v>
      </c>
    </row>
    <row r="192" spans="2:11">
      <c r="B192" s="100" t="s">
        <v>2433</v>
      </c>
      <c r="C192" s="99" t="s">
        <v>2434</v>
      </c>
      <c r="D192" s="96" t="s">
        <v>510</v>
      </c>
      <c r="E192" s="96" t="s">
        <v>130</v>
      </c>
      <c r="F192" s="86">
        <v>44823</v>
      </c>
      <c r="G192" s="102">
        <v>34396052.225534998</v>
      </c>
      <c r="H192" s="103">
        <v>-2.9291550000000002</v>
      </c>
      <c r="I192" s="102">
        <v>-1007.5137001880001</v>
      </c>
      <c r="J192" s="79">
        <f t="shared" si="2"/>
        <v>5.4149221878325108E-3</v>
      </c>
      <c r="K192" s="79">
        <f>I192/'סכום נכסי הקרן'!$C$42</f>
        <v>-6.2638839103163044E-5</v>
      </c>
    </row>
    <row r="193" spans="2:11">
      <c r="B193" s="100" t="s">
        <v>2433</v>
      </c>
      <c r="C193" s="99" t="s">
        <v>2435</v>
      </c>
      <c r="D193" s="96" t="s">
        <v>510</v>
      </c>
      <c r="E193" s="96" t="s">
        <v>130</v>
      </c>
      <c r="F193" s="86">
        <v>44823</v>
      </c>
      <c r="G193" s="102">
        <v>2846060.917014</v>
      </c>
      <c r="H193" s="103">
        <v>-2.9291550000000002</v>
      </c>
      <c r="I193" s="102">
        <v>-83.365537028999995</v>
      </c>
      <c r="J193" s="79">
        <f t="shared" si="2"/>
        <v>4.4805137247728852E-4</v>
      </c>
      <c r="K193" s="79">
        <f>I193/'סכום נכסי הקרן'!$C$42</f>
        <v>-5.1829771245134542E-6</v>
      </c>
    </row>
    <row r="194" spans="2:11">
      <c r="B194" s="100" t="s">
        <v>2433</v>
      </c>
      <c r="C194" s="99" t="s">
        <v>2436</v>
      </c>
      <c r="D194" s="96" t="s">
        <v>510</v>
      </c>
      <c r="E194" s="96" t="s">
        <v>130</v>
      </c>
      <c r="F194" s="86">
        <v>44823</v>
      </c>
      <c r="G194" s="102">
        <v>5260377.5162399998</v>
      </c>
      <c r="H194" s="103">
        <v>-2.9291550000000002</v>
      </c>
      <c r="I194" s="102">
        <v>-154.08461357799999</v>
      </c>
      <c r="J194" s="79">
        <f t="shared" si="2"/>
        <v>8.2813384345187702E-4</v>
      </c>
      <c r="K194" s="79">
        <f>I194/'סכום נכסי הקרן'!$C$42</f>
        <v>-9.5797023071591049E-6</v>
      </c>
    </row>
    <row r="195" spans="2:11">
      <c r="B195" s="100" t="s">
        <v>2437</v>
      </c>
      <c r="C195" s="99" t="s">
        <v>2438</v>
      </c>
      <c r="D195" s="96" t="s">
        <v>510</v>
      </c>
      <c r="E195" s="96" t="s">
        <v>130</v>
      </c>
      <c r="F195" s="86">
        <v>44823</v>
      </c>
      <c r="G195" s="102">
        <v>15875567.37954</v>
      </c>
      <c r="H195" s="103">
        <v>-2.9261309999999998</v>
      </c>
      <c r="I195" s="102">
        <v>-464.539970794</v>
      </c>
      <c r="J195" s="79">
        <f t="shared" si="2"/>
        <v>2.4966884266865246E-3</v>
      </c>
      <c r="K195" s="79">
        <f>I195/'סכום נכסי הקרן'!$C$42</f>
        <v>-2.8881239512796447E-5</v>
      </c>
    </row>
    <row r="196" spans="2:11">
      <c r="B196" s="100" t="s">
        <v>2439</v>
      </c>
      <c r="C196" s="99" t="s">
        <v>2162</v>
      </c>
      <c r="D196" s="96" t="s">
        <v>510</v>
      </c>
      <c r="E196" s="96" t="s">
        <v>130</v>
      </c>
      <c r="F196" s="86">
        <v>44819</v>
      </c>
      <c r="G196" s="102">
        <v>57190560</v>
      </c>
      <c r="H196" s="103">
        <v>-3.083548</v>
      </c>
      <c r="I196" s="102">
        <v>-1763.4985200000001</v>
      </c>
      <c r="J196" s="79">
        <f t="shared" si="2"/>
        <v>9.4779924703514516E-3</v>
      </c>
      <c r="K196" s="79">
        <f>I196/'סכום נכסי הקרן'!$C$42</f>
        <v>-1.0963970021681479E-4</v>
      </c>
    </row>
    <row r="197" spans="2:11">
      <c r="B197" s="100" t="s">
        <v>2440</v>
      </c>
      <c r="C197" s="99" t="s">
        <v>2441</v>
      </c>
      <c r="D197" s="96" t="s">
        <v>510</v>
      </c>
      <c r="E197" s="96" t="s">
        <v>130</v>
      </c>
      <c r="F197" s="86">
        <v>44760</v>
      </c>
      <c r="G197" s="102">
        <v>10523536.584000001</v>
      </c>
      <c r="H197" s="103">
        <v>-3.0914799999999998</v>
      </c>
      <c r="I197" s="102">
        <v>-325.33304733099999</v>
      </c>
      <c r="J197" s="79">
        <f t="shared" si="2"/>
        <v>1.7485153165650005E-3</v>
      </c>
      <c r="K197" s="79">
        <f>I197/'סכום נכסי הקרן'!$C$42</f>
        <v>-2.0226508486093684E-5</v>
      </c>
    </row>
    <row r="198" spans="2:11">
      <c r="B198" s="100" t="s">
        <v>2440</v>
      </c>
      <c r="C198" s="99" t="s">
        <v>2442</v>
      </c>
      <c r="D198" s="96" t="s">
        <v>510</v>
      </c>
      <c r="E198" s="96" t="s">
        <v>130</v>
      </c>
      <c r="F198" s="86">
        <v>44760</v>
      </c>
      <c r="G198" s="102">
        <v>4981923.4127249997</v>
      </c>
      <c r="H198" s="103">
        <v>-3.0914799999999998</v>
      </c>
      <c r="I198" s="102">
        <v>-154.01517469799998</v>
      </c>
      <c r="J198" s="79">
        <f t="shared" si="2"/>
        <v>8.2776064144783471E-4</v>
      </c>
      <c r="K198" s="79">
        <f>I198/'סכום נכסי הקרן'!$C$42</f>
        <v>-9.5753851739717231E-6</v>
      </c>
    </row>
    <row r="199" spans="2:11">
      <c r="B199" s="100" t="s">
        <v>2440</v>
      </c>
      <c r="C199" s="99" t="s">
        <v>2443</v>
      </c>
      <c r="D199" s="96" t="s">
        <v>510</v>
      </c>
      <c r="E199" s="96" t="s">
        <v>130</v>
      </c>
      <c r="F199" s="86">
        <v>44760</v>
      </c>
      <c r="G199" s="102">
        <v>13232748.498749999</v>
      </c>
      <c r="H199" s="103">
        <v>-3.0914799999999998</v>
      </c>
      <c r="I199" s="102">
        <v>-409.08779660699997</v>
      </c>
      <c r="J199" s="79">
        <f t="shared" si="2"/>
        <v>2.1986585256412983E-3</v>
      </c>
      <c r="K199" s="79">
        <f>I199/'סכום נכסי הקרן'!$C$42</f>
        <v>-2.5433683597505247E-5</v>
      </c>
    </row>
    <row r="200" spans="2:11">
      <c r="B200" s="100" t="s">
        <v>2444</v>
      </c>
      <c r="C200" s="99" t="s">
        <v>2445</v>
      </c>
      <c r="D200" s="96" t="s">
        <v>510</v>
      </c>
      <c r="E200" s="96" t="s">
        <v>130</v>
      </c>
      <c r="F200" s="86">
        <v>44760</v>
      </c>
      <c r="G200" s="102">
        <v>15879298.1985</v>
      </c>
      <c r="H200" s="103">
        <v>-3.0914799999999998</v>
      </c>
      <c r="I200" s="102">
        <v>-490.90535592800001</v>
      </c>
      <c r="J200" s="79">
        <f t="shared" si="2"/>
        <v>2.6383902307674082E-3</v>
      </c>
      <c r="K200" s="79">
        <f>I200/'סכום נכסי הקרן'!$C$42</f>
        <v>-3.0520420316981428E-5</v>
      </c>
    </row>
    <row r="201" spans="2:11">
      <c r="B201" s="100" t="s">
        <v>2446</v>
      </c>
      <c r="C201" s="99" t="s">
        <v>2447</v>
      </c>
      <c r="D201" s="96" t="s">
        <v>510</v>
      </c>
      <c r="E201" s="96" t="s">
        <v>130</v>
      </c>
      <c r="F201" s="86">
        <v>44901</v>
      </c>
      <c r="G201" s="102">
        <v>17202573.048374999</v>
      </c>
      <c r="H201" s="103">
        <v>-3.2762699999999998</v>
      </c>
      <c r="I201" s="102">
        <v>-563.60277285099994</v>
      </c>
      <c r="J201" s="79">
        <f t="shared" si="2"/>
        <v>3.0291053702449244E-3</v>
      </c>
      <c r="K201" s="79">
        <f>I201/'סכום נכסי הקרן'!$C$42</f>
        <v>-3.504014228305062E-5</v>
      </c>
    </row>
    <row r="202" spans="2:11">
      <c r="B202" s="100" t="s">
        <v>2448</v>
      </c>
      <c r="C202" s="99" t="s">
        <v>2449</v>
      </c>
      <c r="D202" s="96" t="s">
        <v>510</v>
      </c>
      <c r="E202" s="96" t="s">
        <v>130</v>
      </c>
      <c r="F202" s="86">
        <v>44823</v>
      </c>
      <c r="G202" s="102">
        <v>13236634.768499998</v>
      </c>
      <c r="H202" s="103">
        <v>-2.871737</v>
      </c>
      <c r="I202" s="102">
        <v>-380.12135677800001</v>
      </c>
      <c r="J202" s="79">
        <f t="shared" si="2"/>
        <v>2.0429772503362587E-3</v>
      </c>
      <c r="K202" s="79">
        <f>I202/'סכום נכסי הקרן'!$C$42</f>
        <v>-2.3632790802199718E-5</v>
      </c>
    </row>
    <row r="203" spans="2:11">
      <c r="B203" s="100" t="s">
        <v>2450</v>
      </c>
      <c r="C203" s="99" t="s">
        <v>2451</v>
      </c>
      <c r="D203" s="96" t="s">
        <v>510</v>
      </c>
      <c r="E203" s="96" t="s">
        <v>130</v>
      </c>
      <c r="F203" s="86">
        <v>44901</v>
      </c>
      <c r="G203" s="102">
        <v>15888625.2459</v>
      </c>
      <c r="H203" s="103">
        <v>-3.2156440000000002</v>
      </c>
      <c r="I203" s="102">
        <v>-510.92166600099995</v>
      </c>
      <c r="J203" s="79">
        <f t="shared" si="2"/>
        <v>2.7459686800853662E-3</v>
      </c>
      <c r="K203" s="79">
        <f>I203/'סכום נכסי הקרן'!$C$42</f>
        <v>-3.1764868333785277E-5</v>
      </c>
    </row>
    <row r="204" spans="2:11">
      <c r="B204" s="100" t="s">
        <v>2452</v>
      </c>
      <c r="C204" s="99" t="s">
        <v>2453</v>
      </c>
      <c r="D204" s="96" t="s">
        <v>510</v>
      </c>
      <c r="E204" s="96" t="s">
        <v>130</v>
      </c>
      <c r="F204" s="86">
        <v>44825</v>
      </c>
      <c r="G204" s="102">
        <v>2650435.9695000001</v>
      </c>
      <c r="H204" s="103">
        <v>-2.6173999999999999</v>
      </c>
      <c r="I204" s="102">
        <v>-69.372505625000002</v>
      </c>
      <c r="J204" s="79">
        <f t="shared" ref="J204:J267" si="3">IFERROR(I204/$I$11,0)</f>
        <v>3.7284527234146114E-4</v>
      </c>
      <c r="K204" s="79">
        <f>I204/'סכום נכסי הקרן'!$C$42</f>
        <v>-4.3130065796790675E-6</v>
      </c>
    </row>
    <row r="205" spans="2:11">
      <c r="B205" s="100" t="s">
        <v>2454</v>
      </c>
      <c r="C205" s="99" t="s">
        <v>2455</v>
      </c>
      <c r="D205" s="96" t="s">
        <v>510</v>
      </c>
      <c r="E205" s="96" t="s">
        <v>130</v>
      </c>
      <c r="F205" s="86">
        <v>44823</v>
      </c>
      <c r="G205" s="102">
        <v>13252179.8475</v>
      </c>
      <c r="H205" s="103">
        <v>-2.8001550000000002</v>
      </c>
      <c r="I205" s="102">
        <v>-371.08163296000004</v>
      </c>
      <c r="J205" s="79">
        <f t="shared" si="3"/>
        <v>1.994392897523158E-3</v>
      </c>
      <c r="K205" s="79">
        <f>I205/'סכום נכסי הקרן'!$C$42</f>
        <v>-2.3070775808590131E-5</v>
      </c>
    </row>
    <row r="206" spans="2:11">
      <c r="B206" s="100" t="s">
        <v>2456</v>
      </c>
      <c r="C206" s="99" t="s">
        <v>2457</v>
      </c>
      <c r="D206" s="96" t="s">
        <v>510</v>
      </c>
      <c r="E206" s="96" t="s">
        <v>130</v>
      </c>
      <c r="F206" s="86">
        <v>44824</v>
      </c>
      <c r="G206" s="102">
        <v>22528705.74075</v>
      </c>
      <c r="H206" s="103">
        <v>-2.869691</v>
      </c>
      <c r="I206" s="102">
        <v>-646.50415451200001</v>
      </c>
      <c r="J206" s="79">
        <f t="shared" si="3"/>
        <v>3.4746621213584388E-3</v>
      </c>
      <c r="K206" s="79">
        <f>I206/'סכום נכסי הקרן'!$C$42</f>
        <v>-4.0194262079460654E-5</v>
      </c>
    </row>
    <row r="207" spans="2:11">
      <c r="B207" s="100" t="s">
        <v>2458</v>
      </c>
      <c r="C207" s="99" t="s">
        <v>2459</v>
      </c>
      <c r="D207" s="96" t="s">
        <v>510</v>
      </c>
      <c r="E207" s="96" t="s">
        <v>130</v>
      </c>
      <c r="F207" s="86">
        <v>44895</v>
      </c>
      <c r="G207" s="102">
        <v>11671152.042726003</v>
      </c>
      <c r="H207" s="103">
        <v>-2.7748810000000002</v>
      </c>
      <c r="I207" s="102">
        <v>-323.86059131599995</v>
      </c>
      <c r="J207" s="79">
        <f t="shared" si="3"/>
        <v>1.7406015435366604E-3</v>
      </c>
      <c r="K207" s="79">
        <f>I207/'סכום נכסי הקרן'!$C$42</f>
        <v>-2.0134963393066305E-5</v>
      </c>
    </row>
    <row r="208" spans="2:11">
      <c r="B208" s="100" t="s">
        <v>2460</v>
      </c>
      <c r="C208" s="99" t="s">
        <v>2461</v>
      </c>
      <c r="D208" s="96" t="s">
        <v>510</v>
      </c>
      <c r="E208" s="96" t="s">
        <v>130</v>
      </c>
      <c r="F208" s="86">
        <v>44825</v>
      </c>
      <c r="G208" s="102">
        <v>5306779.0690200003</v>
      </c>
      <c r="H208" s="103">
        <v>-2.5031729999999999</v>
      </c>
      <c r="I208" s="102">
        <v>-132.83788122999999</v>
      </c>
      <c r="J208" s="79">
        <f t="shared" si="3"/>
        <v>7.1394244100379529E-4</v>
      </c>
      <c r="K208" s="79">
        <f>I208/'סכום נכסי הקרן'!$C$42</f>
        <v>-8.2587568463023416E-6</v>
      </c>
    </row>
    <row r="209" spans="2:11">
      <c r="B209" s="100" t="s">
        <v>2460</v>
      </c>
      <c r="C209" s="99" t="s">
        <v>2462</v>
      </c>
      <c r="D209" s="96" t="s">
        <v>510</v>
      </c>
      <c r="E209" s="96" t="s">
        <v>130</v>
      </c>
      <c r="F209" s="86">
        <v>44825</v>
      </c>
      <c r="G209" s="102">
        <v>2319672.1499899998</v>
      </c>
      <c r="H209" s="103">
        <v>-2.5031729999999999</v>
      </c>
      <c r="I209" s="102">
        <v>-58.065416002000006</v>
      </c>
      <c r="J209" s="79">
        <f t="shared" si="3"/>
        <v>3.120748724273274E-4</v>
      </c>
      <c r="K209" s="79">
        <f>I209/'סכום נכסי הקרן'!$C$42</f>
        <v>-3.6100256003752816E-6</v>
      </c>
    </row>
    <row r="210" spans="2:11">
      <c r="B210" s="100" t="s">
        <v>2460</v>
      </c>
      <c r="C210" s="99" t="s">
        <v>2189</v>
      </c>
      <c r="D210" s="96" t="s">
        <v>510</v>
      </c>
      <c r="E210" s="96" t="s">
        <v>130</v>
      </c>
      <c r="F210" s="86">
        <v>44825</v>
      </c>
      <c r="G210" s="102">
        <v>10550733.976639999</v>
      </c>
      <c r="H210" s="103">
        <v>-2.5031729999999999</v>
      </c>
      <c r="I210" s="102">
        <v>-264.10316477200001</v>
      </c>
      <c r="J210" s="79">
        <f t="shared" si="3"/>
        <v>1.4194328936011835E-3</v>
      </c>
      <c r="K210" s="79">
        <f>I210/'סכום נכסי הקרן'!$C$42</f>
        <v>-1.6419742621566884E-5</v>
      </c>
    </row>
    <row r="211" spans="2:11">
      <c r="B211" s="100" t="s">
        <v>2463</v>
      </c>
      <c r="C211" s="99" t="s">
        <v>2464</v>
      </c>
      <c r="D211" s="96" t="s">
        <v>510</v>
      </c>
      <c r="E211" s="96" t="s">
        <v>130</v>
      </c>
      <c r="F211" s="86">
        <v>44886</v>
      </c>
      <c r="G211" s="102">
        <v>32115418.140366003</v>
      </c>
      <c r="H211" s="103">
        <v>-2.1592190000000002</v>
      </c>
      <c r="I211" s="102">
        <v>-693.44211249399996</v>
      </c>
      <c r="J211" s="79">
        <f t="shared" si="3"/>
        <v>3.7269320310190763E-3</v>
      </c>
      <c r="K211" s="79">
        <f>I211/'סכום נכסי הקרן'!$C$42</f>
        <v>-4.3112474702591136E-5</v>
      </c>
    </row>
    <row r="212" spans="2:11">
      <c r="B212" s="100" t="s">
        <v>2465</v>
      </c>
      <c r="C212" s="99" t="s">
        <v>2466</v>
      </c>
      <c r="D212" s="96" t="s">
        <v>510</v>
      </c>
      <c r="E212" s="96" t="s">
        <v>130</v>
      </c>
      <c r="F212" s="86">
        <v>44895</v>
      </c>
      <c r="G212" s="102">
        <v>7962966.7177499998</v>
      </c>
      <c r="H212" s="103">
        <v>-2.7056619999999998</v>
      </c>
      <c r="I212" s="102">
        <v>-215.45098717299999</v>
      </c>
      <c r="J212" s="79">
        <f t="shared" si="3"/>
        <v>1.157949842881343E-3</v>
      </c>
      <c r="K212" s="79">
        <f>I212/'סכום נכסי הקרן'!$C$42</f>
        <v>-1.3394954051373135E-5</v>
      </c>
    </row>
    <row r="213" spans="2:11">
      <c r="B213" s="100" t="s">
        <v>2467</v>
      </c>
      <c r="C213" s="99" t="s">
        <v>2468</v>
      </c>
      <c r="D213" s="96" t="s">
        <v>510</v>
      </c>
      <c r="E213" s="96" t="s">
        <v>130</v>
      </c>
      <c r="F213" s="86">
        <v>44895</v>
      </c>
      <c r="G213" s="102">
        <v>7137935.1602499997</v>
      </c>
      <c r="H213" s="103">
        <v>-2.7056619999999998</v>
      </c>
      <c r="I213" s="102">
        <v>-193.12841949</v>
      </c>
      <c r="J213" s="79">
        <f t="shared" si="3"/>
        <v>1.0379763209197909E-3</v>
      </c>
      <c r="K213" s="79">
        <f>I213/'סכום נכסי הקרן'!$C$42</f>
        <v>-1.2007122079258024E-5</v>
      </c>
    </row>
    <row r="214" spans="2:11">
      <c r="B214" s="100" t="s">
        <v>2469</v>
      </c>
      <c r="C214" s="99" t="s">
        <v>2470</v>
      </c>
      <c r="D214" s="96" t="s">
        <v>510</v>
      </c>
      <c r="E214" s="96" t="s">
        <v>130</v>
      </c>
      <c r="F214" s="86">
        <v>44895</v>
      </c>
      <c r="G214" s="102">
        <v>3957916.017</v>
      </c>
      <c r="H214" s="103">
        <v>-2.7056619999999998</v>
      </c>
      <c r="I214" s="102">
        <v>-107.08784129199999</v>
      </c>
      <c r="J214" s="79">
        <f t="shared" si="3"/>
        <v>5.7554783399067842E-4</v>
      </c>
      <c r="K214" s="79">
        <f>I214/'סכום נכסי הקרן'!$C$42</f>
        <v>-6.6578330987886051E-6</v>
      </c>
    </row>
    <row r="215" spans="2:11">
      <c r="B215" s="100" t="s">
        <v>2471</v>
      </c>
      <c r="C215" s="99" t="s">
        <v>2200</v>
      </c>
      <c r="D215" s="96" t="s">
        <v>510</v>
      </c>
      <c r="E215" s="96" t="s">
        <v>130</v>
      </c>
      <c r="F215" s="86">
        <v>44825</v>
      </c>
      <c r="G215" s="102">
        <v>9240275.5167800002</v>
      </c>
      <c r="H215" s="103">
        <v>-2.410177</v>
      </c>
      <c r="I215" s="102">
        <v>-222.706982342</v>
      </c>
      <c r="J215" s="79">
        <f t="shared" si="3"/>
        <v>1.1969474755965032E-3</v>
      </c>
      <c r="K215" s="79">
        <f>I215/'סכום נכסי הקרן'!$C$42</f>
        <v>-1.384607160326301E-5</v>
      </c>
    </row>
    <row r="216" spans="2:11">
      <c r="B216" s="100" t="s">
        <v>2471</v>
      </c>
      <c r="C216" s="99" t="s">
        <v>2472</v>
      </c>
      <c r="D216" s="96" t="s">
        <v>510</v>
      </c>
      <c r="E216" s="96" t="s">
        <v>130</v>
      </c>
      <c r="F216" s="86">
        <v>44825</v>
      </c>
      <c r="G216" s="102">
        <v>22574291.684918001</v>
      </c>
      <c r="H216" s="103">
        <v>-2.410177</v>
      </c>
      <c r="I216" s="102">
        <v>-544.08035403299994</v>
      </c>
      <c r="J216" s="79">
        <f t="shared" si="3"/>
        <v>2.9241813589902673E-3</v>
      </c>
      <c r="K216" s="79">
        <f>I216/'סכום נכסי הקרן'!$C$42</f>
        <v>-3.3826400324983867E-5</v>
      </c>
    </row>
    <row r="217" spans="2:11">
      <c r="B217" s="100" t="s">
        <v>2473</v>
      </c>
      <c r="C217" s="99" t="s">
        <v>2474</v>
      </c>
      <c r="D217" s="96" t="s">
        <v>510</v>
      </c>
      <c r="E217" s="96" t="s">
        <v>130</v>
      </c>
      <c r="F217" s="86">
        <v>44825</v>
      </c>
      <c r="G217" s="102">
        <v>59114100</v>
      </c>
      <c r="H217" s="103">
        <v>-2.4071799999999999</v>
      </c>
      <c r="I217" s="102">
        <v>-1422.9826599999999</v>
      </c>
      <c r="J217" s="79">
        <f t="shared" si="3"/>
        <v>7.6478765272344415E-3</v>
      </c>
      <c r="K217" s="79">
        <f>I217/'סכום נכסי הקרן'!$C$42</f>
        <v>-8.8469250462498638E-5</v>
      </c>
    </row>
    <row r="218" spans="2:11">
      <c r="B218" s="100" t="s">
        <v>2473</v>
      </c>
      <c r="C218" s="99" t="s">
        <v>2475</v>
      </c>
      <c r="D218" s="96" t="s">
        <v>510</v>
      </c>
      <c r="E218" s="96" t="s">
        <v>130</v>
      </c>
      <c r="F218" s="86">
        <v>44825</v>
      </c>
      <c r="G218" s="102">
        <v>5856534.7124190005</v>
      </c>
      <c r="H218" s="103">
        <v>-2.4071799999999999</v>
      </c>
      <c r="I218" s="102">
        <v>-140.977319139</v>
      </c>
      <c r="J218" s="79">
        <f t="shared" si="3"/>
        <v>7.5768817162929938E-4</v>
      </c>
      <c r="K218" s="79">
        <f>I218/'סכום נכסי הקרן'!$C$42</f>
        <v>-8.7647995348304486E-6</v>
      </c>
    </row>
    <row r="219" spans="2:11">
      <c r="B219" s="100" t="s">
        <v>2476</v>
      </c>
      <c r="C219" s="99" t="s">
        <v>2477</v>
      </c>
      <c r="D219" s="96" t="s">
        <v>510</v>
      </c>
      <c r="E219" s="96" t="s">
        <v>130</v>
      </c>
      <c r="F219" s="86">
        <v>44887</v>
      </c>
      <c r="G219" s="102">
        <v>5314862.5100999996</v>
      </c>
      <c r="H219" s="103">
        <v>-2.0261360000000002</v>
      </c>
      <c r="I219" s="102">
        <v>-107.68633203500002</v>
      </c>
      <c r="J219" s="79">
        <f t="shared" si="3"/>
        <v>5.7876444613488896E-4</v>
      </c>
      <c r="K219" s="79">
        <f>I219/'סכום נכסי הקרן'!$C$42</f>
        <v>-6.6950422854711445E-6</v>
      </c>
    </row>
    <row r="220" spans="2:11">
      <c r="B220" s="100" t="s">
        <v>2476</v>
      </c>
      <c r="C220" s="99" t="s">
        <v>2478</v>
      </c>
      <c r="D220" s="96" t="s">
        <v>510</v>
      </c>
      <c r="E220" s="96" t="s">
        <v>130</v>
      </c>
      <c r="F220" s="86">
        <v>44887</v>
      </c>
      <c r="G220" s="102">
        <v>4327163.5326399999</v>
      </c>
      <c r="H220" s="103">
        <v>-2.0261360000000002</v>
      </c>
      <c r="I220" s="102">
        <v>-87.674209457000003</v>
      </c>
      <c r="J220" s="79">
        <f t="shared" si="3"/>
        <v>4.7120850267425344E-4</v>
      </c>
      <c r="K220" s="79">
        <f>I220/'סכום נכסי הקרן'!$C$42</f>
        <v>-5.4508546123484743E-6</v>
      </c>
    </row>
    <row r="221" spans="2:11">
      <c r="B221" s="100" t="s">
        <v>2479</v>
      </c>
      <c r="C221" s="99" t="s">
        <v>2480</v>
      </c>
      <c r="D221" s="96" t="s">
        <v>510</v>
      </c>
      <c r="E221" s="96" t="s">
        <v>130</v>
      </c>
      <c r="F221" s="86">
        <v>44886</v>
      </c>
      <c r="G221" s="102">
        <v>6606184.8600000003</v>
      </c>
      <c r="H221" s="103">
        <v>-2.003889</v>
      </c>
      <c r="I221" s="102">
        <v>-132.38060438899998</v>
      </c>
      <c r="J221" s="79">
        <f t="shared" si="3"/>
        <v>7.1148478855514779E-4</v>
      </c>
      <c r="K221" s="79">
        <f>I221/'סכום נכסי הקרן'!$C$42</f>
        <v>-8.2303271679131961E-6</v>
      </c>
    </row>
    <row r="222" spans="2:11">
      <c r="B222" s="100" t="s">
        <v>2479</v>
      </c>
      <c r="C222" s="99" t="s">
        <v>2481</v>
      </c>
      <c r="D222" s="96" t="s">
        <v>510</v>
      </c>
      <c r="E222" s="96" t="s">
        <v>130</v>
      </c>
      <c r="F222" s="86">
        <v>44886</v>
      </c>
      <c r="G222" s="102">
        <v>5003870.2119000005</v>
      </c>
      <c r="H222" s="103">
        <v>-2.003889</v>
      </c>
      <c r="I222" s="102">
        <v>-100.27199919099999</v>
      </c>
      <c r="J222" s="79">
        <f t="shared" si="3"/>
        <v>5.3891582132962871E-4</v>
      </c>
      <c r="K222" s="79">
        <f>I222/'סכום נכסי הקרן'!$C$42</f>
        <v>-6.234080611217033E-6</v>
      </c>
    </row>
    <row r="223" spans="2:11">
      <c r="B223" s="100" t="s">
        <v>2482</v>
      </c>
      <c r="C223" s="99" t="s">
        <v>2179</v>
      </c>
      <c r="D223" s="96" t="s">
        <v>510</v>
      </c>
      <c r="E223" s="96" t="s">
        <v>130</v>
      </c>
      <c r="F223" s="86">
        <v>44887</v>
      </c>
      <c r="G223" s="102">
        <v>140281500</v>
      </c>
      <c r="H223" s="103">
        <v>-1.9515880000000001</v>
      </c>
      <c r="I223" s="102">
        <v>-2737.7168999999999</v>
      </c>
      <c r="J223" s="79">
        <f t="shared" si="3"/>
        <v>1.4713967644358394E-2</v>
      </c>
      <c r="K223" s="79">
        <f>I223/'סכום נכסי הקרן'!$C$42</f>
        <v>-1.7020851267542174E-4</v>
      </c>
    </row>
    <row r="224" spans="2:11">
      <c r="B224" s="100" t="s">
        <v>2483</v>
      </c>
      <c r="C224" s="99" t="s">
        <v>2484</v>
      </c>
      <c r="D224" s="96" t="s">
        <v>510</v>
      </c>
      <c r="E224" s="96" t="s">
        <v>130</v>
      </c>
      <c r="F224" s="86">
        <v>44887</v>
      </c>
      <c r="G224" s="102">
        <v>13296871.949625</v>
      </c>
      <c r="H224" s="103">
        <v>-2.1310150000000001</v>
      </c>
      <c r="I224" s="102">
        <v>-283.35829215400003</v>
      </c>
      <c r="J224" s="79">
        <f t="shared" si="3"/>
        <v>1.5229203364725585E-3</v>
      </c>
      <c r="K224" s="79">
        <f>I224/'סכום נכסי הקרן'!$C$42</f>
        <v>-1.7616866616771067E-5</v>
      </c>
    </row>
    <row r="225" spans="2:11">
      <c r="B225" s="100" t="s">
        <v>2485</v>
      </c>
      <c r="C225" s="99" t="s">
        <v>2486</v>
      </c>
      <c r="D225" s="96" t="s">
        <v>510</v>
      </c>
      <c r="E225" s="96" t="s">
        <v>130</v>
      </c>
      <c r="F225" s="86">
        <v>44888</v>
      </c>
      <c r="G225" s="102">
        <v>13298815.0845</v>
      </c>
      <c r="H225" s="103">
        <v>-2.5793370000000002</v>
      </c>
      <c r="I225" s="102">
        <v>-343.02121085700003</v>
      </c>
      <c r="J225" s="79">
        <f t="shared" si="3"/>
        <v>1.8435810502826413E-3</v>
      </c>
      <c r="K225" s="79">
        <f>I225/'סכום נכסי הקרן'!$C$42</f>
        <v>-2.1326211675170727E-5</v>
      </c>
    </row>
    <row r="226" spans="2:11">
      <c r="B226" s="100" t="s">
        <v>2487</v>
      </c>
      <c r="C226" s="99" t="s">
        <v>2488</v>
      </c>
      <c r="D226" s="96" t="s">
        <v>510</v>
      </c>
      <c r="E226" s="96" t="s">
        <v>130</v>
      </c>
      <c r="F226" s="86">
        <v>44886</v>
      </c>
      <c r="G226" s="102">
        <v>1430931.3062099998</v>
      </c>
      <c r="H226" s="103">
        <v>-1.91449</v>
      </c>
      <c r="I226" s="102">
        <v>-27.395039816000001</v>
      </c>
      <c r="J226" s="79">
        <f t="shared" si="3"/>
        <v>1.4723572385023958E-4</v>
      </c>
      <c r="K226" s="79">
        <f>I226/'סכום נכסי הקרן'!$C$42</f>
        <v>-1.7031961857580378E-6</v>
      </c>
    </row>
    <row r="227" spans="2:11">
      <c r="B227" s="100" t="s">
        <v>2487</v>
      </c>
      <c r="C227" s="99" t="s">
        <v>2489</v>
      </c>
      <c r="D227" s="96" t="s">
        <v>510</v>
      </c>
      <c r="E227" s="96" t="s">
        <v>130</v>
      </c>
      <c r="F227" s="86">
        <v>44886</v>
      </c>
      <c r="G227" s="102">
        <v>3790697.7700200002</v>
      </c>
      <c r="H227" s="103">
        <v>-1.91449</v>
      </c>
      <c r="I227" s="102">
        <v>-72.572537821000012</v>
      </c>
      <c r="J227" s="79">
        <f t="shared" si="3"/>
        <v>3.900439718099304E-4</v>
      </c>
      <c r="K227" s="79">
        <f>I227/'סכום נכסי הקרן'!$C$42</f>
        <v>-4.5119580200543032E-6</v>
      </c>
    </row>
    <row r="228" spans="2:11">
      <c r="B228" s="100" t="s">
        <v>2490</v>
      </c>
      <c r="C228" s="99" t="s">
        <v>2491</v>
      </c>
      <c r="D228" s="96" t="s">
        <v>510</v>
      </c>
      <c r="E228" s="96" t="s">
        <v>130</v>
      </c>
      <c r="F228" s="86">
        <v>44755</v>
      </c>
      <c r="G228" s="102">
        <v>15435641.64384</v>
      </c>
      <c r="H228" s="103">
        <v>-2.7320180000000001</v>
      </c>
      <c r="I228" s="102">
        <v>-421.70446175699999</v>
      </c>
      <c r="J228" s="79">
        <f t="shared" si="3"/>
        <v>2.2664672909657206E-3</v>
      </c>
      <c r="K228" s="79">
        <f>I228/'סכום נכסי הקרן'!$C$42</f>
        <v>-2.6218083113067039E-5</v>
      </c>
    </row>
    <row r="229" spans="2:11">
      <c r="B229" s="100" t="s">
        <v>2490</v>
      </c>
      <c r="C229" s="99" t="s">
        <v>2492</v>
      </c>
      <c r="D229" s="96" t="s">
        <v>510</v>
      </c>
      <c r="E229" s="96" t="s">
        <v>130</v>
      </c>
      <c r="F229" s="86">
        <v>44755</v>
      </c>
      <c r="G229" s="102">
        <v>4294048.0214400003</v>
      </c>
      <c r="H229" s="103">
        <v>-2.7320180000000001</v>
      </c>
      <c r="I229" s="102">
        <v>-117.31415193199999</v>
      </c>
      <c r="J229" s="79">
        <f t="shared" si="3"/>
        <v>6.3050954455984569E-4</v>
      </c>
      <c r="K229" s="79">
        <f>I229/'סכום נכסי הקרן'!$C$42</f>
        <v>-7.2936202118356993E-6</v>
      </c>
    </row>
    <row r="230" spans="2:11">
      <c r="B230" s="100" t="s">
        <v>2493</v>
      </c>
      <c r="C230" s="99" t="s">
        <v>2494</v>
      </c>
      <c r="D230" s="96" t="s">
        <v>510</v>
      </c>
      <c r="E230" s="96" t="s">
        <v>130</v>
      </c>
      <c r="F230" s="86">
        <v>44755</v>
      </c>
      <c r="G230" s="102">
        <v>9263532.3781000003</v>
      </c>
      <c r="H230" s="103">
        <v>-2.6870319999999999</v>
      </c>
      <c r="I230" s="102">
        <v>-248.91409241899999</v>
      </c>
      <c r="J230" s="79">
        <f t="shared" si="3"/>
        <v>1.3377986241302018E-3</v>
      </c>
      <c r="K230" s="79">
        <f>I230/'סכום נכסי הקרן'!$C$42</f>
        <v>-1.5475412178151239E-5</v>
      </c>
    </row>
    <row r="231" spans="2:11">
      <c r="B231" s="100" t="s">
        <v>2493</v>
      </c>
      <c r="C231" s="99" t="s">
        <v>2495</v>
      </c>
      <c r="D231" s="96" t="s">
        <v>510</v>
      </c>
      <c r="E231" s="96" t="s">
        <v>130</v>
      </c>
      <c r="F231" s="86">
        <v>44755</v>
      </c>
      <c r="G231" s="102">
        <v>715988.19594300003</v>
      </c>
      <c r="H231" s="103">
        <v>-2.6870319999999999</v>
      </c>
      <c r="I231" s="102">
        <v>-19.238832952999999</v>
      </c>
      <c r="J231" s="79">
        <f t="shared" si="3"/>
        <v>1.0339986781893266E-4</v>
      </c>
      <c r="K231" s="79">
        <f>I231/'סכום נכסי הקרן'!$C$42</f>
        <v>-1.1961109428593666E-6</v>
      </c>
    </row>
    <row r="232" spans="2:11">
      <c r="B232" s="100" t="s">
        <v>2496</v>
      </c>
      <c r="C232" s="99" t="s">
        <v>2497</v>
      </c>
      <c r="D232" s="96" t="s">
        <v>510</v>
      </c>
      <c r="E232" s="96" t="s">
        <v>130</v>
      </c>
      <c r="F232" s="86">
        <v>44755</v>
      </c>
      <c r="G232" s="102">
        <v>21977934.997683</v>
      </c>
      <c r="H232" s="103">
        <v>-2.6323539999999999</v>
      </c>
      <c r="I232" s="102">
        <v>-578.5370849200001</v>
      </c>
      <c r="J232" s="79">
        <f t="shared" si="3"/>
        <v>3.109370420504146E-3</v>
      </c>
      <c r="K232" s="79">
        <f>I232/'סכום נכסי הקרן'!$C$42</f>
        <v>-3.5968633846621388E-5</v>
      </c>
    </row>
    <row r="233" spans="2:11">
      <c r="B233" s="100" t="s">
        <v>2498</v>
      </c>
      <c r="C233" s="99" t="s">
        <v>2499</v>
      </c>
      <c r="D233" s="96" t="s">
        <v>510</v>
      </c>
      <c r="E233" s="96" t="s">
        <v>130</v>
      </c>
      <c r="F233" s="86">
        <v>44755</v>
      </c>
      <c r="G233" s="102">
        <v>15995886.290999999</v>
      </c>
      <c r="H233" s="103">
        <v>-2.5605410000000002</v>
      </c>
      <c r="I233" s="102">
        <v>-409.58129534800003</v>
      </c>
      <c r="J233" s="79">
        <f t="shared" si="3"/>
        <v>2.2013108541225983E-3</v>
      </c>
      <c r="K233" s="79">
        <f>I233/'סכום נכסי הקרן'!$C$42</f>
        <v>-2.5464365252979855E-5</v>
      </c>
    </row>
    <row r="234" spans="2:11">
      <c r="B234" s="100" t="s">
        <v>2500</v>
      </c>
      <c r="C234" s="99" t="s">
        <v>2501</v>
      </c>
      <c r="D234" s="96" t="s">
        <v>510</v>
      </c>
      <c r="E234" s="96" t="s">
        <v>130</v>
      </c>
      <c r="F234" s="86">
        <v>44826</v>
      </c>
      <c r="G234" s="102">
        <v>26706445.721999999</v>
      </c>
      <c r="H234" s="103">
        <v>-1.9874750000000001</v>
      </c>
      <c r="I234" s="102">
        <v>-530.78386993300001</v>
      </c>
      <c r="J234" s="79">
        <f t="shared" si="3"/>
        <v>2.8527188798598922E-3</v>
      </c>
      <c r="K234" s="79">
        <f>I234/'סכום נכסי הקרן'!$C$42</f>
        <v>-3.2999735309885565E-5</v>
      </c>
    </row>
    <row r="235" spans="2:11">
      <c r="B235" s="100" t="s">
        <v>2502</v>
      </c>
      <c r="C235" s="99" t="s">
        <v>2503</v>
      </c>
      <c r="D235" s="96" t="s">
        <v>510</v>
      </c>
      <c r="E235" s="96" t="s">
        <v>130</v>
      </c>
      <c r="F235" s="86">
        <v>44887</v>
      </c>
      <c r="G235" s="102">
        <v>13398303.5901</v>
      </c>
      <c r="H235" s="103">
        <v>-1.679003</v>
      </c>
      <c r="I235" s="102">
        <v>-224.95789035999999</v>
      </c>
      <c r="J235" s="79">
        <f t="shared" si="3"/>
        <v>1.209045069671069E-3</v>
      </c>
      <c r="K235" s="79">
        <f>I235/'סכום נכסי הקרן'!$C$42</f>
        <v>-1.3986014380367888E-5</v>
      </c>
    </row>
    <row r="236" spans="2:11">
      <c r="B236" s="100" t="s">
        <v>2504</v>
      </c>
      <c r="C236" s="99" t="s">
        <v>2505</v>
      </c>
      <c r="D236" s="96" t="s">
        <v>510</v>
      </c>
      <c r="E236" s="96" t="s">
        <v>130</v>
      </c>
      <c r="F236" s="86">
        <v>44852</v>
      </c>
      <c r="G236" s="102">
        <v>9412545.3344999999</v>
      </c>
      <c r="H236" s="103">
        <v>-0.93711699999999998</v>
      </c>
      <c r="I236" s="102">
        <v>-88.20656735899999</v>
      </c>
      <c r="J236" s="79">
        <f t="shared" si="3"/>
        <v>4.7406968125164627E-4</v>
      </c>
      <c r="K236" s="79">
        <f>I236/'סכום נכסי הקרן'!$C$42</f>
        <v>-5.4839522079071768E-6</v>
      </c>
    </row>
    <row r="237" spans="2:11">
      <c r="B237" s="100" t="s">
        <v>2506</v>
      </c>
      <c r="C237" s="99" t="s">
        <v>2507</v>
      </c>
      <c r="D237" s="96" t="s">
        <v>510</v>
      </c>
      <c r="E237" s="96" t="s">
        <v>130</v>
      </c>
      <c r="F237" s="86">
        <v>44852</v>
      </c>
      <c r="G237" s="102">
        <v>8023385.3594399998</v>
      </c>
      <c r="H237" s="103">
        <v>-0.89629199999999998</v>
      </c>
      <c r="I237" s="102">
        <v>-71.912958119999999</v>
      </c>
      <c r="J237" s="79">
        <f t="shared" si="3"/>
        <v>3.864990346473663E-4</v>
      </c>
      <c r="K237" s="79">
        <f>I237/'סכום נכסי הקרן'!$C$42</f>
        <v>-4.4709508290265853E-6</v>
      </c>
    </row>
    <row r="238" spans="2:11">
      <c r="B238" s="100" t="s">
        <v>2506</v>
      </c>
      <c r="C238" s="99" t="s">
        <v>2508</v>
      </c>
      <c r="D238" s="96" t="s">
        <v>510</v>
      </c>
      <c r="E238" s="96" t="s">
        <v>130</v>
      </c>
      <c r="F238" s="86">
        <v>44852</v>
      </c>
      <c r="G238" s="102">
        <v>7714613.4015819998</v>
      </c>
      <c r="H238" s="103">
        <v>-0.89629199999999998</v>
      </c>
      <c r="I238" s="102">
        <v>-69.145459879000001</v>
      </c>
      <c r="J238" s="79">
        <f t="shared" si="3"/>
        <v>3.7162500600916316E-4</v>
      </c>
      <c r="K238" s="79">
        <f>I238/'סכום נכסי הקרן'!$C$42</f>
        <v>-4.2988907597650576E-6</v>
      </c>
    </row>
    <row r="239" spans="2:11">
      <c r="B239" s="100" t="s">
        <v>2509</v>
      </c>
      <c r="C239" s="99" t="s">
        <v>2510</v>
      </c>
      <c r="D239" s="96" t="s">
        <v>510</v>
      </c>
      <c r="E239" s="96" t="s">
        <v>130</v>
      </c>
      <c r="F239" s="86">
        <v>44852</v>
      </c>
      <c r="G239" s="102">
        <v>22868287.991505004</v>
      </c>
      <c r="H239" s="103">
        <v>-0.89629199999999998</v>
      </c>
      <c r="I239" s="102">
        <v>-204.96662729500005</v>
      </c>
      <c r="J239" s="79">
        <f t="shared" si="3"/>
        <v>1.1016012364871975E-3</v>
      </c>
      <c r="K239" s="79">
        <f>I239/'סכום נכסי הקרן'!$C$42</f>
        <v>-1.2743123578621099E-5</v>
      </c>
    </row>
    <row r="240" spans="2:11">
      <c r="B240" s="100" t="s">
        <v>2511</v>
      </c>
      <c r="C240" s="99" t="s">
        <v>2512</v>
      </c>
      <c r="D240" s="96" t="s">
        <v>510</v>
      </c>
      <c r="E240" s="96" t="s">
        <v>130</v>
      </c>
      <c r="F240" s="86">
        <v>44860</v>
      </c>
      <c r="G240" s="102">
        <v>12107789.994217999</v>
      </c>
      <c r="H240" s="103">
        <v>-1.358646</v>
      </c>
      <c r="I240" s="102">
        <v>-164.50200940400001</v>
      </c>
      <c r="J240" s="79">
        <f t="shared" si="3"/>
        <v>8.8412254890284547E-4</v>
      </c>
      <c r="K240" s="79">
        <f>I240/'סכום נכסי הקרן'!$C$42</f>
        <v>-1.0227369510986722E-5</v>
      </c>
    </row>
    <row r="241" spans="2:11">
      <c r="B241" s="100" t="s">
        <v>2513</v>
      </c>
      <c r="C241" s="99" t="s">
        <v>2514</v>
      </c>
      <c r="D241" s="96" t="s">
        <v>510</v>
      </c>
      <c r="E241" s="96" t="s">
        <v>130</v>
      </c>
      <c r="F241" s="86">
        <v>44865</v>
      </c>
      <c r="G241" s="102">
        <v>548805.58258000005</v>
      </c>
      <c r="H241" s="103">
        <v>-0.76047299999999995</v>
      </c>
      <c r="I241" s="102">
        <v>-4.1735169540000001</v>
      </c>
      <c r="J241" s="79">
        <f t="shared" si="3"/>
        <v>2.2430731762052242E-5</v>
      </c>
      <c r="K241" s="79">
        <f>I241/'סכום נכסי הקרן'!$C$42</f>
        <v>-2.5947464230724387E-7</v>
      </c>
    </row>
    <row r="242" spans="2:11">
      <c r="B242" s="100" t="s">
        <v>2513</v>
      </c>
      <c r="C242" s="99" t="s">
        <v>2515</v>
      </c>
      <c r="D242" s="96" t="s">
        <v>510</v>
      </c>
      <c r="E242" s="96" t="s">
        <v>130</v>
      </c>
      <c r="F242" s="86">
        <v>44865</v>
      </c>
      <c r="G242" s="102">
        <v>3771488.7519200002</v>
      </c>
      <c r="H242" s="103">
        <v>-0.76047299999999995</v>
      </c>
      <c r="I242" s="102">
        <v>-28.681144557</v>
      </c>
      <c r="J242" s="79">
        <f t="shared" si="3"/>
        <v>1.5414794459385624E-4</v>
      </c>
      <c r="K242" s="79">
        <f>I242/'סכום נכסי הקרן'!$C$42</f>
        <v>-1.7831555033596563E-6</v>
      </c>
    </row>
    <row r="243" spans="2:11">
      <c r="B243" s="100" t="s">
        <v>2513</v>
      </c>
      <c r="C243" s="99" t="s">
        <v>2516</v>
      </c>
      <c r="D243" s="96" t="s">
        <v>510</v>
      </c>
      <c r="E243" s="96" t="s">
        <v>130</v>
      </c>
      <c r="F243" s="86">
        <v>44865</v>
      </c>
      <c r="G243" s="102">
        <v>4350482.6478899997</v>
      </c>
      <c r="H243" s="103">
        <v>-0.76047299999999995</v>
      </c>
      <c r="I243" s="102">
        <v>-33.084235409999998</v>
      </c>
      <c r="J243" s="79">
        <f t="shared" si="3"/>
        <v>1.7781253034639054E-4</v>
      </c>
      <c r="K243" s="79">
        <f>I243/'סכום נכסי הקרן'!$C$42</f>
        <v>-2.0569031451497495E-6</v>
      </c>
    </row>
    <row r="244" spans="2:11">
      <c r="B244" s="100" t="s">
        <v>2517</v>
      </c>
      <c r="C244" s="99" t="s">
        <v>2518</v>
      </c>
      <c r="D244" s="96" t="s">
        <v>510</v>
      </c>
      <c r="E244" s="96" t="s">
        <v>130</v>
      </c>
      <c r="F244" s="86">
        <v>44865</v>
      </c>
      <c r="G244" s="102">
        <v>35881384.523984998</v>
      </c>
      <c r="H244" s="103">
        <v>-0.70241399999999998</v>
      </c>
      <c r="I244" s="102">
        <v>-252.03597228500001</v>
      </c>
      <c r="J244" s="79">
        <f t="shared" si="3"/>
        <v>1.3545772908133413E-3</v>
      </c>
      <c r="K244" s="79">
        <f>I244/'סכום נכסי הקרן'!$C$42</f>
        <v>-1.5669504755343281E-5</v>
      </c>
    </row>
    <row r="245" spans="2:11">
      <c r="B245" s="100" t="s">
        <v>2519</v>
      </c>
      <c r="C245" s="99" t="s">
        <v>2520</v>
      </c>
      <c r="D245" s="96" t="s">
        <v>510</v>
      </c>
      <c r="E245" s="96" t="s">
        <v>130</v>
      </c>
      <c r="F245" s="86">
        <v>44865</v>
      </c>
      <c r="G245" s="102">
        <v>6242342.7205449995</v>
      </c>
      <c r="H245" s="103">
        <v>-0.65311699999999995</v>
      </c>
      <c r="I245" s="102">
        <v>-40.769812184999999</v>
      </c>
      <c r="J245" s="79">
        <f t="shared" si="3"/>
        <v>2.1911896637547096E-4</v>
      </c>
      <c r="K245" s="79">
        <f>I245/'סכום נכסי הקרן'!$C$42</f>
        <v>-2.5347285155982114E-6</v>
      </c>
    </row>
    <row r="246" spans="2:11">
      <c r="B246" s="100" t="s">
        <v>2521</v>
      </c>
      <c r="C246" s="99" t="s">
        <v>2522</v>
      </c>
      <c r="D246" s="96" t="s">
        <v>510</v>
      </c>
      <c r="E246" s="96" t="s">
        <v>130</v>
      </c>
      <c r="F246" s="86">
        <v>44875</v>
      </c>
      <c r="G246" s="102">
        <v>34788000</v>
      </c>
      <c r="H246" s="103">
        <v>-0.87300599999999995</v>
      </c>
      <c r="I246" s="102">
        <v>-303.70150000000001</v>
      </c>
      <c r="J246" s="79">
        <f t="shared" si="3"/>
        <v>1.6322557107870106E-3</v>
      </c>
      <c r="K246" s="79">
        <f>I246/'סכום נכסי הקרן'!$C$42</f>
        <v>-1.8881638423715251E-5</v>
      </c>
    </row>
    <row r="247" spans="2:11">
      <c r="B247" s="100" t="s">
        <v>2523</v>
      </c>
      <c r="C247" s="99" t="s">
        <v>2524</v>
      </c>
      <c r="D247" s="96" t="s">
        <v>510</v>
      </c>
      <c r="E247" s="96" t="s">
        <v>130</v>
      </c>
      <c r="F247" s="86">
        <v>44867</v>
      </c>
      <c r="G247" s="102">
        <v>21632531.9364</v>
      </c>
      <c r="H247" s="103">
        <v>-0.33366899999999999</v>
      </c>
      <c r="I247" s="102">
        <v>-72.180981416999998</v>
      </c>
      <c r="J247" s="79">
        <f t="shared" si="3"/>
        <v>3.8793953644650859E-4</v>
      </c>
      <c r="K247" s="79">
        <f>I247/'סכום נכסי הקרן'!$C$42</f>
        <v>-4.487614292931393E-6</v>
      </c>
    </row>
    <row r="248" spans="2:11">
      <c r="B248" s="100" t="s">
        <v>2525</v>
      </c>
      <c r="C248" s="99" t="s">
        <v>2194</v>
      </c>
      <c r="D248" s="96" t="s">
        <v>510</v>
      </c>
      <c r="E248" s="96" t="s">
        <v>130</v>
      </c>
      <c r="F248" s="86">
        <v>44853</v>
      </c>
      <c r="G248" s="102">
        <v>14519698.9344</v>
      </c>
      <c r="H248" s="103">
        <v>-0.34956399999999999</v>
      </c>
      <c r="I248" s="102">
        <v>-50.755664427999996</v>
      </c>
      <c r="J248" s="79">
        <f t="shared" si="3"/>
        <v>2.727883237896162E-4</v>
      </c>
      <c r="K248" s="79">
        <f>I248/'סכום נכסי הקרן'!$C$42</f>
        <v>-3.1555659214225875E-6</v>
      </c>
    </row>
    <row r="249" spans="2:11">
      <c r="B249" s="100" t="s">
        <v>2526</v>
      </c>
      <c r="C249" s="99" t="s">
        <v>2361</v>
      </c>
      <c r="D249" s="96" t="s">
        <v>510</v>
      </c>
      <c r="E249" s="96" t="s">
        <v>130</v>
      </c>
      <c r="F249" s="86">
        <v>44853</v>
      </c>
      <c r="G249" s="102">
        <v>12099749.112</v>
      </c>
      <c r="H249" s="103">
        <v>-0.34956399999999999</v>
      </c>
      <c r="I249" s="102">
        <v>-42.296386765999998</v>
      </c>
      <c r="J249" s="79">
        <f t="shared" si="3"/>
        <v>2.2732360177496534E-4</v>
      </c>
      <c r="K249" s="79">
        <f>I249/'סכום נכסי הקרן'!$C$42</f>
        <v>-2.6296382518533058E-6</v>
      </c>
    </row>
    <row r="250" spans="2:11">
      <c r="B250" s="100" t="s">
        <v>2526</v>
      </c>
      <c r="C250" s="99" t="s">
        <v>2527</v>
      </c>
      <c r="D250" s="96" t="s">
        <v>510</v>
      </c>
      <c r="E250" s="96" t="s">
        <v>130</v>
      </c>
      <c r="F250" s="86">
        <v>44853</v>
      </c>
      <c r="G250" s="102">
        <v>6982844.4460800001</v>
      </c>
      <c r="H250" s="103">
        <v>-0.34956399999999999</v>
      </c>
      <c r="I250" s="102">
        <v>-24.409521830000003</v>
      </c>
      <c r="J250" s="79">
        <f t="shared" si="3"/>
        <v>1.3118993947872402E-4</v>
      </c>
      <c r="K250" s="79">
        <f>I250/'סכום נכסי הקרן'!$C$42</f>
        <v>-1.5175814584051913E-6</v>
      </c>
    </row>
    <row r="251" spans="2:11">
      <c r="B251" s="100" t="s">
        <v>2528</v>
      </c>
      <c r="C251" s="99" t="s">
        <v>2529</v>
      </c>
      <c r="D251" s="96" t="s">
        <v>510</v>
      </c>
      <c r="E251" s="96" t="s">
        <v>130</v>
      </c>
      <c r="F251" s="86">
        <v>44865</v>
      </c>
      <c r="G251" s="102">
        <v>6762109.3650000002</v>
      </c>
      <c r="H251" s="103">
        <v>-0.31229200000000001</v>
      </c>
      <c r="I251" s="102">
        <v>-21.117504038</v>
      </c>
      <c r="J251" s="79">
        <f t="shared" si="3"/>
        <v>1.134968597902653E-4</v>
      </c>
      <c r="K251" s="79">
        <f>I251/'סכום נכסי הקרן'!$C$42</f>
        <v>-1.3129111171886302E-6</v>
      </c>
    </row>
    <row r="252" spans="2:11">
      <c r="B252" s="100" t="s">
        <v>2528</v>
      </c>
      <c r="C252" s="99" t="s">
        <v>2530</v>
      </c>
      <c r="D252" s="96" t="s">
        <v>510</v>
      </c>
      <c r="E252" s="96" t="s">
        <v>130</v>
      </c>
      <c r="F252" s="86">
        <v>44865</v>
      </c>
      <c r="G252" s="102">
        <v>5377666.2720000008</v>
      </c>
      <c r="H252" s="103">
        <v>-0.31229200000000001</v>
      </c>
      <c r="I252" s="102">
        <v>-16.794003628999999</v>
      </c>
      <c r="J252" s="79">
        <f t="shared" si="3"/>
        <v>9.0260036023572573E-5</v>
      </c>
      <c r="K252" s="79">
        <f>I252/'סכום נכסי הקרן'!$C$42</f>
        <v>-1.0441117485733186E-6</v>
      </c>
    </row>
    <row r="253" spans="2:11">
      <c r="B253" s="100" t="s">
        <v>2531</v>
      </c>
      <c r="C253" s="99" t="s">
        <v>2532</v>
      </c>
      <c r="D253" s="96" t="s">
        <v>510</v>
      </c>
      <c r="E253" s="96" t="s">
        <v>130</v>
      </c>
      <c r="F253" s="86">
        <v>44867</v>
      </c>
      <c r="G253" s="102">
        <v>3637107.1661350001</v>
      </c>
      <c r="H253" s="103">
        <v>-0.408387</v>
      </c>
      <c r="I253" s="102">
        <v>-14.853454894</v>
      </c>
      <c r="J253" s="79">
        <f t="shared" si="3"/>
        <v>7.9830480177571627E-5</v>
      </c>
      <c r="K253" s="79">
        <f>I253/'סכום נכסי הקרן'!$C$42</f>
        <v>-9.2346453557678086E-7</v>
      </c>
    </row>
    <row r="254" spans="2:11">
      <c r="B254" s="100" t="s">
        <v>2533</v>
      </c>
      <c r="C254" s="99" t="s">
        <v>2534</v>
      </c>
      <c r="D254" s="96" t="s">
        <v>510</v>
      </c>
      <c r="E254" s="96" t="s">
        <v>130</v>
      </c>
      <c r="F254" s="86">
        <v>44859</v>
      </c>
      <c r="G254" s="102">
        <v>12175294.499775</v>
      </c>
      <c r="H254" s="103">
        <v>-3.0235999999999999E-2</v>
      </c>
      <c r="I254" s="102">
        <v>-3.6812690209999999</v>
      </c>
      <c r="J254" s="79">
        <f t="shared" si="3"/>
        <v>1.9785125797767075E-5</v>
      </c>
      <c r="K254" s="79">
        <f>I254/'סכום נכסי הקרן'!$C$42</f>
        <v>-2.2887075169186263E-7</v>
      </c>
    </row>
    <row r="255" spans="2:11">
      <c r="B255" s="100" t="s">
        <v>2535</v>
      </c>
      <c r="C255" s="99" t="s">
        <v>2536</v>
      </c>
      <c r="D255" s="96" t="s">
        <v>510</v>
      </c>
      <c r="E255" s="96" t="s">
        <v>130</v>
      </c>
      <c r="F255" s="86">
        <v>44867</v>
      </c>
      <c r="G255" s="102">
        <v>15673050</v>
      </c>
      <c r="H255" s="103">
        <v>-0.33054800000000001</v>
      </c>
      <c r="I255" s="102">
        <v>-51.807000000000002</v>
      </c>
      <c r="J255" s="79">
        <f t="shared" si="3"/>
        <v>2.7843876835887429E-4</v>
      </c>
      <c r="K255" s="79">
        <f>I255/'סכום נכסי הקרן'!$C$42</f>
        <v>-3.2209292407756168E-6</v>
      </c>
    </row>
    <row r="256" spans="2:11">
      <c r="B256" s="100" t="s">
        <v>2535</v>
      </c>
      <c r="C256" s="99" t="s">
        <v>2537</v>
      </c>
      <c r="D256" s="96" t="s">
        <v>510</v>
      </c>
      <c r="E256" s="96" t="s">
        <v>130</v>
      </c>
      <c r="F256" s="86">
        <v>44867</v>
      </c>
      <c r="G256" s="102">
        <v>2911943.117966</v>
      </c>
      <c r="H256" s="103">
        <v>-0.33054800000000001</v>
      </c>
      <c r="I256" s="102">
        <v>-9.6253786899999998</v>
      </c>
      <c r="J256" s="79">
        <f t="shared" si="3"/>
        <v>5.1731978061485022E-5</v>
      </c>
      <c r="K256" s="79">
        <f>I256/'סכום נכסי הקרן'!$C$42</f>
        <v>-5.9842615237631012E-7</v>
      </c>
    </row>
    <row r="257" spans="2:11">
      <c r="B257" s="100" t="s">
        <v>2535</v>
      </c>
      <c r="C257" s="99" t="s">
        <v>2538</v>
      </c>
      <c r="D257" s="96" t="s">
        <v>510</v>
      </c>
      <c r="E257" s="96" t="s">
        <v>130</v>
      </c>
      <c r="F257" s="86">
        <v>44867</v>
      </c>
      <c r="G257" s="102">
        <v>10828391.12982</v>
      </c>
      <c r="H257" s="103">
        <v>-0.33054800000000001</v>
      </c>
      <c r="I257" s="102">
        <v>-35.793063603</v>
      </c>
      <c r="J257" s="79">
        <f t="shared" si="3"/>
        <v>1.9237123449360454E-4</v>
      </c>
      <c r="K257" s="79">
        <f>I257/'סכום נכסי הקרן'!$C$42</f>
        <v>-2.2253155978119588E-6</v>
      </c>
    </row>
    <row r="258" spans="2:11">
      <c r="B258" s="100" t="s">
        <v>2539</v>
      </c>
      <c r="C258" s="99" t="s">
        <v>2540</v>
      </c>
      <c r="D258" s="96" t="s">
        <v>510</v>
      </c>
      <c r="E258" s="96" t="s">
        <v>130</v>
      </c>
      <c r="F258" s="86">
        <v>44853</v>
      </c>
      <c r="G258" s="102">
        <v>13543650.078749999</v>
      </c>
      <c r="H258" s="103">
        <v>-0.19814699999999999</v>
      </c>
      <c r="I258" s="102">
        <v>-26.836313198000003</v>
      </c>
      <c r="J258" s="79">
        <f t="shared" si="3"/>
        <v>1.4423282556689487E-4</v>
      </c>
      <c r="K258" s="79">
        <f>I258/'סכום נכסי הקרן'!$C$42</f>
        <v>-1.6684592023095491E-6</v>
      </c>
    </row>
    <row r="259" spans="2:11">
      <c r="B259" s="100" t="s">
        <v>2539</v>
      </c>
      <c r="C259" s="99" t="s">
        <v>2353</v>
      </c>
      <c r="D259" s="96" t="s">
        <v>510</v>
      </c>
      <c r="E259" s="96" t="s">
        <v>130</v>
      </c>
      <c r="F259" s="86">
        <v>44853</v>
      </c>
      <c r="G259" s="102">
        <v>16156178.412</v>
      </c>
      <c r="H259" s="103">
        <v>-0.19814699999999999</v>
      </c>
      <c r="I259" s="102">
        <v>-32.012955253999998</v>
      </c>
      <c r="J259" s="79">
        <f t="shared" si="3"/>
        <v>1.7205489282242771E-4</v>
      </c>
      <c r="K259" s="79">
        <f>I259/'סכום נכסי הקרן'!$C$42</f>
        <v>-1.9902998371117804E-6</v>
      </c>
    </row>
    <row r="260" spans="2:11">
      <c r="B260" s="100" t="s">
        <v>2541</v>
      </c>
      <c r="C260" s="99" t="s">
        <v>2542</v>
      </c>
      <c r="D260" s="96" t="s">
        <v>510</v>
      </c>
      <c r="E260" s="96" t="s">
        <v>130</v>
      </c>
      <c r="F260" s="86">
        <v>44853</v>
      </c>
      <c r="G260" s="102">
        <v>14900152.534987997</v>
      </c>
      <c r="H260" s="103">
        <v>-0.18377299999999999</v>
      </c>
      <c r="I260" s="102">
        <v>-27.382496544000006</v>
      </c>
      <c r="J260" s="79">
        <f t="shared" si="3"/>
        <v>1.4716830953929959E-4</v>
      </c>
      <c r="K260" s="79">
        <f>I260/'סכום נכסי הקרן'!$C$42</f>
        <v>-1.7024163492193503E-6</v>
      </c>
    </row>
    <row r="261" spans="2:11">
      <c r="B261" s="100" t="s">
        <v>2543</v>
      </c>
      <c r="C261" s="99" t="s">
        <v>2544</v>
      </c>
      <c r="D261" s="96" t="s">
        <v>510</v>
      </c>
      <c r="E261" s="96" t="s">
        <v>130</v>
      </c>
      <c r="F261" s="86">
        <v>44867</v>
      </c>
      <c r="G261" s="102">
        <v>10837096.374059999</v>
      </c>
      <c r="H261" s="103">
        <v>-0.24995500000000001</v>
      </c>
      <c r="I261" s="102">
        <v>-27.087819362999998</v>
      </c>
      <c r="J261" s="79">
        <f t="shared" si="3"/>
        <v>1.4558455538752265E-4</v>
      </c>
      <c r="K261" s="79">
        <f>I261/'סכום נכסי הקרן'!$C$42</f>
        <v>-1.6840957680455272E-6</v>
      </c>
    </row>
    <row r="262" spans="2:11">
      <c r="B262" s="100" t="s">
        <v>2545</v>
      </c>
      <c r="C262" s="99" t="s">
        <v>2546</v>
      </c>
      <c r="D262" s="96" t="s">
        <v>510</v>
      </c>
      <c r="E262" s="96" t="s">
        <v>130</v>
      </c>
      <c r="F262" s="86">
        <v>44859</v>
      </c>
      <c r="G262" s="102">
        <v>1457267.4652199999</v>
      </c>
      <c r="H262" s="103">
        <v>0.11323900000000001</v>
      </c>
      <c r="I262" s="102">
        <v>1.650190281</v>
      </c>
      <c r="J262" s="79">
        <f t="shared" si="3"/>
        <v>-8.8690128631154979E-6</v>
      </c>
      <c r="K262" s="79">
        <f>I262/'סכום נכסי הקרן'!$C$42</f>
        <v>1.0259513442038009E-7</v>
      </c>
    </row>
    <row r="263" spans="2:11">
      <c r="B263" s="100" t="s">
        <v>2545</v>
      </c>
      <c r="C263" s="99" t="s">
        <v>2547</v>
      </c>
      <c r="D263" s="96" t="s">
        <v>510</v>
      </c>
      <c r="E263" s="96" t="s">
        <v>130</v>
      </c>
      <c r="F263" s="86">
        <v>44859</v>
      </c>
      <c r="G263" s="102">
        <v>6773768.1742500011</v>
      </c>
      <c r="H263" s="103">
        <v>0.11323900000000001</v>
      </c>
      <c r="I263" s="102">
        <v>7.670524919</v>
      </c>
      <c r="J263" s="79">
        <f t="shared" si="3"/>
        <v>-4.1225539234319956E-5</v>
      </c>
      <c r="K263" s="79">
        <f>I263/'סכום נכסי הקרן'!$C$42</f>
        <v>4.7688957097892403E-7</v>
      </c>
    </row>
    <row r="264" spans="2:11">
      <c r="B264" s="100" t="s">
        <v>2548</v>
      </c>
      <c r="C264" s="99" t="s">
        <v>2549</v>
      </c>
      <c r="D264" s="96" t="s">
        <v>510</v>
      </c>
      <c r="E264" s="96" t="s">
        <v>130</v>
      </c>
      <c r="F264" s="86">
        <v>44872</v>
      </c>
      <c r="G264" s="102">
        <v>5420879.94888</v>
      </c>
      <c r="H264" s="103">
        <v>-0.38034800000000002</v>
      </c>
      <c r="I264" s="102">
        <v>-20.618215531999997</v>
      </c>
      <c r="J264" s="79">
        <f t="shared" si="3"/>
        <v>1.1081341398822342E-4</v>
      </c>
      <c r="K264" s="79">
        <f>I264/'סכום נכסי הקרן'!$C$42</f>
        <v>-1.2818695021837353E-6</v>
      </c>
    </row>
    <row r="265" spans="2:11">
      <c r="B265" s="100" t="s">
        <v>2550</v>
      </c>
      <c r="C265" s="99" t="s">
        <v>2551</v>
      </c>
      <c r="D265" s="96" t="s">
        <v>510</v>
      </c>
      <c r="E265" s="96" t="s">
        <v>130</v>
      </c>
      <c r="F265" s="86">
        <v>44854</v>
      </c>
      <c r="G265" s="102">
        <v>13563081.4275</v>
      </c>
      <c r="H265" s="103">
        <v>-0.16111300000000001</v>
      </c>
      <c r="I265" s="102">
        <v>-21.851845797000003</v>
      </c>
      <c r="J265" s="79">
        <f t="shared" si="3"/>
        <v>1.1744360858734773E-4</v>
      </c>
      <c r="K265" s="79">
        <f>I265/'סכום נכסי הקרן'!$C$42</f>
        <v>-1.3585663924272215E-6</v>
      </c>
    </row>
    <row r="266" spans="2:11">
      <c r="B266" s="100" t="s">
        <v>2550</v>
      </c>
      <c r="C266" s="99" t="s">
        <v>2552</v>
      </c>
      <c r="D266" s="96" t="s">
        <v>510</v>
      </c>
      <c r="E266" s="96" t="s">
        <v>130</v>
      </c>
      <c r="F266" s="86">
        <v>44854</v>
      </c>
      <c r="G266" s="102">
        <v>16179358.007999999</v>
      </c>
      <c r="H266" s="103">
        <v>-0.16111300000000001</v>
      </c>
      <c r="I266" s="102">
        <v>-26.066999462999998</v>
      </c>
      <c r="J266" s="79">
        <f t="shared" si="3"/>
        <v>1.4009811850308176E-4</v>
      </c>
      <c r="K266" s="79">
        <f>I266/'סכום נכסי הקרן'!$C$42</f>
        <v>-1.6206296598849382E-6</v>
      </c>
    </row>
    <row r="267" spans="2:11">
      <c r="B267" s="100" t="s">
        <v>2553</v>
      </c>
      <c r="C267" s="99" t="s">
        <v>2554</v>
      </c>
      <c r="D267" s="96" t="s">
        <v>510</v>
      </c>
      <c r="E267" s="96" t="s">
        <v>130</v>
      </c>
      <c r="F267" s="86">
        <v>44872</v>
      </c>
      <c r="G267" s="102">
        <v>4611447.6853499999</v>
      </c>
      <c r="H267" s="103">
        <v>-0.29981400000000002</v>
      </c>
      <c r="I267" s="102">
        <v>-13.825754399999999</v>
      </c>
      <c r="J267" s="79">
        <f t="shared" si="3"/>
        <v>7.4307063268830203E-5</v>
      </c>
      <c r="K267" s="79">
        <f>I267/'סכום נכסי הקרן'!$C$42</f>
        <v>-8.5957064919300751E-7</v>
      </c>
    </row>
    <row r="268" spans="2:11">
      <c r="B268" s="100" t="s">
        <v>2555</v>
      </c>
      <c r="C268" s="99" t="s">
        <v>2556</v>
      </c>
      <c r="D268" s="96" t="s">
        <v>510</v>
      </c>
      <c r="E268" s="96" t="s">
        <v>130</v>
      </c>
      <c r="F268" s="86">
        <v>44865</v>
      </c>
      <c r="G268" s="102">
        <v>10853574.1578</v>
      </c>
      <c r="H268" s="103">
        <v>-0.28478300000000001</v>
      </c>
      <c r="I268" s="102">
        <v>-30.909110682999998</v>
      </c>
      <c r="J268" s="79">
        <f t="shared" ref="J268:J331" si="4">IFERROR(I268/$I$11,0)</f>
        <v>1.6612223656344978E-4</v>
      </c>
      <c r="K268" s="79">
        <f>I268/'סכום נכסי הקרן'!$C$42</f>
        <v>-1.9216719440470337E-6</v>
      </c>
    </row>
    <row r="269" spans="2:11">
      <c r="B269" s="100" t="s">
        <v>2555</v>
      </c>
      <c r="C269" s="99" t="s">
        <v>2557</v>
      </c>
      <c r="D269" s="96" t="s">
        <v>510</v>
      </c>
      <c r="E269" s="96" t="s">
        <v>130</v>
      </c>
      <c r="F269" s="86">
        <v>44865</v>
      </c>
      <c r="G269" s="102">
        <v>948851.77521999995</v>
      </c>
      <c r="H269" s="103">
        <v>-0.28478300000000001</v>
      </c>
      <c r="I269" s="102">
        <v>-2.702166504</v>
      </c>
      <c r="J269" s="79">
        <f t="shared" si="4"/>
        <v>1.4522900636484744E-5</v>
      </c>
      <c r="K269" s="79">
        <f>I269/'סכום נכסי הקרן'!$C$42</f>
        <v>-1.6799828413492429E-7</v>
      </c>
    </row>
    <row r="270" spans="2:11">
      <c r="B270" s="100" t="s">
        <v>2555</v>
      </c>
      <c r="C270" s="99" t="s">
        <v>2558</v>
      </c>
      <c r="D270" s="96" t="s">
        <v>510</v>
      </c>
      <c r="E270" s="96" t="s">
        <v>130</v>
      </c>
      <c r="F270" s="86">
        <v>44865</v>
      </c>
      <c r="G270" s="102">
        <v>2189036.4548550001</v>
      </c>
      <c r="H270" s="103">
        <v>-0.28478300000000001</v>
      </c>
      <c r="I270" s="102">
        <v>-6.2339991750000001</v>
      </c>
      <c r="J270" s="79">
        <f t="shared" si="4"/>
        <v>3.3504874867049597E-5</v>
      </c>
      <c r="K270" s="79">
        <f>I270/'סכום נכסי הקרן'!$C$42</f>
        <v>-3.8757832396642482E-7</v>
      </c>
    </row>
    <row r="271" spans="2:11">
      <c r="B271" s="100" t="s">
        <v>2559</v>
      </c>
      <c r="C271" s="99" t="s">
        <v>2560</v>
      </c>
      <c r="D271" s="96" t="s">
        <v>510</v>
      </c>
      <c r="E271" s="96" t="s">
        <v>130</v>
      </c>
      <c r="F271" s="86">
        <v>44872</v>
      </c>
      <c r="G271" s="102">
        <v>4046693.86968</v>
      </c>
      <c r="H271" s="103">
        <v>-0.25385200000000002</v>
      </c>
      <c r="I271" s="102">
        <v>-10.272617457000001</v>
      </c>
      <c r="J271" s="79">
        <f t="shared" si="4"/>
        <v>5.5210588386684259E-5</v>
      </c>
      <c r="K271" s="79">
        <f>I271/'סכום נכסי הקרן'!$C$42</f>
        <v>-6.3866608656269153E-7</v>
      </c>
    </row>
    <row r="272" spans="2:11">
      <c r="B272" s="100" t="s">
        <v>2559</v>
      </c>
      <c r="C272" s="99" t="s">
        <v>2561</v>
      </c>
      <c r="D272" s="96" t="s">
        <v>510</v>
      </c>
      <c r="E272" s="96" t="s">
        <v>130</v>
      </c>
      <c r="F272" s="86">
        <v>44872</v>
      </c>
      <c r="G272" s="102">
        <v>13569299.459100001</v>
      </c>
      <c r="H272" s="103">
        <v>-0.25385200000000002</v>
      </c>
      <c r="I272" s="102">
        <v>-34.445951929000003</v>
      </c>
      <c r="J272" s="79">
        <f t="shared" si="4"/>
        <v>1.8513112957823752E-4</v>
      </c>
      <c r="K272" s="79">
        <f>I272/'סכום נכסי הקרן'!$C$42</f>
        <v>-2.14156337549882E-6</v>
      </c>
    </row>
    <row r="273" spans="2:11">
      <c r="B273" s="100" t="s">
        <v>2562</v>
      </c>
      <c r="C273" s="99" t="s">
        <v>2563</v>
      </c>
      <c r="D273" s="96" t="s">
        <v>510</v>
      </c>
      <c r="E273" s="96" t="s">
        <v>130</v>
      </c>
      <c r="F273" s="86">
        <v>44854</v>
      </c>
      <c r="G273" s="102">
        <v>12212719.277468</v>
      </c>
      <c r="H273" s="103">
        <v>-0.112347</v>
      </c>
      <c r="I273" s="102">
        <v>-13.720668889000001</v>
      </c>
      <c r="J273" s="79">
        <f t="shared" si="4"/>
        <v>7.3742277038104574E-5</v>
      </c>
      <c r="K273" s="79">
        <f>I273/'סכום נכסי הקרן'!$C$42</f>
        <v>-8.5303730437161763E-7</v>
      </c>
    </row>
    <row r="274" spans="2:11">
      <c r="B274" s="100" t="s">
        <v>2564</v>
      </c>
      <c r="C274" s="99" t="s">
        <v>2565</v>
      </c>
      <c r="D274" s="96" t="s">
        <v>510</v>
      </c>
      <c r="E274" s="96" t="s">
        <v>130</v>
      </c>
      <c r="F274" s="86">
        <v>44854</v>
      </c>
      <c r="G274" s="102">
        <v>10862590.303619999</v>
      </c>
      <c r="H274" s="103">
        <v>-4.931E-2</v>
      </c>
      <c r="I274" s="102">
        <v>-5.3563150179999992</v>
      </c>
      <c r="J274" s="79">
        <f t="shared" si="4"/>
        <v>2.8787726688556783E-5</v>
      </c>
      <c r="K274" s="79">
        <f>I274/'סכום נכסי הקרן'!$C$42</f>
        <v>-3.3301120822054491E-7</v>
      </c>
    </row>
    <row r="275" spans="2:11">
      <c r="B275" s="100" t="s">
        <v>2566</v>
      </c>
      <c r="C275" s="99" t="s">
        <v>2567</v>
      </c>
      <c r="D275" s="96" t="s">
        <v>510</v>
      </c>
      <c r="E275" s="96" t="s">
        <v>130</v>
      </c>
      <c r="F275" s="86">
        <v>44873</v>
      </c>
      <c r="G275" s="102">
        <v>40215500</v>
      </c>
      <c r="H275" s="103">
        <v>-0.34801700000000002</v>
      </c>
      <c r="I275" s="102">
        <v>-139.95673000000002</v>
      </c>
      <c r="J275" s="79">
        <f t="shared" si="4"/>
        <v>7.5220297497897038E-4</v>
      </c>
      <c r="K275" s="79">
        <f>I275/'סכום נכסי הקרן'!$C$42</f>
        <v>-8.7013477734734308E-6</v>
      </c>
    </row>
    <row r="276" spans="2:11">
      <c r="B276" s="100" t="s">
        <v>2568</v>
      </c>
      <c r="C276" s="99" t="s">
        <v>2569</v>
      </c>
      <c r="D276" s="96" t="s">
        <v>510</v>
      </c>
      <c r="E276" s="96" t="s">
        <v>130</v>
      </c>
      <c r="F276" s="86">
        <v>44859</v>
      </c>
      <c r="G276" s="102">
        <v>5848466.6510079987</v>
      </c>
      <c r="H276" s="103">
        <v>-0.12973000000000001</v>
      </c>
      <c r="I276" s="102">
        <v>-7.5872099669999997</v>
      </c>
      <c r="J276" s="79">
        <f t="shared" si="4"/>
        <v>4.0777759733079601E-5</v>
      </c>
      <c r="K276" s="79">
        <f>I276/'סכום נכסי הקרן'!$C$42</f>
        <v>-4.7170973881163743E-7</v>
      </c>
    </row>
    <row r="277" spans="2:11">
      <c r="B277" s="100" t="s">
        <v>2568</v>
      </c>
      <c r="C277" s="99" t="s">
        <v>2570</v>
      </c>
      <c r="D277" s="96" t="s">
        <v>510</v>
      </c>
      <c r="E277" s="96" t="s">
        <v>130</v>
      </c>
      <c r="F277" s="86">
        <v>44859</v>
      </c>
      <c r="G277" s="102">
        <v>12233355.36984</v>
      </c>
      <c r="H277" s="103">
        <v>-0.12973000000000001</v>
      </c>
      <c r="I277" s="102">
        <v>-15.870320137999999</v>
      </c>
      <c r="J277" s="79">
        <f t="shared" si="4"/>
        <v>8.5295662607094778E-5</v>
      </c>
      <c r="K277" s="79">
        <f>I277/'סכום נכסי הקרן'!$C$42</f>
        <v>-9.8668477605254723E-7</v>
      </c>
    </row>
    <row r="278" spans="2:11">
      <c r="B278" s="100" t="s">
        <v>2571</v>
      </c>
      <c r="C278" s="99" t="s">
        <v>2572</v>
      </c>
      <c r="D278" s="96" t="s">
        <v>510</v>
      </c>
      <c r="E278" s="96" t="s">
        <v>130</v>
      </c>
      <c r="F278" s="86">
        <v>44854</v>
      </c>
      <c r="G278" s="102">
        <v>52467000</v>
      </c>
      <c r="H278" s="103">
        <v>-0.13084100000000001</v>
      </c>
      <c r="I278" s="102">
        <v>-68.648510000000002</v>
      </c>
      <c r="J278" s="79">
        <f t="shared" si="4"/>
        <v>3.6895412925033033E-4</v>
      </c>
      <c r="K278" s="79">
        <f>I278/'סכום נכסי הקרן'!$C$42</f>
        <v>-4.2679945411754655E-6</v>
      </c>
    </row>
    <row r="279" spans="2:11">
      <c r="B279" s="100" t="s">
        <v>2573</v>
      </c>
      <c r="C279" s="99" t="s">
        <v>2574</v>
      </c>
      <c r="D279" s="96" t="s">
        <v>510</v>
      </c>
      <c r="E279" s="96" t="s">
        <v>130</v>
      </c>
      <c r="F279" s="86">
        <v>44867</v>
      </c>
      <c r="G279" s="102">
        <v>21750674.536800005</v>
      </c>
      <c r="H279" s="103">
        <v>0.10255400000000001</v>
      </c>
      <c r="I279" s="102">
        <v>22.306149954000002</v>
      </c>
      <c r="J279" s="79">
        <f t="shared" si="4"/>
        <v>-1.1988528422838846E-4</v>
      </c>
      <c r="K279" s="79">
        <f>I279/'סכום נכסי הקרן'!$C$42</f>
        <v>1.3868112539997353E-6</v>
      </c>
    </row>
    <row r="280" spans="2:11">
      <c r="B280" s="100" t="s">
        <v>2575</v>
      </c>
      <c r="C280" s="99" t="s">
        <v>2576</v>
      </c>
      <c r="D280" s="96" t="s">
        <v>510</v>
      </c>
      <c r="E280" s="96" t="s">
        <v>130</v>
      </c>
      <c r="F280" s="86">
        <v>44859</v>
      </c>
      <c r="G280" s="102">
        <v>4054922.6262599998</v>
      </c>
      <c r="H280" s="103">
        <v>-9.8249000000000003E-2</v>
      </c>
      <c r="I280" s="102">
        <v>-3.9839157970000003</v>
      </c>
      <c r="J280" s="79">
        <f t="shared" si="4"/>
        <v>2.141171285274467E-5</v>
      </c>
      <c r="K280" s="79">
        <f>I280/'סכום נכסי הקרן'!$C$42</f>
        <v>-2.4768681613189717E-7</v>
      </c>
    </row>
    <row r="281" spans="2:11">
      <c r="B281" s="100" t="s">
        <v>2575</v>
      </c>
      <c r="C281" s="99" t="s">
        <v>2577</v>
      </c>
      <c r="D281" s="96" t="s">
        <v>510</v>
      </c>
      <c r="E281" s="96" t="s">
        <v>130</v>
      </c>
      <c r="F281" s="86">
        <v>44859</v>
      </c>
      <c r="G281" s="102">
        <v>4279250.838393</v>
      </c>
      <c r="H281" s="103">
        <v>-9.8249000000000003E-2</v>
      </c>
      <c r="I281" s="102">
        <v>-4.2043154659999997</v>
      </c>
      <c r="J281" s="79">
        <f t="shared" si="4"/>
        <v>2.259625958162423E-5</v>
      </c>
      <c r="K281" s="79">
        <f>I281/'סכום נכסי הקרן'!$C$42</f>
        <v>-2.6138943814319612E-7</v>
      </c>
    </row>
    <row r="282" spans="2:11">
      <c r="B282" s="100" t="s">
        <v>2578</v>
      </c>
      <c r="C282" s="99" t="s">
        <v>2579</v>
      </c>
      <c r="D282" s="96" t="s">
        <v>510</v>
      </c>
      <c r="E282" s="96" t="s">
        <v>130</v>
      </c>
      <c r="F282" s="86">
        <v>44837</v>
      </c>
      <c r="G282" s="102">
        <v>13598057.855249999</v>
      </c>
      <c r="H282" s="103">
        <v>0.15185599999999999</v>
      </c>
      <c r="I282" s="102">
        <v>20.649433937000001</v>
      </c>
      <c r="J282" s="79">
        <f t="shared" si="4"/>
        <v>-1.1098119853931362E-4</v>
      </c>
      <c r="K282" s="79">
        <f>I282/'סכום נכסי הקרן'!$C$42</f>
        <v>1.2838104034811448E-6</v>
      </c>
    </row>
    <row r="283" spans="2:11">
      <c r="B283" s="100" t="s">
        <v>2580</v>
      </c>
      <c r="C283" s="99" t="s">
        <v>2581</v>
      </c>
      <c r="D283" s="96" t="s">
        <v>510</v>
      </c>
      <c r="E283" s="96" t="s">
        <v>130</v>
      </c>
      <c r="F283" s="86">
        <v>44854</v>
      </c>
      <c r="G283" s="102">
        <v>16322332.949999999</v>
      </c>
      <c r="H283" s="103">
        <v>-6.7902000000000004E-2</v>
      </c>
      <c r="I283" s="102">
        <v>-11.083176529000001</v>
      </c>
      <c r="J283" s="79">
        <f t="shared" si="4"/>
        <v>5.9566970143778705E-5</v>
      </c>
      <c r="K283" s="79">
        <f>I283/'סכום נכסי הקרן'!$C$42</f>
        <v>-6.890599216888472E-7</v>
      </c>
    </row>
    <row r="284" spans="2:11">
      <c r="B284" s="100" t="s">
        <v>2582</v>
      </c>
      <c r="C284" s="99" t="s">
        <v>2177</v>
      </c>
      <c r="D284" s="96" t="s">
        <v>510</v>
      </c>
      <c r="E284" s="96" t="s">
        <v>130</v>
      </c>
      <c r="F284" s="86">
        <v>44872</v>
      </c>
      <c r="G284" s="102">
        <v>22751950</v>
      </c>
      <c r="H284" s="103">
        <v>-0.253411</v>
      </c>
      <c r="I284" s="102">
        <v>-57.655980000000007</v>
      </c>
      <c r="J284" s="79">
        <f t="shared" si="4"/>
        <v>3.0987434245804409E-4</v>
      </c>
      <c r="K284" s="79">
        <f>I284/'סכום נכסי הקרן'!$C$42</f>
        <v>-3.5845702682566867E-6</v>
      </c>
    </row>
    <row r="285" spans="2:11">
      <c r="B285" s="100" t="s">
        <v>2583</v>
      </c>
      <c r="C285" s="99" t="s">
        <v>2584</v>
      </c>
      <c r="D285" s="96" t="s">
        <v>510</v>
      </c>
      <c r="E285" s="96" t="s">
        <v>130</v>
      </c>
      <c r="F285" s="86">
        <v>44859</v>
      </c>
      <c r="G285" s="102">
        <v>20418072.639525</v>
      </c>
      <c r="H285" s="103">
        <v>4.7343000000000003E-2</v>
      </c>
      <c r="I285" s="102">
        <v>9.6665107310000007</v>
      </c>
      <c r="J285" s="79">
        <f t="shared" si="4"/>
        <v>-5.1953043840938132E-5</v>
      </c>
      <c r="K285" s="79">
        <f>I285/'סכום נכסי הקרן'!$C$42</f>
        <v>6.0098340127297826E-7</v>
      </c>
    </row>
    <row r="286" spans="2:11">
      <c r="B286" s="100" t="s">
        <v>2585</v>
      </c>
      <c r="C286" s="99" t="s">
        <v>2586</v>
      </c>
      <c r="D286" s="96" t="s">
        <v>510</v>
      </c>
      <c r="E286" s="96" t="s">
        <v>130</v>
      </c>
      <c r="F286" s="86">
        <v>44854</v>
      </c>
      <c r="G286" s="102">
        <v>4392745.9125870001</v>
      </c>
      <c r="H286" s="103">
        <v>-5.2209999999999999E-2</v>
      </c>
      <c r="I286" s="102">
        <v>-2.2934618340000004</v>
      </c>
      <c r="J286" s="79">
        <f t="shared" si="4"/>
        <v>1.2326301239929836E-5</v>
      </c>
      <c r="K286" s="79">
        <f>I286/'סכום נכסי הקרן'!$C$42</f>
        <v>-1.4258842016973526E-7</v>
      </c>
    </row>
    <row r="287" spans="2:11">
      <c r="B287" s="100" t="s">
        <v>2587</v>
      </c>
      <c r="C287" s="99" t="s">
        <v>2588</v>
      </c>
      <c r="D287" s="96" t="s">
        <v>510</v>
      </c>
      <c r="E287" s="96" t="s">
        <v>130</v>
      </c>
      <c r="F287" s="86">
        <v>44859</v>
      </c>
      <c r="G287" s="102">
        <v>24511480.567200001</v>
      </c>
      <c r="H287" s="103">
        <v>8.7277999999999994E-2</v>
      </c>
      <c r="I287" s="102">
        <v>21.393213113000002</v>
      </c>
      <c r="J287" s="79">
        <f t="shared" si="4"/>
        <v>-1.1497866910692839E-4</v>
      </c>
      <c r="K287" s="79">
        <f>I287/'סכום נכסי הקרן'!$C$42</f>
        <v>1.3300524189743869E-6</v>
      </c>
    </row>
    <row r="288" spans="2:11">
      <c r="B288" s="100" t="s">
        <v>2589</v>
      </c>
      <c r="C288" s="99" t="s">
        <v>2590</v>
      </c>
      <c r="D288" s="96" t="s">
        <v>510</v>
      </c>
      <c r="E288" s="96" t="s">
        <v>130</v>
      </c>
      <c r="F288" s="86">
        <v>44874</v>
      </c>
      <c r="G288" s="102">
        <v>33349750</v>
      </c>
      <c r="H288" s="103">
        <v>3.7881999999999999E-2</v>
      </c>
      <c r="I288" s="102">
        <v>12.633569999999999</v>
      </c>
      <c r="J288" s="79">
        <f t="shared" si="4"/>
        <v>-6.7899621108645996E-5</v>
      </c>
      <c r="K288" s="79">
        <f>I288/'סכום נכסי הקרן'!$C$42</f>
        <v>7.854505188176425E-7</v>
      </c>
    </row>
    <row r="289" spans="2:11">
      <c r="B289" s="100" t="s">
        <v>2591</v>
      </c>
      <c r="C289" s="99" t="s">
        <v>2592</v>
      </c>
      <c r="D289" s="96" t="s">
        <v>510</v>
      </c>
      <c r="E289" s="96" t="s">
        <v>130</v>
      </c>
      <c r="F289" s="86">
        <v>44868</v>
      </c>
      <c r="G289" s="102">
        <v>9575768.6640000008</v>
      </c>
      <c r="H289" s="103">
        <v>0.58251799999999998</v>
      </c>
      <c r="I289" s="102">
        <v>55.780574084999998</v>
      </c>
      <c r="J289" s="79">
        <f t="shared" si="4"/>
        <v>-2.9979489927188101E-4</v>
      </c>
      <c r="K289" s="79">
        <f>I289/'סכום נכסי הקרן'!$C$42</f>
        <v>3.4679730950957799E-6</v>
      </c>
    </row>
    <row r="290" spans="2:11">
      <c r="B290" s="100" t="s">
        <v>2593</v>
      </c>
      <c r="C290" s="99" t="s">
        <v>2594</v>
      </c>
      <c r="D290" s="96" t="s">
        <v>510</v>
      </c>
      <c r="E290" s="96" t="s">
        <v>130</v>
      </c>
      <c r="F290" s="86">
        <v>44868</v>
      </c>
      <c r="G290" s="102">
        <v>13679669.52</v>
      </c>
      <c r="H290" s="103">
        <v>0.58251799999999998</v>
      </c>
      <c r="I290" s="102">
        <v>79.686534963</v>
      </c>
      <c r="J290" s="79">
        <f t="shared" si="4"/>
        <v>-4.2827843051873479E-4</v>
      </c>
      <c r="K290" s="79">
        <f>I290/'סכום נכסי הקרן'!$C$42</f>
        <v>4.9542473132668407E-6</v>
      </c>
    </row>
    <row r="291" spans="2:11">
      <c r="B291" s="100" t="s">
        <v>2595</v>
      </c>
      <c r="C291" s="99" t="s">
        <v>2596</v>
      </c>
      <c r="D291" s="96" t="s">
        <v>510</v>
      </c>
      <c r="E291" s="96" t="s">
        <v>130</v>
      </c>
      <c r="F291" s="86">
        <v>44868</v>
      </c>
      <c r="G291" s="102">
        <v>6801666.1196000008</v>
      </c>
      <c r="H291" s="103">
        <v>0.61639900000000003</v>
      </c>
      <c r="I291" s="102">
        <v>41.925384969</v>
      </c>
      <c r="J291" s="79">
        <f t="shared" si="4"/>
        <v>-2.2532963795896346E-4</v>
      </c>
      <c r="K291" s="79">
        <f>I291/'סכום נכסי הקרן'!$C$42</f>
        <v>2.6065724395820377E-6</v>
      </c>
    </row>
    <row r="292" spans="2:11">
      <c r="B292" s="100" t="s">
        <v>2595</v>
      </c>
      <c r="C292" s="99" t="s">
        <v>2597</v>
      </c>
      <c r="D292" s="96" t="s">
        <v>510</v>
      </c>
      <c r="E292" s="96" t="s">
        <v>130</v>
      </c>
      <c r="F292" s="86">
        <v>44868</v>
      </c>
      <c r="G292" s="102">
        <v>15052766.348069999</v>
      </c>
      <c r="H292" s="103">
        <v>0.61639900000000003</v>
      </c>
      <c r="I292" s="102">
        <v>92.785064140000003</v>
      </c>
      <c r="J292" s="79">
        <f t="shared" si="4"/>
        <v>-4.9867699309438405E-4</v>
      </c>
      <c r="K292" s="79">
        <f>I292/'סכום נכסי הקרן'!$C$42</f>
        <v>5.7686051343595861E-6</v>
      </c>
    </row>
    <row r="293" spans="2:11">
      <c r="B293" s="100" t="s">
        <v>2598</v>
      </c>
      <c r="C293" s="99" t="s">
        <v>2599</v>
      </c>
      <c r="D293" s="96" t="s">
        <v>510</v>
      </c>
      <c r="E293" s="96" t="s">
        <v>130</v>
      </c>
      <c r="F293" s="86">
        <v>44868</v>
      </c>
      <c r="G293" s="102">
        <v>9581209.4416499995</v>
      </c>
      <c r="H293" s="103">
        <v>0.63897300000000001</v>
      </c>
      <c r="I293" s="102">
        <v>61.221351734999999</v>
      </c>
      <c r="J293" s="79">
        <f t="shared" si="4"/>
        <v>-3.2903657371318221E-4</v>
      </c>
      <c r="K293" s="79">
        <f>I293/'סכום נכסי הקרן'!$C$42</f>
        <v>3.8062354886997996E-6</v>
      </c>
    </row>
    <row r="294" spans="2:11">
      <c r="B294" s="100" t="s">
        <v>2600</v>
      </c>
      <c r="C294" s="99" t="s">
        <v>2601</v>
      </c>
      <c r="D294" s="96" t="s">
        <v>510</v>
      </c>
      <c r="E294" s="96" t="s">
        <v>130</v>
      </c>
      <c r="F294" s="86">
        <v>44868</v>
      </c>
      <c r="G294" s="102">
        <v>5890102.8642999995</v>
      </c>
      <c r="H294" s="103">
        <v>0.61880400000000002</v>
      </c>
      <c r="I294" s="102">
        <v>36.448185606999999</v>
      </c>
      <c r="J294" s="79">
        <f t="shared" si="4"/>
        <v>-1.9589221358752153E-4</v>
      </c>
      <c r="K294" s="79">
        <f>I294/'סכום נכסי הקרן'!$C$42</f>
        <v>2.2660456462409184E-6</v>
      </c>
    </row>
    <row r="295" spans="2:11">
      <c r="B295" s="100" t="s">
        <v>2600</v>
      </c>
      <c r="C295" s="99" t="s">
        <v>2602</v>
      </c>
      <c r="D295" s="96" t="s">
        <v>510</v>
      </c>
      <c r="E295" s="96" t="s">
        <v>130</v>
      </c>
      <c r="F295" s="86">
        <v>44868</v>
      </c>
      <c r="G295" s="102">
        <v>19165139.272124998</v>
      </c>
      <c r="H295" s="103">
        <v>0.61880400000000002</v>
      </c>
      <c r="I295" s="102">
        <v>118.594627202</v>
      </c>
      <c r="J295" s="79">
        <f t="shared" si="4"/>
        <v>-6.3739150948915644E-4</v>
      </c>
      <c r="K295" s="79">
        <f>I295/'סכום נכסי הקרן'!$C$42</f>
        <v>7.3732295356574425E-6</v>
      </c>
    </row>
    <row r="296" spans="2:11">
      <c r="B296" s="100" t="s">
        <v>2603</v>
      </c>
      <c r="C296" s="99" t="s">
        <v>2604</v>
      </c>
      <c r="D296" s="96" t="s">
        <v>510</v>
      </c>
      <c r="E296" s="96" t="s">
        <v>130</v>
      </c>
      <c r="F296" s="86">
        <v>44868</v>
      </c>
      <c r="G296" s="102">
        <v>8224124.04495</v>
      </c>
      <c r="H296" s="103">
        <v>0.74560199999999999</v>
      </c>
      <c r="I296" s="102">
        <v>61.319197125999999</v>
      </c>
      <c r="J296" s="79">
        <f t="shared" si="4"/>
        <v>-3.2956244763291569E-4</v>
      </c>
      <c r="K296" s="79">
        <f>I296/'סכום נכסי הקרן'!$C$42</f>
        <v>3.8123187029555376E-6</v>
      </c>
    </row>
    <row r="297" spans="2:11">
      <c r="B297" s="100" t="s">
        <v>2605</v>
      </c>
      <c r="C297" s="99" t="s">
        <v>2606</v>
      </c>
      <c r="D297" s="96" t="s">
        <v>510</v>
      </c>
      <c r="E297" s="96" t="s">
        <v>130</v>
      </c>
      <c r="F297" s="86">
        <v>44781</v>
      </c>
      <c r="G297" s="102">
        <v>3825848.6359200003</v>
      </c>
      <c r="H297" s="103">
        <v>6.634112</v>
      </c>
      <c r="I297" s="102">
        <v>253.81108206600001</v>
      </c>
      <c r="J297" s="79">
        <f t="shared" si="4"/>
        <v>-1.3641176884646902E-3</v>
      </c>
      <c r="K297" s="79">
        <f>I297/'סכום נכסי הקרן'!$C$42</f>
        <v>1.5779866347390876E-5</v>
      </c>
    </row>
    <row r="298" spans="2:11">
      <c r="B298" s="100" t="s">
        <v>2607</v>
      </c>
      <c r="C298" s="99" t="s">
        <v>2608</v>
      </c>
      <c r="D298" s="96" t="s">
        <v>510</v>
      </c>
      <c r="E298" s="96" t="s">
        <v>130</v>
      </c>
      <c r="F298" s="86">
        <v>44781</v>
      </c>
      <c r="G298" s="102">
        <v>12308204.925225001</v>
      </c>
      <c r="H298" s="103">
        <v>6.5284300000000002</v>
      </c>
      <c r="I298" s="102">
        <v>803.532536854</v>
      </c>
      <c r="J298" s="79">
        <f t="shared" si="4"/>
        <v>-4.3186173663387097E-3</v>
      </c>
      <c r="K298" s="79">
        <f>I298/'סכום נכסי הקרן'!$C$42</f>
        <v>4.9956983493884213E-5</v>
      </c>
    </row>
    <row r="299" spans="2:11">
      <c r="B299" s="100" t="s">
        <v>2609</v>
      </c>
      <c r="C299" s="99" t="s">
        <v>2610</v>
      </c>
      <c r="D299" s="96" t="s">
        <v>510</v>
      </c>
      <c r="E299" s="96" t="s">
        <v>130</v>
      </c>
      <c r="F299" s="86">
        <v>44781</v>
      </c>
      <c r="G299" s="102">
        <v>12855236.255235</v>
      </c>
      <c r="H299" s="103">
        <v>6.5174519999999996</v>
      </c>
      <c r="I299" s="102">
        <v>837.83390400300004</v>
      </c>
      <c r="J299" s="79">
        <f t="shared" si="4"/>
        <v>-4.5029714193043921E-3</v>
      </c>
      <c r="K299" s="79">
        <f>I299/'סכום נכסי הקרן'!$C$42</f>
        <v>5.2089557787875264E-5</v>
      </c>
    </row>
    <row r="300" spans="2:11">
      <c r="B300" s="100" t="s">
        <v>2611</v>
      </c>
      <c r="C300" s="99" t="s">
        <v>2204</v>
      </c>
      <c r="D300" s="96" t="s">
        <v>510</v>
      </c>
      <c r="E300" s="96" t="s">
        <v>130</v>
      </c>
      <c r="F300" s="86">
        <v>44889</v>
      </c>
      <c r="G300" s="102">
        <v>29559600</v>
      </c>
      <c r="H300" s="103">
        <v>3.14209</v>
      </c>
      <c r="I300" s="102">
        <v>928.78926000000001</v>
      </c>
      <c r="J300" s="79">
        <f t="shared" si="4"/>
        <v>-4.9918145736937139E-3</v>
      </c>
      <c r="K300" s="79">
        <f>I300/'סכום נכסי הקרן'!$C$42</f>
        <v>5.7744406857226764E-5</v>
      </c>
    </row>
    <row r="301" spans="2:11">
      <c r="B301" s="100" t="s">
        <v>2612</v>
      </c>
      <c r="C301" s="99" t="s">
        <v>2613</v>
      </c>
      <c r="D301" s="96" t="s">
        <v>510</v>
      </c>
      <c r="E301" s="96" t="s">
        <v>130</v>
      </c>
      <c r="F301" s="86">
        <v>44902</v>
      </c>
      <c r="G301" s="102">
        <v>15835500</v>
      </c>
      <c r="H301" s="103">
        <v>2.4232330000000002</v>
      </c>
      <c r="I301" s="102">
        <v>383.73111999999998</v>
      </c>
      <c r="J301" s="79">
        <f t="shared" si="4"/>
        <v>-2.0623780653921549E-3</v>
      </c>
      <c r="K301" s="79">
        <f>I301/'סכום נכסי הקרן'!$C$42</f>
        <v>2.3857215916837048E-5</v>
      </c>
    </row>
    <row r="302" spans="2:11">
      <c r="B302" s="100" t="s">
        <v>2614</v>
      </c>
      <c r="C302" s="99" t="s">
        <v>2615</v>
      </c>
      <c r="D302" s="96" t="s">
        <v>510</v>
      </c>
      <c r="E302" s="96" t="s">
        <v>130</v>
      </c>
      <c r="F302" s="86">
        <v>44760</v>
      </c>
      <c r="G302" s="102">
        <v>13675783.250250001</v>
      </c>
      <c r="H302" s="103">
        <v>3.0561039999999999</v>
      </c>
      <c r="I302" s="102">
        <v>417.946105467</v>
      </c>
      <c r="J302" s="79">
        <f t="shared" si="4"/>
        <v>-2.2462678565950481E-3</v>
      </c>
      <c r="K302" s="79">
        <f>I302/'סכום נכסי הקרן'!$C$42</f>
        <v>2.5984419714844521E-5</v>
      </c>
    </row>
    <row r="303" spans="2:11">
      <c r="B303" s="100" t="s">
        <v>2616</v>
      </c>
      <c r="C303" s="99" t="s">
        <v>2617</v>
      </c>
      <c r="D303" s="96" t="s">
        <v>510</v>
      </c>
      <c r="E303" s="96" t="s">
        <v>130</v>
      </c>
      <c r="F303" s="86">
        <v>44909</v>
      </c>
      <c r="G303" s="102">
        <v>14954316.3594</v>
      </c>
      <c r="H303" s="103">
        <v>2.9487950000000001</v>
      </c>
      <c r="I303" s="102">
        <v>440.972149876</v>
      </c>
      <c r="J303" s="79">
        <f t="shared" si="4"/>
        <v>-2.370022242014368E-3</v>
      </c>
      <c r="K303" s="79">
        <f>I303/'סכום נכסי הקרן'!$C$42</f>
        <v>2.7415988030638642E-5</v>
      </c>
    </row>
    <row r="304" spans="2:11">
      <c r="B304" s="100" t="s">
        <v>2618</v>
      </c>
      <c r="C304" s="99" t="s">
        <v>2138</v>
      </c>
      <c r="D304" s="96" t="s">
        <v>510</v>
      </c>
      <c r="E304" s="96" t="s">
        <v>130</v>
      </c>
      <c r="F304" s="86">
        <v>44825</v>
      </c>
      <c r="G304" s="102">
        <v>28152000</v>
      </c>
      <c r="H304" s="103">
        <v>2.3293590000000002</v>
      </c>
      <c r="I304" s="102">
        <v>655.76119999999992</v>
      </c>
      <c r="J304" s="79">
        <f t="shared" si="4"/>
        <v>-3.5244144780731831E-3</v>
      </c>
      <c r="K304" s="79">
        <f>I304/'סכום נכסי הקרן'!$C$42</f>
        <v>4.0769788330652366E-5</v>
      </c>
    </row>
    <row r="305" spans="2:11">
      <c r="B305" s="100" t="s">
        <v>2619</v>
      </c>
      <c r="C305" s="99" t="s">
        <v>2620</v>
      </c>
      <c r="D305" s="96" t="s">
        <v>510</v>
      </c>
      <c r="E305" s="96" t="s">
        <v>130</v>
      </c>
      <c r="F305" s="86">
        <v>44749</v>
      </c>
      <c r="G305" s="102">
        <v>10940626.600199999</v>
      </c>
      <c r="H305" s="103">
        <v>2.3224369999999999</v>
      </c>
      <c r="I305" s="102">
        <v>254.089200519</v>
      </c>
      <c r="J305" s="79">
        <f t="shared" si="4"/>
        <v>-1.3656124470786072E-3</v>
      </c>
      <c r="K305" s="79">
        <f>I305/'סכום נכסי הקרן'!$C$42</f>
        <v>1.5797157444301853E-5</v>
      </c>
    </row>
    <row r="306" spans="2:11">
      <c r="B306" s="100" t="s">
        <v>2621</v>
      </c>
      <c r="C306" s="99" t="s">
        <v>2622</v>
      </c>
      <c r="D306" s="96" t="s">
        <v>510</v>
      </c>
      <c r="E306" s="96" t="s">
        <v>130</v>
      </c>
      <c r="F306" s="86">
        <v>44914</v>
      </c>
      <c r="G306" s="102">
        <v>31671000</v>
      </c>
      <c r="H306" s="103">
        <v>1.9372020000000001</v>
      </c>
      <c r="I306" s="102">
        <v>613.53134999999997</v>
      </c>
      <c r="J306" s="79">
        <f t="shared" si="4"/>
        <v>-3.2974484807759071E-3</v>
      </c>
      <c r="K306" s="79">
        <f>I306/'סכום נכסי הקרן'!$C$42</f>
        <v>3.8144286782626651E-5</v>
      </c>
    </row>
    <row r="307" spans="2:11">
      <c r="B307" s="100" t="s">
        <v>2623</v>
      </c>
      <c r="C307" s="99" t="s">
        <v>2624</v>
      </c>
      <c r="D307" s="96" t="s">
        <v>510</v>
      </c>
      <c r="E307" s="96" t="s">
        <v>130</v>
      </c>
      <c r="F307" s="86">
        <v>44746</v>
      </c>
      <c r="G307" s="102">
        <v>20513674.875374999</v>
      </c>
      <c r="H307" s="103">
        <v>1.819957</v>
      </c>
      <c r="I307" s="102">
        <v>373.34005701300003</v>
      </c>
      <c r="J307" s="79">
        <f t="shared" si="4"/>
        <v>-2.0065308868247849E-3</v>
      </c>
      <c r="K307" s="79">
        <f>I307/'סכום נכסי הקרן'!$C$42</f>
        <v>2.3211185870365155E-5</v>
      </c>
    </row>
    <row r="308" spans="2:11">
      <c r="B308" s="100" t="s">
        <v>2625</v>
      </c>
      <c r="C308" s="99" t="s">
        <v>2626</v>
      </c>
      <c r="D308" s="96" t="s">
        <v>510</v>
      </c>
      <c r="E308" s="96" t="s">
        <v>130</v>
      </c>
      <c r="F308" s="86">
        <v>44915</v>
      </c>
      <c r="G308" s="102">
        <v>35190000</v>
      </c>
      <c r="H308" s="103">
        <v>1.4995780000000001</v>
      </c>
      <c r="I308" s="102">
        <v>527.70150000000001</v>
      </c>
      <c r="J308" s="79">
        <f t="shared" si="4"/>
        <v>-2.8361525608726714E-3</v>
      </c>
      <c r="K308" s="79">
        <f>I308/'סכום נכסי הקרן'!$C$42</f>
        <v>3.2808099132378909E-5</v>
      </c>
    </row>
    <row r="309" spans="2:11">
      <c r="B309" s="100" t="s">
        <v>2627</v>
      </c>
      <c r="C309" s="99" t="s">
        <v>2628</v>
      </c>
      <c r="D309" s="96" t="s">
        <v>510</v>
      </c>
      <c r="E309" s="96" t="s">
        <v>130</v>
      </c>
      <c r="F309" s="86">
        <v>44922</v>
      </c>
      <c r="G309" s="102">
        <v>3825848.6359200003</v>
      </c>
      <c r="H309" s="103">
        <v>0.15354200000000001</v>
      </c>
      <c r="I309" s="102">
        <v>5.8742845340000001</v>
      </c>
      <c r="J309" s="79">
        <f t="shared" si="4"/>
        <v>-3.1571574316917475E-5</v>
      </c>
      <c r="K309" s="79">
        <f>I309/'סכום נכסי הקרן'!$C$42</f>
        <v>3.6521425336723934E-7</v>
      </c>
    </row>
    <row r="310" spans="2:11">
      <c r="B310" s="100" t="s">
        <v>2629</v>
      </c>
      <c r="C310" s="99" t="s">
        <v>2630</v>
      </c>
      <c r="D310" s="96" t="s">
        <v>510</v>
      </c>
      <c r="E310" s="96" t="s">
        <v>130</v>
      </c>
      <c r="F310" s="86">
        <v>44846</v>
      </c>
      <c r="G310" s="102">
        <v>35190000</v>
      </c>
      <c r="H310" s="103">
        <v>-0.65498199999999995</v>
      </c>
      <c r="I310" s="102">
        <v>-230.488</v>
      </c>
      <c r="J310" s="79">
        <f t="shared" si="4"/>
        <v>1.2387668624220707E-3</v>
      </c>
      <c r="K310" s="79">
        <f>I310/'סכום נכסי הקרן'!$C$42</f>
        <v>-1.4329830695618166E-5</v>
      </c>
    </row>
    <row r="311" spans="2:11">
      <c r="B311" s="100" t="s">
        <v>2631</v>
      </c>
      <c r="C311" s="99" t="s">
        <v>2632</v>
      </c>
      <c r="D311" s="96" t="s">
        <v>510</v>
      </c>
      <c r="E311" s="96" t="s">
        <v>130</v>
      </c>
      <c r="F311" s="86">
        <v>44847</v>
      </c>
      <c r="G311" s="102">
        <v>28152000</v>
      </c>
      <c r="H311" s="103">
        <v>-0.77154999999999996</v>
      </c>
      <c r="I311" s="102">
        <v>-217.20679999999999</v>
      </c>
      <c r="J311" s="79">
        <f t="shared" si="4"/>
        <v>1.1673865282910095E-3</v>
      </c>
      <c r="K311" s="79">
        <f>I311/'סכום נכסי הקרן'!$C$42</f>
        <v>-1.3504115918993595E-5</v>
      </c>
    </row>
    <row r="312" spans="2:11">
      <c r="B312" s="100" t="s">
        <v>2633</v>
      </c>
      <c r="C312" s="99" t="s">
        <v>2634</v>
      </c>
      <c r="D312" s="96" t="s">
        <v>510</v>
      </c>
      <c r="E312" s="96" t="s">
        <v>130</v>
      </c>
      <c r="F312" s="86">
        <v>44845</v>
      </c>
      <c r="G312" s="102">
        <v>17595000</v>
      </c>
      <c r="H312" s="103">
        <v>-0.94145599999999996</v>
      </c>
      <c r="I312" s="102">
        <v>-165.64924999999999</v>
      </c>
      <c r="J312" s="79">
        <f t="shared" si="4"/>
        <v>8.9028843881273293E-4</v>
      </c>
      <c r="K312" s="79">
        <f>I312/'סכום נכסי הקרן'!$C$42</f>
        <v>-1.0298695408681266E-5</v>
      </c>
    </row>
    <row r="313" spans="2:11">
      <c r="B313" s="71"/>
      <c r="C313" s="99"/>
      <c r="D313" s="99"/>
      <c r="E313" s="99"/>
      <c r="F313" s="99"/>
      <c r="G313" s="102"/>
      <c r="H313" s="103"/>
      <c r="I313" s="99"/>
      <c r="J313" s="79"/>
      <c r="K313" s="99"/>
    </row>
    <row r="314" spans="2:11">
      <c r="B314" s="82" t="s">
        <v>193</v>
      </c>
      <c r="C314" s="70"/>
      <c r="D314" s="70"/>
      <c r="E314" s="70"/>
      <c r="F314" s="70"/>
      <c r="G314" s="101"/>
      <c r="H314" s="78"/>
      <c r="I314" s="101">
        <v>-13366.518045404999</v>
      </c>
      <c r="J314" s="77">
        <f t="shared" si="4"/>
        <v>7.1838879336947423E-2</v>
      </c>
      <c r="K314" s="77">
        <f>I314/'סכום נכסי הקרן'!$C$42</f>
        <v>-8.3101914451328784E-4</v>
      </c>
    </row>
    <row r="315" spans="2:11">
      <c r="B315" s="100" t="s">
        <v>2635</v>
      </c>
      <c r="C315" s="99" t="s">
        <v>2636</v>
      </c>
      <c r="D315" s="96" t="s">
        <v>510</v>
      </c>
      <c r="E315" s="96" t="s">
        <v>134</v>
      </c>
      <c r="F315" s="86">
        <v>44917</v>
      </c>
      <c r="G315" s="102">
        <v>7434589.4825400002</v>
      </c>
      <c r="H315" s="103">
        <v>0.88697400000000004</v>
      </c>
      <c r="I315" s="102">
        <v>65.942898220000004</v>
      </c>
      <c r="J315" s="79">
        <f t="shared" si="4"/>
        <v>-3.5441271184186315E-4</v>
      </c>
      <c r="K315" s="79">
        <f>I315/'סכום נכסי הקרן'!$C$42</f>
        <v>4.0997820583760564E-6</v>
      </c>
    </row>
    <row r="316" spans="2:11">
      <c r="B316" s="100" t="s">
        <v>2637</v>
      </c>
      <c r="C316" s="99" t="s">
        <v>2638</v>
      </c>
      <c r="D316" s="96" t="s">
        <v>510</v>
      </c>
      <c r="E316" s="96" t="s">
        <v>134</v>
      </c>
      <c r="F316" s="86">
        <v>44922</v>
      </c>
      <c r="G316" s="102">
        <v>4819286.7673190003</v>
      </c>
      <c r="H316" s="103">
        <v>0.80015099999999995</v>
      </c>
      <c r="I316" s="102">
        <v>38.561562115999998</v>
      </c>
      <c r="J316" s="79">
        <f t="shared" si="4"/>
        <v>-2.0725063913319176E-4</v>
      </c>
      <c r="K316" s="79">
        <f>I316/'סכום נכסי הקרן'!$C$42</f>
        <v>2.3974378556837812E-6</v>
      </c>
    </row>
    <row r="317" spans="2:11">
      <c r="B317" s="100" t="s">
        <v>2639</v>
      </c>
      <c r="C317" s="99" t="s">
        <v>2640</v>
      </c>
      <c r="D317" s="96" t="s">
        <v>510</v>
      </c>
      <c r="E317" s="96" t="s">
        <v>134</v>
      </c>
      <c r="F317" s="86">
        <v>44889</v>
      </c>
      <c r="G317" s="102">
        <v>9865514.3785939999</v>
      </c>
      <c r="H317" s="103">
        <v>0.62356100000000003</v>
      </c>
      <c r="I317" s="102">
        <v>61.517468391000001</v>
      </c>
      <c r="J317" s="79">
        <f t="shared" si="4"/>
        <v>-3.3062806438021927E-4</v>
      </c>
      <c r="K317" s="79">
        <f>I317/'סכום נכסי הקרן'!$C$42</f>
        <v>3.8246455644808931E-6</v>
      </c>
    </row>
    <row r="318" spans="2:11">
      <c r="B318" s="100" t="s">
        <v>2641</v>
      </c>
      <c r="C318" s="99" t="s">
        <v>2642</v>
      </c>
      <c r="D318" s="96" t="s">
        <v>510</v>
      </c>
      <c r="E318" s="96" t="s">
        <v>134</v>
      </c>
      <c r="F318" s="86">
        <v>44910</v>
      </c>
      <c r="G318" s="102">
        <v>3717294.7412700001</v>
      </c>
      <c r="H318" s="103">
        <v>0.31452799999999997</v>
      </c>
      <c r="I318" s="102">
        <v>11.691930373</v>
      </c>
      <c r="J318" s="79">
        <f t="shared" si="4"/>
        <v>-6.283874172980164E-5</v>
      </c>
      <c r="K318" s="79">
        <f>I318/'סכום נכסי הקרן'!$C$42</f>
        <v>7.2690718280364166E-7</v>
      </c>
    </row>
    <row r="319" spans="2:11">
      <c r="B319" s="100" t="s">
        <v>2643</v>
      </c>
      <c r="C319" s="99" t="s">
        <v>2644</v>
      </c>
      <c r="D319" s="96" t="s">
        <v>510</v>
      </c>
      <c r="E319" s="96" t="s">
        <v>134</v>
      </c>
      <c r="F319" s="86">
        <v>44909</v>
      </c>
      <c r="G319" s="102">
        <v>3717294.7412700001</v>
      </c>
      <c r="H319" s="103">
        <v>-1.170301</v>
      </c>
      <c r="I319" s="102">
        <v>-43.503530824999999</v>
      </c>
      <c r="J319" s="79">
        <f t="shared" si="4"/>
        <v>2.3381144521349086E-4</v>
      </c>
      <c r="K319" s="79">
        <f>I319/'סכום נכסי הקרן'!$C$42</f>
        <v>-2.7046884496540213E-6</v>
      </c>
    </row>
    <row r="320" spans="2:11">
      <c r="B320" s="100" t="s">
        <v>2645</v>
      </c>
      <c r="C320" s="99" t="s">
        <v>2646</v>
      </c>
      <c r="D320" s="96" t="s">
        <v>510</v>
      </c>
      <c r="E320" s="96" t="s">
        <v>130</v>
      </c>
      <c r="F320" s="86">
        <v>44753</v>
      </c>
      <c r="G320" s="102">
        <v>6804443.0625639996</v>
      </c>
      <c r="H320" s="103">
        <v>-4.2522460000000004</v>
      </c>
      <c r="I320" s="102">
        <v>-289.34167933600003</v>
      </c>
      <c r="J320" s="79">
        <f t="shared" si="4"/>
        <v>1.5550782872817224E-3</v>
      </c>
      <c r="K320" s="79">
        <f>I320/'סכום נכסי הקרן'!$C$42</f>
        <v>-1.798886396719448E-5</v>
      </c>
    </row>
    <row r="321" spans="2:11">
      <c r="B321" s="100" t="s">
        <v>2647</v>
      </c>
      <c r="C321" s="99" t="s">
        <v>2648</v>
      </c>
      <c r="D321" s="96" t="s">
        <v>510</v>
      </c>
      <c r="E321" s="96" t="s">
        <v>130</v>
      </c>
      <c r="F321" s="86">
        <v>44889</v>
      </c>
      <c r="G321" s="102">
        <v>4964815.3121619998</v>
      </c>
      <c r="H321" s="103">
        <v>-1.634639</v>
      </c>
      <c r="I321" s="102">
        <v>-81.156815738000006</v>
      </c>
      <c r="J321" s="79">
        <f t="shared" si="4"/>
        <v>4.3618051263375271E-4</v>
      </c>
      <c r="K321" s="79">
        <f>I321/'סכום נכסי הקרן'!$C$42</f>
        <v>-5.0456571679263991E-6</v>
      </c>
    </row>
    <row r="322" spans="2:11">
      <c r="B322" s="100" t="s">
        <v>2649</v>
      </c>
      <c r="C322" s="99" t="s">
        <v>2650</v>
      </c>
      <c r="D322" s="96" t="s">
        <v>510</v>
      </c>
      <c r="E322" s="96" t="s">
        <v>130</v>
      </c>
      <c r="F322" s="86">
        <v>44907</v>
      </c>
      <c r="G322" s="102">
        <v>2018217.6065700001</v>
      </c>
      <c r="H322" s="103">
        <v>0.81554499999999996</v>
      </c>
      <c r="I322" s="102">
        <v>16.459466972999998</v>
      </c>
      <c r="J322" s="79">
        <f t="shared" si="4"/>
        <v>-8.8462055548587791E-5</v>
      </c>
      <c r="K322" s="79">
        <f>I322/'סכום נכסי הקרן'!$C$42</f>
        <v>1.0233130360938911E-6</v>
      </c>
    </row>
    <row r="323" spans="2:11">
      <c r="B323" s="100" t="s">
        <v>2651</v>
      </c>
      <c r="C323" s="99" t="s">
        <v>2652</v>
      </c>
      <c r="D323" s="96" t="s">
        <v>510</v>
      </c>
      <c r="E323" s="96" t="s">
        <v>130</v>
      </c>
      <c r="F323" s="86">
        <v>44852</v>
      </c>
      <c r="G323" s="102">
        <v>9384106.4052690007</v>
      </c>
      <c r="H323" s="103">
        <v>1.2457130000000001</v>
      </c>
      <c r="I323" s="102">
        <v>116.89900884799999</v>
      </c>
      <c r="J323" s="79">
        <f t="shared" si="4"/>
        <v>-6.2827834165287051E-4</v>
      </c>
      <c r="K323" s="79">
        <f>I323/'סכום נכסי הקרן'!$C$42</f>
        <v>7.2678100607294518E-6</v>
      </c>
    </row>
    <row r="324" spans="2:11">
      <c r="B324" s="100" t="s">
        <v>2653</v>
      </c>
      <c r="C324" s="99" t="s">
        <v>2654</v>
      </c>
      <c r="D324" s="96" t="s">
        <v>510</v>
      </c>
      <c r="E324" s="96" t="s">
        <v>130</v>
      </c>
      <c r="F324" s="86">
        <v>44858</v>
      </c>
      <c r="G324" s="102">
        <v>5147060.3620349998</v>
      </c>
      <c r="H324" s="103">
        <v>1.2529110000000001</v>
      </c>
      <c r="I324" s="102">
        <v>64.48806303500001</v>
      </c>
      <c r="J324" s="79">
        <f t="shared" si="4"/>
        <v>-3.4659364266054492E-4</v>
      </c>
      <c r="K324" s="79">
        <f>I324/'סכום נכסי הקרן'!$C$42</f>
        <v>4.0093324822980037E-6</v>
      </c>
    </row>
    <row r="325" spans="2:11">
      <c r="B325" s="100" t="s">
        <v>2655</v>
      </c>
      <c r="C325" s="99" t="s">
        <v>2656</v>
      </c>
      <c r="D325" s="96" t="s">
        <v>510</v>
      </c>
      <c r="E325" s="96" t="s">
        <v>132</v>
      </c>
      <c r="F325" s="86">
        <v>44867</v>
      </c>
      <c r="G325" s="102">
        <v>1725770.876841</v>
      </c>
      <c r="H325" s="103">
        <v>6.608975</v>
      </c>
      <c r="I325" s="102">
        <v>114.05576458499999</v>
      </c>
      <c r="J325" s="79">
        <f t="shared" si="4"/>
        <v>-6.129972130267552E-4</v>
      </c>
      <c r="K325" s="79">
        <f>I325/'סכום נכסי הקרן'!$C$42</f>
        <v>7.0910407325428316E-6</v>
      </c>
    </row>
    <row r="326" spans="2:11">
      <c r="B326" s="100" t="s">
        <v>2657</v>
      </c>
      <c r="C326" s="99" t="s">
        <v>2658</v>
      </c>
      <c r="D326" s="96" t="s">
        <v>510</v>
      </c>
      <c r="E326" s="96" t="s">
        <v>132</v>
      </c>
      <c r="F326" s="86">
        <v>44788</v>
      </c>
      <c r="G326" s="102">
        <v>2510212.1844959999</v>
      </c>
      <c r="H326" s="103">
        <v>3.158423</v>
      </c>
      <c r="I326" s="102">
        <v>79.283128054000002</v>
      </c>
      <c r="J326" s="79">
        <f t="shared" si="4"/>
        <v>-4.2611030414798528E-4</v>
      </c>
      <c r="K326" s="79">
        <f>I326/'סכום נכסי הקרן'!$C$42</f>
        <v>4.9291668201070553E-6</v>
      </c>
    </row>
    <row r="327" spans="2:11">
      <c r="B327" s="100" t="s">
        <v>2659</v>
      </c>
      <c r="C327" s="99" t="s">
        <v>2660</v>
      </c>
      <c r="D327" s="96" t="s">
        <v>510</v>
      </c>
      <c r="E327" s="96" t="s">
        <v>132</v>
      </c>
      <c r="F327" s="86">
        <v>44896</v>
      </c>
      <c r="G327" s="102">
        <v>4375551.1115250001</v>
      </c>
      <c r="H327" s="103">
        <v>1.851761</v>
      </c>
      <c r="I327" s="102">
        <v>81.024764955999999</v>
      </c>
      <c r="J327" s="79">
        <f t="shared" si="4"/>
        <v>-4.3547080048865825E-4</v>
      </c>
      <c r="K327" s="79">
        <f>I327/'סכום נכסי הקרן'!$C$42</f>
        <v>5.0374473463769735E-6</v>
      </c>
    </row>
    <row r="328" spans="2:11">
      <c r="B328" s="100" t="s">
        <v>2661</v>
      </c>
      <c r="C328" s="99" t="s">
        <v>2266</v>
      </c>
      <c r="D328" s="96" t="s">
        <v>510</v>
      </c>
      <c r="E328" s="96" t="s">
        <v>132</v>
      </c>
      <c r="F328" s="86">
        <v>44924</v>
      </c>
      <c r="G328" s="102">
        <v>31146147</v>
      </c>
      <c r="H328" s="103">
        <v>9.1092000000000006E-2</v>
      </c>
      <c r="I328" s="102">
        <v>28.371770000000001</v>
      </c>
      <c r="J328" s="79">
        <f t="shared" si="4"/>
        <v>-1.5248519881408417E-4</v>
      </c>
      <c r="K328" s="79">
        <f>I328/'סכום נכסי הקרן'!$C$42</f>
        <v>1.7639211613403674E-6</v>
      </c>
    </row>
    <row r="329" spans="2:11">
      <c r="B329" s="100" t="s">
        <v>2662</v>
      </c>
      <c r="C329" s="99" t="s">
        <v>2663</v>
      </c>
      <c r="D329" s="96" t="s">
        <v>510</v>
      </c>
      <c r="E329" s="96" t="s">
        <v>132</v>
      </c>
      <c r="F329" s="86">
        <v>44922</v>
      </c>
      <c r="G329" s="102">
        <v>4375551.1115250001</v>
      </c>
      <c r="H329" s="103">
        <v>3.882E-2</v>
      </c>
      <c r="I329" s="102">
        <v>1.698589796</v>
      </c>
      <c r="J329" s="79">
        <f t="shared" si="4"/>
        <v>-9.1291379687144884E-6</v>
      </c>
      <c r="K329" s="79">
        <f>I329/'סכום נכסי הקרן'!$C$42</f>
        <v>1.0560421452737062E-7</v>
      </c>
    </row>
    <row r="330" spans="2:11">
      <c r="B330" s="100" t="s">
        <v>2664</v>
      </c>
      <c r="C330" s="99" t="s">
        <v>2665</v>
      </c>
      <c r="D330" s="96" t="s">
        <v>510</v>
      </c>
      <c r="E330" s="96" t="s">
        <v>132</v>
      </c>
      <c r="F330" s="86">
        <v>44910</v>
      </c>
      <c r="G330" s="102">
        <v>14585170.371750003</v>
      </c>
      <c r="H330" s="103">
        <v>-0.66090300000000002</v>
      </c>
      <c r="I330" s="102">
        <v>-96.393799045000009</v>
      </c>
      <c r="J330" s="79">
        <f t="shared" si="4"/>
        <v>5.1807228141993614E-4</v>
      </c>
      <c r="K330" s="79">
        <f>I330/'סכום נכסי הקרן'!$C$42</f>
        <v>-5.9929663167813085E-6</v>
      </c>
    </row>
    <row r="331" spans="2:11">
      <c r="B331" s="100" t="s">
        <v>2666</v>
      </c>
      <c r="C331" s="99" t="s">
        <v>2667</v>
      </c>
      <c r="D331" s="96" t="s">
        <v>510</v>
      </c>
      <c r="E331" s="96" t="s">
        <v>133</v>
      </c>
      <c r="F331" s="86">
        <v>44896</v>
      </c>
      <c r="G331" s="102">
        <v>9881074.0155599993</v>
      </c>
      <c r="H331" s="103">
        <v>-1.2577590000000001</v>
      </c>
      <c r="I331" s="102">
        <v>-124.280130254</v>
      </c>
      <c r="J331" s="79">
        <f t="shared" si="4"/>
        <v>6.6794847027243863E-4</v>
      </c>
      <c r="K331" s="79">
        <f>I331/'סכום נכסי הקרן'!$C$42</f>
        <v>-7.7267069234371993E-6</v>
      </c>
    </row>
    <row r="332" spans="2:11">
      <c r="B332" s="100" t="s">
        <v>2668</v>
      </c>
      <c r="C332" s="99" t="s">
        <v>2480</v>
      </c>
      <c r="D332" s="96" t="s">
        <v>510</v>
      </c>
      <c r="E332" s="96" t="s">
        <v>133</v>
      </c>
      <c r="F332" s="86">
        <v>44732</v>
      </c>
      <c r="G332" s="102">
        <v>2657193.0338280001</v>
      </c>
      <c r="H332" s="103">
        <v>-1.930402</v>
      </c>
      <c r="I332" s="102">
        <v>-51.294503820000003</v>
      </c>
      <c r="J332" s="79">
        <f t="shared" ref="J332:J395" si="5">IFERROR(I332/$I$11,0)</f>
        <v>2.7568433739109336E-4</v>
      </c>
      <c r="K332" s="79">
        <f>I332/'סכום נכסי הקרן'!$C$42</f>
        <v>-3.1890664822304817E-6</v>
      </c>
    </row>
    <row r="333" spans="2:11">
      <c r="B333" s="100" t="s">
        <v>2669</v>
      </c>
      <c r="C333" s="99" t="s">
        <v>2670</v>
      </c>
      <c r="D333" s="96" t="s">
        <v>510</v>
      </c>
      <c r="E333" s="96" t="s">
        <v>130</v>
      </c>
      <c r="F333" s="86">
        <v>44917</v>
      </c>
      <c r="G333" s="102">
        <v>26948171.700449999</v>
      </c>
      <c r="H333" s="103">
        <v>-1.7715000000000002E-2</v>
      </c>
      <c r="I333" s="102">
        <v>-4.7737678460000001</v>
      </c>
      <c r="J333" s="79">
        <f t="shared" si="5"/>
        <v>2.5656803896605404E-5</v>
      </c>
      <c r="K333" s="79">
        <f>I333/'סכום נכסי הקרן'!$C$42</f>
        <v>-2.9679326044464705E-7</v>
      </c>
    </row>
    <row r="334" spans="2:11">
      <c r="B334" s="100" t="s">
        <v>2671</v>
      </c>
      <c r="C334" s="99" t="s">
        <v>2672</v>
      </c>
      <c r="D334" s="96" t="s">
        <v>510</v>
      </c>
      <c r="E334" s="96" t="s">
        <v>130</v>
      </c>
      <c r="F334" s="86">
        <v>44917</v>
      </c>
      <c r="G334" s="102">
        <v>19278307.447245002</v>
      </c>
      <c r="H334" s="103">
        <v>3.7190000000000001E-2</v>
      </c>
      <c r="I334" s="102">
        <v>7.1695800849999998</v>
      </c>
      <c r="J334" s="79">
        <f t="shared" si="5"/>
        <v>-3.8533191432001719E-5</v>
      </c>
      <c r="K334" s="79">
        <f>I334/'סכום נכסי הקרן'!$C$42</f>
        <v>4.4574497924718727E-7</v>
      </c>
    </row>
    <row r="335" spans="2:11">
      <c r="B335" s="100" t="s">
        <v>2673</v>
      </c>
      <c r="C335" s="99" t="s">
        <v>2674</v>
      </c>
      <c r="D335" s="96" t="s">
        <v>510</v>
      </c>
      <c r="E335" s="96" t="s">
        <v>130</v>
      </c>
      <c r="F335" s="86">
        <v>44922</v>
      </c>
      <c r="G335" s="102">
        <v>14510553.992550001</v>
      </c>
      <c r="H335" s="103">
        <v>0.61936400000000003</v>
      </c>
      <c r="I335" s="102">
        <v>89.873101648000002</v>
      </c>
      <c r="J335" s="79">
        <f t="shared" si="5"/>
        <v>-4.8302653563149836E-4</v>
      </c>
      <c r="K335" s="79">
        <f>I335/'סכום נכסי הקרן'!$C$42</f>
        <v>5.5875634770830669E-6</v>
      </c>
    </row>
    <row r="336" spans="2:11">
      <c r="B336" s="100" t="s">
        <v>2675</v>
      </c>
      <c r="C336" s="99" t="s">
        <v>2676</v>
      </c>
      <c r="D336" s="96" t="s">
        <v>510</v>
      </c>
      <c r="E336" s="96" t="s">
        <v>130</v>
      </c>
      <c r="F336" s="86">
        <v>44917</v>
      </c>
      <c r="G336" s="102">
        <v>14510346.698922001</v>
      </c>
      <c r="H336" s="103">
        <v>0.29716500000000001</v>
      </c>
      <c r="I336" s="102">
        <v>43.119708834000001</v>
      </c>
      <c r="J336" s="79">
        <f t="shared" si="5"/>
        <v>-2.3174857875831898E-4</v>
      </c>
      <c r="K336" s="79">
        <f>I336/'סכום נכסי הקרן'!$C$42</f>
        <v>2.6808255841326706E-6</v>
      </c>
    </row>
    <row r="337" spans="2:11">
      <c r="B337" s="100" t="s">
        <v>2677</v>
      </c>
      <c r="C337" s="99" t="s">
        <v>2678</v>
      </c>
      <c r="D337" s="96" t="s">
        <v>510</v>
      </c>
      <c r="E337" s="96" t="s">
        <v>130</v>
      </c>
      <c r="F337" s="86">
        <v>44922</v>
      </c>
      <c r="G337" s="102">
        <v>12182646.544887997</v>
      </c>
      <c r="H337" s="103">
        <v>0.94197399999999998</v>
      </c>
      <c r="I337" s="102">
        <v>114.75739129499999</v>
      </c>
      <c r="J337" s="79">
        <f t="shared" si="5"/>
        <v>-6.167681335004381E-4</v>
      </c>
      <c r="K337" s="79">
        <f>I337/'סכום נכסי הקרן'!$C$42</f>
        <v>7.1346620575828497E-6</v>
      </c>
    </row>
    <row r="338" spans="2:11">
      <c r="B338" s="100" t="s">
        <v>2679</v>
      </c>
      <c r="C338" s="99" t="s">
        <v>2680</v>
      </c>
      <c r="D338" s="96" t="s">
        <v>510</v>
      </c>
      <c r="E338" s="96" t="s">
        <v>130</v>
      </c>
      <c r="F338" s="86">
        <v>44909</v>
      </c>
      <c r="G338" s="102">
        <v>10364681.423250001</v>
      </c>
      <c r="H338" s="103">
        <v>1.9069119999999999</v>
      </c>
      <c r="I338" s="102">
        <v>197.645328017</v>
      </c>
      <c r="J338" s="79">
        <f t="shared" si="5"/>
        <v>-1.062252624258096E-3</v>
      </c>
      <c r="K338" s="79">
        <f>I338/'סכום נכסי הקרן'!$C$42</f>
        <v>1.2287945959284335E-5</v>
      </c>
    </row>
    <row r="339" spans="2:11">
      <c r="B339" s="100" t="s">
        <v>2681</v>
      </c>
      <c r="C339" s="99" t="s">
        <v>2682</v>
      </c>
      <c r="D339" s="96" t="s">
        <v>510</v>
      </c>
      <c r="E339" s="96" t="s">
        <v>130</v>
      </c>
      <c r="F339" s="86">
        <v>44910</v>
      </c>
      <c r="G339" s="102">
        <v>11942185.935869001</v>
      </c>
      <c r="H339" s="103">
        <v>3.2096640000000001</v>
      </c>
      <c r="I339" s="102">
        <v>383.30399795900001</v>
      </c>
      <c r="J339" s="79">
        <f t="shared" si="5"/>
        <v>-2.0600824811075032E-3</v>
      </c>
      <c r="K339" s="79">
        <f>I339/'סכום נכסי הקרן'!$C$42</f>
        <v>2.3830661013614769E-5</v>
      </c>
    </row>
    <row r="340" spans="2:11">
      <c r="B340" s="100" t="s">
        <v>2683</v>
      </c>
      <c r="C340" s="99" t="s">
        <v>2684</v>
      </c>
      <c r="D340" s="96" t="s">
        <v>510</v>
      </c>
      <c r="E340" s="96" t="s">
        <v>134</v>
      </c>
      <c r="F340" s="86">
        <v>44860</v>
      </c>
      <c r="G340" s="102">
        <v>616760.08687400003</v>
      </c>
      <c r="H340" s="103">
        <v>-4.8083340000000003</v>
      </c>
      <c r="I340" s="102">
        <v>-29.655885068</v>
      </c>
      <c r="J340" s="79">
        <f t="shared" si="5"/>
        <v>1.5938672598155173E-4</v>
      </c>
      <c r="K340" s="79">
        <f>I340/'סכום נכסי הקרן'!$C$42</f>
        <v>-1.843756777589943E-6</v>
      </c>
    </row>
    <row r="341" spans="2:11">
      <c r="B341" s="100" t="s">
        <v>2685</v>
      </c>
      <c r="C341" s="99" t="s">
        <v>2686</v>
      </c>
      <c r="D341" s="96" t="s">
        <v>510</v>
      </c>
      <c r="E341" s="96" t="s">
        <v>134</v>
      </c>
      <c r="F341" s="86">
        <v>44763</v>
      </c>
      <c r="G341" s="102">
        <v>15725302.52</v>
      </c>
      <c r="H341" s="103">
        <v>0.96040099999999995</v>
      </c>
      <c r="I341" s="102">
        <v>151.02590000000001</v>
      </c>
      <c r="J341" s="79">
        <f t="shared" si="5"/>
        <v>-8.1169466647925011E-4</v>
      </c>
      <c r="K341" s="79">
        <f>I341/'סכום נכסי הקרן'!$C$42</f>
        <v>9.3895368854489583E-6</v>
      </c>
    </row>
    <row r="342" spans="2:11">
      <c r="B342" s="100" t="s">
        <v>2685</v>
      </c>
      <c r="C342" s="99" t="s">
        <v>2687</v>
      </c>
      <c r="D342" s="96" t="s">
        <v>510</v>
      </c>
      <c r="E342" s="96" t="s">
        <v>134</v>
      </c>
      <c r="F342" s="86">
        <v>44763</v>
      </c>
      <c r="G342" s="102">
        <v>44230180.803598002</v>
      </c>
      <c r="H342" s="103">
        <v>0.96040099999999995</v>
      </c>
      <c r="I342" s="102">
        <v>424.78691645800001</v>
      </c>
      <c r="J342" s="79">
        <f t="shared" si="5"/>
        <v>-2.2830340655419063E-3</v>
      </c>
      <c r="K342" s="79">
        <f>I342/'סכום נכסי הקרן'!$C$42</f>
        <v>2.6409724560744323E-5</v>
      </c>
    </row>
    <row r="343" spans="2:11">
      <c r="B343" s="100" t="s">
        <v>2688</v>
      </c>
      <c r="C343" s="99" t="s">
        <v>2689</v>
      </c>
      <c r="D343" s="96" t="s">
        <v>510</v>
      </c>
      <c r="E343" s="96" t="s">
        <v>134</v>
      </c>
      <c r="F343" s="86">
        <v>44763</v>
      </c>
      <c r="G343" s="102">
        <v>2637357.48</v>
      </c>
      <c r="H343" s="103">
        <v>0.97336400000000001</v>
      </c>
      <c r="I343" s="102">
        <v>25.671099999999999</v>
      </c>
      <c r="J343" s="79">
        <f t="shared" si="5"/>
        <v>-1.3797034119747325E-4</v>
      </c>
      <c r="K343" s="79">
        <f>I343/'סכום נכסי הקרן'!$C$42</f>
        <v>1.5960159174025696E-6</v>
      </c>
    </row>
    <row r="344" spans="2:11">
      <c r="B344" s="100" t="s">
        <v>2690</v>
      </c>
      <c r="C344" s="99" t="s">
        <v>2691</v>
      </c>
      <c r="D344" s="96" t="s">
        <v>510</v>
      </c>
      <c r="E344" s="96" t="s">
        <v>130</v>
      </c>
      <c r="F344" s="86">
        <v>44768</v>
      </c>
      <c r="G344" s="102">
        <v>14883933.385608001</v>
      </c>
      <c r="H344" s="103">
        <v>5.0507939999999998</v>
      </c>
      <c r="I344" s="102">
        <v>751.75682748099996</v>
      </c>
      <c r="J344" s="79">
        <f t="shared" si="5"/>
        <v>-4.0403467706909175E-3</v>
      </c>
      <c r="K344" s="79">
        <f>I344/'סכום נכסי הקרן'!$C$42</f>
        <v>4.6737999644570493E-5</v>
      </c>
    </row>
    <row r="345" spans="2:11">
      <c r="B345" s="100" t="s">
        <v>2692</v>
      </c>
      <c r="C345" s="99" t="s">
        <v>2693</v>
      </c>
      <c r="D345" s="96" t="s">
        <v>510</v>
      </c>
      <c r="E345" s="96" t="s">
        <v>130</v>
      </c>
      <c r="F345" s="86">
        <v>44768</v>
      </c>
      <c r="G345" s="102">
        <v>6369717.3967380002</v>
      </c>
      <c r="H345" s="103">
        <v>4.9150239999999998</v>
      </c>
      <c r="I345" s="102">
        <v>313.07314825600002</v>
      </c>
      <c r="J345" s="79">
        <f t="shared" si="5"/>
        <v>-1.6826240046062481E-3</v>
      </c>
      <c r="K345" s="79">
        <f>I345/'סכום נכסי הקרן'!$C$42</f>
        <v>1.9464289723771502E-5</v>
      </c>
    </row>
    <row r="346" spans="2:11">
      <c r="B346" s="100" t="s">
        <v>2694</v>
      </c>
      <c r="C346" s="99" t="s">
        <v>2695</v>
      </c>
      <c r="D346" s="96" t="s">
        <v>510</v>
      </c>
      <c r="E346" s="96" t="s">
        <v>130</v>
      </c>
      <c r="F346" s="86">
        <v>44749</v>
      </c>
      <c r="G346" s="102">
        <v>2104533.2604149999</v>
      </c>
      <c r="H346" s="103">
        <v>4.0701510000000001</v>
      </c>
      <c r="I346" s="102">
        <v>85.657691277000012</v>
      </c>
      <c r="J346" s="79">
        <f t="shared" si="5"/>
        <v>-4.6037064604459958E-4</v>
      </c>
      <c r="K346" s="79">
        <f>I346/'סכום נכסי הקרן'!$C$42</f>
        <v>5.3254842498392072E-6</v>
      </c>
    </row>
    <row r="347" spans="2:11">
      <c r="B347" s="100" t="s">
        <v>2696</v>
      </c>
      <c r="C347" s="99" t="s">
        <v>2697</v>
      </c>
      <c r="D347" s="96" t="s">
        <v>510</v>
      </c>
      <c r="E347" s="96" t="s">
        <v>130</v>
      </c>
      <c r="F347" s="86">
        <v>44749</v>
      </c>
      <c r="G347" s="102">
        <v>2103400.3529340001</v>
      </c>
      <c r="H347" s="103">
        <v>4.0185000000000004</v>
      </c>
      <c r="I347" s="102">
        <v>84.525140555999997</v>
      </c>
      <c r="J347" s="79">
        <f t="shared" si="5"/>
        <v>-4.5428370744828641E-4</v>
      </c>
      <c r="K347" s="79">
        <f>I347/'סכום נכסי הקרן'!$C$42</f>
        <v>5.2550716466402101E-6</v>
      </c>
    </row>
    <row r="348" spans="2:11">
      <c r="B348" s="100" t="s">
        <v>2698</v>
      </c>
      <c r="C348" s="99" t="s">
        <v>2699</v>
      </c>
      <c r="D348" s="96" t="s">
        <v>510</v>
      </c>
      <c r="E348" s="96" t="s">
        <v>130</v>
      </c>
      <c r="F348" s="86">
        <v>44749</v>
      </c>
      <c r="G348" s="102">
        <v>73787141.268436</v>
      </c>
      <c r="H348" s="103">
        <v>3.9991669999999999</v>
      </c>
      <c r="I348" s="102">
        <v>2950.871298085</v>
      </c>
      <c r="J348" s="79">
        <f t="shared" si="5"/>
        <v>-1.5859574378449631E-2</v>
      </c>
      <c r="K348" s="79">
        <f>I348/'סכום נכסי הקרן'!$C$42</f>
        <v>1.8346068387992891E-4</v>
      </c>
    </row>
    <row r="349" spans="2:11">
      <c r="B349" s="100" t="s">
        <v>2700</v>
      </c>
      <c r="C349" s="99" t="s">
        <v>2701</v>
      </c>
      <c r="D349" s="96" t="s">
        <v>510</v>
      </c>
      <c r="E349" s="96" t="s">
        <v>130</v>
      </c>
      <c r="F349" s="86">
        <v>44749</v>
      </c>
      <c r="G349" s="102">
        <v>6308648.5803129999</v>
      </c>
      <c r="H349" s="103">
        <v>3.994888</v>
      </c>
      <c r="I349" s="102">
        <v>252.02342585199995</v>
      </c>
      <c r="J349" s="79">
        <f t="shared" si="5"/>
        <v>-1.3545098595134815E-3</v>
      </c>
      <c r="K349" s="79">
        <f>I349/'סכום נכסי הקרן'!$C$42</f>
        <v>1.5668724722279848E-5</v>
      </c>
    </row>
    <row r="350" spans="2:11">
      <c r="B350" s="100" t="s">
        <v>2702</v>
      </c>
      <c r="C350" s="99" t="s">
        <v>2703</v>
      </c>
      <c r="D350" s="96" t="s">
        <v>510</v>
      </c>
      <c r="E350" s="96" t="s">
        <v>130</v>
      </c>
      <c r="F350" s="86">
        <v>44804</v>
      </c>
      <c r="G350" s="102">
        <v>5038045.4503929997</v>
      </c>
      <c r="H350" s="103">
        <v>3.2850470000000001</v>
      </c>
      <c r="I350" s="102">
        <v>165.50216424199999</v>
      </c>
      <c r="J350" s="79">
        <f t="shared" si="5"/>
        <v>-8.8949792059510497E-4</v>
      </c>
      <c r="K350" s="79">
        <f>I350/'סכום נכסי הקרן'!$C$42</f>
        <v>1.028955083712059E-5</v>
      </c>
    </row>
    <row r="351" spans="2:11">
      <c r="B351" s="100" t="s">
        <v>2704</v>
      </c>
      <c r="C351" s="99" t="s">
        <v>2705</v>
      </c>
      <c r="D351" s="96" t="s">
        <v>510</v>
      </c>
      <c r="E351" s="96" t="s">
        <v>130</v>
      </c>
      <c r="F351" s="86">
        <v>44909</v>
      </c>
      <c r="G351" s="102">
        <v>4037578.5521459999</v>
      </c>
      <c r="H351" s="103">
        <v>-2.947E-3</v>
      </c>
      <c r="I351" s="102">
        <v>-0.118970376</v>
      </c>
      <c r="J351" s="79">
        <f t="shared" si="5"/>
        <v>6.3941098624958356E-7</v>
      </c>
      <c r="K351" s="79">
        <f>I351/'סכום נכסי הקרן'!$C$42</f>
        <v>-7.3965904770488475E-9</v>
      </c>
    </row>
    <row r="352" spans="2:11">
      <c r="B352" s="100" t="s">
        <v>2706</v>
      </c>
      <c r="C352" s="99" t="s">
        <v>2707</v>
      </c>
      <c r="D352" s="96" t="s">
        <v>510</v>
      </c>
      <c r="E352" s="96" t="s">
        <v>132</v>
      </c>
      <c r="F352" s="86">
        <v>44832</v>
      </c>
      <c r="G352" s="102">
        <v>2676428.4608339998</v>
      </c>
      <c r="H352" s="103">
        <v>-10.748732</v>
      </c>
      <c r="I352" s="102">
        <v>-287.68211934700003</v>
      </c>
      <c r="J352" s="79">
        <f t="shared" si="5"/>
        <v>1.5461589165527703E-3</v>
      </c>
      <c r="K352" s="79">
        <f>I352/'סכום נכסי הקרן'!$C$42</f>
        <v>-1.7885686302103058E-5</v>
      </c>
    </row>
    <row r="353" spans="2:11">
      <c r="B353" s="100" t="s">
        <v>2708</v>
      </c>
      <c r="C353" s="99" t="s">
        <v>2709</v>
      </c>
      <c r="D353" s="96" t="s">
        <v>510</v>
      </c>
      <c r="E353" s="96" t="s">
        <v>132</v>
      </c>
      <c r="F353" s="86">
        <v>44832</v>
      </c>
      <c r="G353" s="102">
        <v>2591946.83</v>
      </c>
      <c r="H353" s="103">
        <v>-10.741873999999999</v>
      </c>
      <c r="I353" s="102">
        <v>-278.42365000000001</v>
      </c>
      <c r="J353" s="79">
        <f t="shared" si="5"/>
        <v>1.4963989072515739E-3</v>
      </c>
      <c r="K353" s="79">
        <f>I353/'סכום נכסי הקרן'!$C$42</f>
        <v>-1.7310071527177331E-5</v>
      </c>
    </row>
    <row r="354" spans="2:11">
      <c r="B354" s="100" t="s">
        <v>2710</v>
      </c>
      <c r="C354" s="99" t="s">
        <v>2711</v>
      </c>
      <c r="D354" s="96" t="s">
        <v>510</v>
      </c>
      <c r="E354" s="96" t="s">
        <v>132</v>
      </c>
      <c r="F354" s="86">
        <v>44845</v>
      </c>
      <c r="G354" s="102">
        <v>5132236.99</v>
      </c>
      <c r="H354" s="103">
        <v>-9.0944990000000008</v>
      </c>
      <c r="I354" s="102">
        <v>-466.75124</v>
      </c>
      <c r="J354" s="79">
        <f t="shared" si="5"/>
        <v>2.5085729803998947E-3</v>
      </c>
      <c r="K354" s="79">
        <f>I354/'סכום נכסי הקרן'!$C$42</f>
        <v>-2.9018717877589468E-5</v>
      </c>
    </row>
    <row r="355" spans="2:11">
      <c r="B355" s="100" t="s">
        <v>2712</v>
      </c>
      <c r="C355" s="99" t="s">
        <v>2713</v>
      </c>
      <c r="D355" s="96" t="s">
        <v>510</v>
      </c>
      <c r="E355" s="96" t="s">
        <v>132</v>
      </c>
      <c r="F355" s="86">
        <v>44845</v>
      </c>
      <c r="G355" s="102">
        <v>4580019.810509</v>
      </c>
      <c r="H355" s="103">
        <v>-9.1412250000000004</v>
      </c>
      <c r="I355" s="102">
        <v>-418.669905331</v>
      </c>
      <c r="J355" s="79">
        <f t="shared" si="5"/>
        <v>2.2501579475609499E-3</v>
      </c>
      <c r="K355" s="79">
        <f>I355/'סכום נכסי הקרן'!$C$42</f>
        <v>-2.6029419582554039E-5</v>
      </c>
    </row>
    <row r="356" spans="2:11">
      <c r="B356" s="100" t="s">
        <v>2714</v>
      </c>
      <c r="C356" s="99" t="s">
        <v>2715</v>
      </c>
      <c r="D356" s="96" t="s">
        <v>510</v>
      </c>
      <c r="E356" s="96" t="s">
        <v>132</v>
      </c>
      <c r="F356" s="86">
        <v>44837</v>
      </c>
      <c r="G356" s="102">
        <v>9346627.4949469995</v>
      </c>
      <c r="H356" s="103">
        <v>-8.3659789999999994</v>
      </c>
      <c r="I356" s="102">
        <v>-781.93692525699998</v>
      </c>
      <c r="J356" s="79">
        <f t="shared" si="5"/>
        <v>4.2025508985828984E-3</v>
      </c>
      <c r="K356" s="79">
        <f>I356/'סכום נכסי הקרן'!$C$42</f>
        <v>-4.8614347617164653E-5</v>
      </c>
    </row>
    <row r="357" spans="2:11">
      <c r="B357" s="100" t="s">
        <v>2716</v>
      </c>
      <c r="C357" s="99" t="s">
        <v>2717</v>
      </c>
      <c r="D357" s="96" t="s">
        <v>510</v>
      </c>
      <c r="E357" s="96" t="s">
        <v>132</v>
      </c>
      <c r="F357" s="86">
        <v>44854</v>
      </c>
      <c r="G357" s="102">
        <v>6454215.8852559999</v>
      </c>
      <c r="H357" s="103">
        <v>-8.2455890000000007</v>
      </c>
      <c r="I357" s="102">
        <v>-532.18809422700008</v>
      </c>
      <c r="J357" s="79">
        <f t="shared" si="5"/>
        <v>2.8602659388079301E-3</v>
      </c>
      <c r="K357" s="79">
        <f>I357/'סכום נכסי הקרן'!$C$42</f>
        <v>-3.3087038320852273E-5</v>
      </c>
    </row>
    <row r="358" spans="2:11">
      <c r="B358" s="100" t="s">
        <v>2718</v>
      </c>
      <c r="C358" s="99" t="s">
        <v>2719</v>
      </c>
      <c r="D358" s="96" t="s">
        <v>510</v>
      </c>
      <c r="E358" s="96" t="s">
        <v>132</v>
      </c>
      <c r="F358" s="86">
        <v>44825</v>
      </c>
      <c r="G358" s="102">
        <v>10161673.132362001</v>
      </c>
      <c r="H358" s="103">
        <v>-6.69991</v>
      </c>
      <c r="I358" s="102">
        <v>-680.82293137199997</v>
      </c>
      <c r="J358" s="79">
        <f t="shared" si="5"/>
        <v>3.6591097435037362E-3</v>
      </c>
      <c r="K358" s="79">
        <f>I358/'סכום נכסי הקרן'!$C$42</f>
        <v>-4.2327918764773981E-5</v>
      </c>
    </row>
    <row r="359" spans="2:11">
      <c r="B359" s="100" t="s">
        <v>2720</v>
      </c>
      <c r="C359" s="99" t="s">
        <v>2721</v>
      </c>
      <c r="D359" s="96" t="s">
        <v>510</v>
      </c>
      <c r="E359" s="96" t="s">
        <v>132</v>
      </c>
      <c r="F359" s="86">
        <v>44811</v>
      </c>
      <c r="G359" s="102">
        <v>8245266.4794079997</v>
      </c>
      <c r="H359" s="103">
        <v>-6.9852280000000002</v>
      </c>
      <c r="I359" s="102">
        <v>-575.950666695</v>
      </c>
      <c r="J359" s="79">
        <f t="shared" si="5"/>
        <v>3.0954696135662807E-3</v>
      </c>
      <c r="K359" s="79">
        <f>I359/'סכום נכסי הקרן'!$C$42</f>
        <v>-3.5807831829716766E-5</v>
      </c>
    </row>
    <row r="360" spans="2:11">
      <c r="B360" s="100" t="s">
        <v>2722</v>
      </c>
      <c r="C360" s="99" t="s">
        <v>2154</v>
      </c>
      <c r="D360" s="96" t="s">
        <v>510</v>
      </c>
      <c r="E360" s="96" t="s">
        <v>132</v>
      </c>
      <c r="F360" s="86">
        <v>44811</v>
      </c>
      <c r="G360" s="102">
        <v>23438704.710000001</v>
      </c>
      <c r="H360" s="103">
        <v>-6.9373389999999997</v>
      </c>
      <c r="I360" s="102">
        <v>-1626.0222900000001</v>
      </c>
      <c r="J360" s="79">
        <f t="shared" si="5"/>
        <v>8.7391210406253268E-3</v>
      </c>
      <c r="K360" s="79">
        <f>I360/'סכום נכסי הקרן'!$C$42</f>
        <v>-1.0109256934417993E-4</v>
      </c>
    </row>
    <row r="361" spans="2:11">
      <c r="B361" s="100" t="s">
        <v>2722</v>
      </c>
      <c r="C361" s="99" t="s">
        <v>2723</v>
      </c>
      <c r="D361" s="96" t="s">
        <v>510</v>
      </c>
      <c r="E361" s="96" t="s">
        <v>132</v>
      </c>
      <c r="F361" s="86">
        <v>44811</v>
      </c>
      <c r="G361" s="102">
        <v>21722258.544333</v>
      </c>
      <c r="H361" s="103">
        <v>-6.9373389999999997</v>
      </c>
      <c r="I361" s="102">
        <v>-1506.9466061130004</v>
      </c>
      <c r="J361" s="79">
        <f t="shared" si="5"/>
        <v>8.0991440729764209E-3</v>
      </c>
      <c r="K361" s="79">
        <f>I361/'סכום נכסי הקרן'!$C$42</f>
        <v>-9.3689431696815844E-5</v>
      </c>
    </row>
    <row r="362" spans="2:11">
      <c r="B362" s="100" t="s">
        <v>2724</v>
      </c>
      <c r="C362" s="99" t="s">
        <v>2725</v>
      </c>
      <c r="D362" s="96" t="s">
        <v>510</v>
      </c>
      <c r="E362" s="96" t="s">
        <v>132</v>
      </c>
      <c r="F362" s="86">
        <v>44811</v>
      </c>
      <c r="G362" s="102">
        <v>5916025.336596</v>
      </c>
      <c r="H362" s="103">
        <v>-6.9267019999999997</v>
      </c>
      <c r="I362" s="102">
        <v>-409.78545767700001</v>
      </c>
      <c r="J362" s="79">
        <f t="shared" si="5"/>
        <v>2.2024081326261218E-3</v>
      </c>
      <c r="K362" s="79">
        <f>I362/'סכום נכסי הקרן'!$C$42</f>
        <v>-2.5477058371966495E-5</v>
      </c>
    </row>
    <row r="363" spans="2:11">
      <c r="B363" s="100" t="s">
        <v>2726</v>
      </c>
      <c r="C363" s="99" t="s">
        <v>2727</v>
      </c>
      <c r="D363" s="96" t="s">
        <v>510</v>
      </c>
      <c r="E363" s="96" t="s">
        <v>132</v>
      </c>
      <c r="F363" s="86">
        <v>44811</v>
      </c>
      <c r="G363" s="102">
        <v>4438342.958784</v>
      </c>
      <c r="H363" s="103">
        <v>-6.894806</v>
      </c>
      <c r="I363" s="102">
        <v>-306.01513702599999</v>
      </c>
      <c r="J363" s="79">
        <f t="shared" si="5"/>
        <v>1.6446904443934522E-3</v>
      </c>
      <c r="K363" s="79">
        <f>I363/'סכום נכסי הקרן'!$C$42</f>
        <v>-1.9025481169861223E-5</v>
      </c>
    </row>
    <row r="364" spans="2:11">
      <c r="B364" s="100" t="s">
        <v>2728</v>
      </c>
      <c r="C364" s="99" t="s">
        <v>2173</v>
      </c>
      <c r="D364" s="96" t="s">
        <v>510</v>
      </c>
      <c r="E364" s="96" t="s">
        <v>132</v>
      </c>
      <c r="F364" s="86">
        <v>44872</v>
      </c>
      <c r="G364" s="102">
        <v>734988.9</v>
      </c>
      <c r="H364" s="103">
        <v>-6.3407349999999996</v>
      </c>
      <c r="I364" s="102">
        <v>-46.603699999999996</v>
      </c>
      <c r="J364" s="79">
        <f t="shared" si="5"/>
        <v>2.5047342693007639E-4</v>
      </c>
      <c r="K364" s="79">
        <f>I364/'סכום נכסי הקרן'!$C$42</f>
        <v>-2.8974312362872698E-6</v>
      </c>
    </row>
    <row r="365" spans="2:11">
      <c r="B365" s="100" t="s">
        <v>2729</v>
      </c>
      <c r="C365" s="99" t="s">
        <v>2158</v>
      </c>
      <c r="D365" s="96" t="s">
        <v>510</v>
      </c>
      <c r="E365" s="96" t="s">
        <v>132</v>
      </c>
      <c r="F365" s="86">
        <v>44823</v>
      </c>
      <c r="G365" s="102">
        <v>15361370.17</v>
      </c>
      <c r="H365" s="103">
        <v>-6.0082129999999996</v>
      </c>
      <c r="I365" s="102">
        <v>-922.94388000000004</v>
      </c>
      <c r="J365" s="79">
        <f t="shared" si="5"/>
        <v>4.9603983479367779E-3</v>
      </c>
      <c r="K365" s="79">
        <f>I365/'סכום נכסי הקרן'!$C$42</f>
        <v>-5.7380989647864224E-5</v>
      </c>
    </row>
    <row r="366" spans="2:11">
      <c r="B366" s="100" t="s">
        <v>2730</v>
      </c>
      <c r="C366" s="99" t="s">
        <v>2731</v>
      </c>
      <c r="D366" s="96" t="s">
        <v>510</v>
      </c>
      <c r="E366" s="96" t="s">
        <v>132</v>
      </c>
      <c r="F366" s="86">
        <v>44804</v>
      </c>
      <c r="G366" s="102">
        <v>14655065.061450999</v>
      </c>
      <c r="H366" s="103">
        <v>-5.8362429999999996</v>
      </c>
      <c r="I366" s="102">
        <v>-855.30518540100002</v>
      </c>
      <c r="J366" s="79">
        <f t="shared" si="5"/>
        <v>4.596871511456233E-3</v>
      </c>
      <c r="K366" s="79">
        <f>I366/'סכום נכסי הקרן'!$C$42</f>
        <v>-5.3175777046443356E-5</v>
      </c>
    </row>
    <row r="367" spans="2:11">
      <c r="B367" s="100" t="s">
        <v>2732</v>
      </c>
      <c r="C367" s="99" t="s">
        <v>2733</v>
      </c>
      <c r="D367" s="96" t="s">
        <v>510</v>
      </c>
      <c r="E367" s="96" t="s">
        <v>132</v>
      </c>
      <c r="F367" s="86">
        <v>44810</v>
      </c>
      <c r="G367" s="102">
        <v>3289085.6029949998</v>
      </c>
      <c r="H367" s="103">
        <v>-6.1960620000000004</v>
      </c>
      <c r="I367" s="102">
        <v>-203.79379846800001</v>
      </c>
      <c r="J367" s="79">
        <f t="shared" si="5"/>
        <v>1.0952978216188269E-3</v>
      </c>
      <c r="K367" s="79">
        <f>I367/'סכום נכסי הקרן'!$C$42</f>
        <v>-1.2670206817115724E-5</v>
      </c>
    </row>
    <row r="368" spans="2:11">
      <c r="B368" s="100" t="s">
        <v>2734</v>
      </c>
      <c r="C368" s="99" t="s">
        <v>2735</v>
      </c>
      <c r="D368" s="96" t="s">
        <v>510</v>
      </c>
      <c r="E368" s="96" t="s">
        <v>132</v>
      </c>
      <c r="F368" s="86">
        <v>44860</v>
      </c>
      <c r="G368" s="102">
        <v>4960738.9968259996</v>
      </c>
      <c r="H368" s="103">
        <v>-5.7143620000000004</v>
      </c>
      <c r="I368" s="102">
        <v>-283.47459654900001</v>
      </c>
      <c r="J368" s="79">
        <f t="shared" si="5"/>
        <v>1.5235454190385923E-3</v>
      </c>
      <c r="K368" s="79">
        <f>I368/'סכום נכסי הקרן'!$C$42</f>
        <v>-1.7624097458678263E-5</v>
      </c>
    </row>
    <row r="369" spans="2:11">
      <c r="B369" s="100" t="s">
        <v>2736</v>
      </c>
      <c r="C369" s="99" t="s">
        <v>2737</v>
      </c>
      <c r="D369" s="96" t="s">
        <v>510</v>
      </c>
      <c r="E369" s="96" t="s">
        <v>132</v>
      </c>
      <c r="F369" s="86">
        <v>44861</v>
      </c>
      <c r="G369" s="102">
        <v>5017562.8198170001</v>
      </c>
      <c r="H369" s="103">
        <v>-5.3425859999999998</v>
      </c>
      <c r="I369" s="102">
        <v>-268.06760293100001</v>
      </c>
      <c r="J369" s="79">
        <f t="shared" si="5"/>
        <v>1.4407399231189492E-3</v>
      </c>
      <c r="K369" s="79">
        <f>I369/'סכום נכסי הקרן'!$C$42</f>
        <v>-1.6666218479840277E-5</v>
      </c>
    </row>
    <row r="370" spans="2:11">
      <c r="B370" s="100" t="s">
        <v>2738</v>
      </c>
      <c r="C370" s="99" t="s">
        <v>2739</v>
      </c>
      <c r="D370" s="96" t="s">
        <v>510</v>
      </c>
      <c r="E370" s="96" t="s">
        <v>132</v>
      </c>
      <c r="F370" s="86">
        <v>44755</v>
      </c>
      <c r="G370" s="102">
        <v>8279976.8484680001</v>
      </c>
      <c r="H370" s="103">
        <v>-4.4255389999999997</v>
      </c>
      <c r="I370" s="102">
        <v>-366.43358516299998</v>
      </c>
      <c r="J370" s="79">
        <f t="shared" si="5"/>
        <v>1.9694117809970157E-3</v>
      </c>
      <c r="K370" s="79">
        <f>I370/'סכום נכסי הקרן'!$C$42</f>
        <v>-2.2781798777264633E-5</v>
      </c>
    </row>
    <row r="371" spans="2:11">
      <c r="B371" s="100" t="s">
        <v>2740</v>
      </c>
      <c r="C371" s="99" t="s">
        <v>2741</v>
      </c>
      <c r="D371" s="96" t="s">
        <v>510</v>
      </c>
      <c r="E371" s="96" t="s">
        <v>132</v>
      </c>
      <c r="F371" s="86">
        <v>44753</v>
      </c>
      <c r="G371" s="102">
        <v>11260421.115723999</v>
      </c>
      <c r="H371" s="103">
        <v>-4.3108890000000004</v>
      </c>
      <c r="I371" s="102">
        <v>-485.42426755700001</v>
      </c>
      <c r="J371" s="79">
        <f t="shared" si="5"/>
        <v>2.6089319047634439E-3</v>
      </c>
      <c r="K371" s="79">
        <f>I371/'סכום נכסי הקרן'!$C$42</f>
        <v>-3.017965173734105E-5</v>
      </c>
    </row>
    <row r="372" spans="2:11">
      <c r="B372" s="100" t="s">
        <v>2742</v>
      </c>
      <c r="C372" s="99" t="s">
        <v>2743</v>
      </c>
      <c r="D372" s="96" t="s">
        <v>510</v>
      </c>
      <c r="E372" s="96" t="s">
        <v>132</v>
      </c>
      <c r="F372" s="86">
        <v>44753</v>
      </c>
      <c r="G372" s="102">
        <v>3790634.0977079999</v>
      </c>
      <c r="H372" s="103">
        <v>-4.1600979999999996</v>
      </c>
      <c r="I372" s="102">
        <v>-157.69410034100002</v>
      </c>
      <c r="J372" s="79">
        <f t="shared" si="5"/>
        <v>8.475331726679557E-4</v>
      </c>
      <c r="K372" s="79">
        <f>I372/'סכום נכסי הקרן'!$C$42</f>
        <v>-9.8041102338705407E-6</v>
      </c>
    </row>
    <row r="373" spans="2:11">
      <c r="B373" s="100" t="s">
        <v>2744</v>
      </c>
      <c r="C373" s="99" t="s">
        <v>2745</v>
      </c>
      <c r="D373" s="96" t="s">
        <v>510</v>
      </c>
      <c r="E373" s="96" t="s">
        <v>132</v>
      </c>
      <c r="F373" s="86">
        <v>44753</v>
      </c>
      <c r="G373" s="102">
        <v>27106660.670000002</v>
      </c>
      <c r="H373" s="103">
        <v>-4.1550459999999996</v>
      </c>
      <c r="I373" s="102">
        <v>-1126.29412</v>
      </c>
      <c r="J373" s="79">
        <f t="shared" si="5"/>
        <v>6.0533122470446494E-3</v>
      </c>
      <c r="K373" s="79">
        <f>I373/'סכום נכסי הקרן'!$C$42</f>
        <v>-7.0023619681155853E-5</v>
      </c>
    </row>
    <row r="374" spans="2:11">
      <c r="B374" s="100" t="s">
        <v>2746</v>
      </c>
      <c r="C374" s="99" t="s">
        <v>2747</v>
      </c>
      <c r="D374" s="96" t="s">
        <v>510</v>
      </c>
      <c r="E374" s="96" t="s">
        <v>132</v>
      </c>
      <c r="F374" s="86">
        <v>44753</v>
      </c>
      <c r="G374" s="102">
        <v>21625841.149999999</v>
      </c>
      <c r="H374" s="103">
        <v>-4.1550459999999996</v>
      </c>
      <c r="I374" s="102">
        <v>-898.56356999999991</v>
      </c>
      <c r="J374" s="79">
        <f t="shared" si="5"/>
        <v>4.8293654085925274E-3</v>
      </c>
      <c r="K374" s="79">
        <f>I374/'סכום נכסי הקרן'!$C$42</f>
        <v>-5.5865224338578328E-5</v>
      </c>
    </row>
    <row r="375" spans="2:11">
      <c r="B375" s="100" t="s">
        <v>2748</v>
      </c>
      <c r="C375" s="99" t="s">
        <v>2749</v>
      </c>
      <c r="D375" s="96" t="s">
        <v>510</v>
      </c>
      <c r="E375" s="96" t="s">
        <v>132</v>
      </c>
      <c r="F375" s="86">
        <v>44769</v>
      </c>
      <c r="G375" s="102">
        <v>2384913.4542689999</v>
      </c>
      <c r="H375" s="103">
        <v>-3.8455020000000002</v>
      </c>
      <c r="I375" s="102">
        <v>-91.711895140999999</v>
      </c>
      <c r="J375" s="79">
        <f t="shared" si="5"/>
        <v>4.9290920390909082E-4</v>
      </c>
      <c r="K375" s="79">
        <f>I375/'סכום נכסי הקרן'!$C$42</f>
        <v>-5.7018843937420441E-6</v>
      </c>
    </row>
    <row r="376" spans="2:11">
      <c r="B376" s="100" t="s">
        <v>2750</v>
      </c>
      <c r="C376" s="99" t="s">
        <v>2751</v>
      </c>
      <c r="D376" s="96" t="s">
        <v>510</v>
      </c>
      <c r="E376" s="96" t="s">
        <v>132</v>
      </c>
      <c r="F376" s="86">
        <v>44777</v>
      </c>
      <c r="G376" s="102">
        <v>3641813.1</v>
      </c>
      <c r="H376" s="103">
        <v>-3.5254099999999999</v>
      </c>
      <c r="I376" s="102">
        <v>-128.38883000000001</v>
      </c>
      <c r="J376" s="79">
        <f t="shared" si="5"/>
        <v>6.9003083938921168E-4</v>
      </c>
      <c r="K376" s="79">
        <f>I376/'סכום נכסי הקרן'!$C$42</f>
        <v>-7.9821517697602598E-6</v>
      </c>
    </row>
    <row r="377" spans="2:11">
      <c r="B377" s="100" t="s">
        <v>2752</v>
      </c>
      <c r="C377" s="99" t="s">
        <v>2132</v>
      </c>
      <c r="D377" s="96" t="s">
        <v>510</v>
      </c>
      <c r="E377" s="96" t="s">
        <v>132</v>
      </c>
      <c r="F377" s="86">
        <v>44769</v>
      </c>
      <c r="G377" s="102">
        <v>24400147.77</v>
      </c>
      <c r="H377" s="103">
        <v>-3.8153990000000002</v>
      </c>
      <c r="I377" s="102">
        <v>-930.96298999999999</v>
      </c>
      <c r="J377" s="79">
        <f t="shared" si="5"/>
        <v>5.0034973714612888E-3</v>
      </c>
      <c r="K377" s="79">
        <f>I377/'סכום נכסי הקרן'!$C$42</f>
        <v>-5.7879551345781421E-5</v>
      </c>
    </row>
    <row r="378" spans="2:11">
      <c r="B378" s="100" t="s">
        <v>2752</v>
      </c>
      <c r="C378" s="99" t="s">
        <v>2753</v>
      </c>
      <c r="D378" s="96" t="s">
        <v>510</v>
      </c>
      <c r="E378" s="96" t="s">
        <v>132</v>
      </c>
      <c r="F378" s="86">
        <v>44769</v>
      </c>
      <c r="G378" s="102">
        <v>31589647.967246</v>
      </c>
      <c r="H378" s="103">
        <v>-3.8153990000000002</v>
      </c>
      <c r="I378" s="102">
        <v>-1205.2711051159999</v>
      </c>
      <c r="J378" s="79">
        <f t="shared" si="5"/>
        <v>6.477777173876857E-3</v>
      </c>
      <c r="K378" s="79">
        <f>I378/'סכום נכסי הקרן'!$C$42</f>
        <v>-7.4933753074489279E-5</v>
      </c>
    </row>
    <row r="379" spans="2:11">
      <c r="B379" s="100" t="s">
        <v>2754</v>
      </c>
      <c r="C379" s="99" t="s">
        <v>2755</v>
      </c>
      <c r="D379" s="96" t="s">
        <v>510</v>
      </c>
      <c r="E379" s="96" t="s">
        <v>132</v>
      </c>
      <c r="F379" s="86">
        <v>44763</v>
      </c>
      <c r="G379" s="102">
        <v>6795441.9939160002</v>
      </c>
      <c r="H379" s="103">
        <v>-3.4954079999999998</v>
      </c>
      <c r="I379" s="102">
        <v>-237.52842548799998</v>
      </c>
      <c r="J379" s="79">
        <f t="shared" si="5"/>
        <v>1.2766059073696866E-3</v>
      </c>
      <c r="K379" s="79">
        <f>I379/'סכום נכסי הקרן'!$C$42</f>
        <v>-1.476754591405971E-5</v>
      </c>
    </row>
    <row r="380" spans="2:11">
      <c r="B380" s="100" t="s">
        <v>2756</v>
      </c>
      <c r="C380" s="99" t="s">
        <v>2757</v>
      </c>
      <c r="D380" s="96" t="s">
        <v>510</v>
      </c>
      <c r="E380" s="96" t="s">
        <v>132</v>
      </c>
      <c r="F380" s="86">
        <v>44769</v>
      </c>
      <c r="G380" s="102">
        <v>34891563.087041996</v>
      </c>
      <c r="H380" s="103">
        <v>-3.765266</v>
      </c>
      <c r="I380" s="102">
        <v>-1313.7601562719999</v>
      </c>
      <c r="J380" s="79">
        <f t="shared" si="5"/>
        <v>7.0608558656424392E-3</v>
      </c>
      <c r="K380" s="79">
        <f>I380/'סכום נכסי הקרן'!$C$42</f>
        <v>-8.167870177200818E-5</v>
      </c>
    </row>
    <row r="381" spans="2:11">
      <c r="B381" s="100" t="s">
        <v>2758</v>
      </c>
      <c r="C381" s="99" t="s">
        <v>2759</v>
      </c>
      <c r="D381" s="96" t="s">
        <v>510</v>
      </c>
      <c r="E381" s="96" t="s">
        <v>132</v>
      </c>
      <c r="F381" s="86">
        <v>44777</v>
      </c>
      <c r="G381" s="102">
        <v>3689398.1021190002</v>
      </c>
      <c r="H381" s="103">
        <v>-3.4096000000000002</v>
      </c>
      <c r="I381" s="102">
        <v>-125.79373360999999</v>
      </c>
      <c r="J381" s="79">
        <f t="shared" si="5"/>
        <v>6.7608339131068629E-4</v>
      </c>
      <c r="K381" s="79">
        <f>I381/'סכום נכסי הקרן'!$C$42</f>
        <v>-7.8208102165882495E-6</v>
      </c>
    </row>
    <row r="382" spans="2:11">
      <c r="B382" s="100" t="s">
        <v>2760</v>
      </c>
      <c r="C382" s="99" t="s">
        <v>2761</v>
      </c>
      <c r="D382" s="96" t="s">
        <v>510</v>
      </c>
      <c r="E382" s="96" t="s">
        <v>132</v>
      </c>
      <c r="F382" s="86">
        <v>44748</v>
      </c>
      <c r="G382" s="102">
        <v>1988111.6774180001</v>
      </c>
      <c r="H382" s="103">
        <v>-2.9195359999999999</v>
      </c>
      <c r="I382" s="102">
        <v>-58.043637429</v>
      </c>
      <c r="J382" s="79">
        <f t="shared" si="5"/>
        <v>3.1195782262628249E-4</v>
      </c>
      <c r="K382" s="79">
        <f>I382/'סכום נכסי הקרן'!$C$42</f>
        <v>-3.6086715894771773E-6</v>
      </c>
    </row>
    <row r="383" spans="2:11">
      <c r="B383" s="100" t="s">
        <v>2762</v>
      </c>
      <c r="C383" s="99" t="s">
        <v>2763</v>
      </c>
      <c r="D383" s="96" t="s">
        <v>510</v>
      </c>
      <c r="E383" s="96" t="s">
        <v>132</v>
      </c>
      <c r="F383" s="86">
        <v>44888</v>
      </c>
      <c r="G383" s="102">
        <v>6151395.351977</v>
      </c>
      <c r="H383" s="103">
        <v>-2.9251930000000002</v>
      </c>
      <c r="I383" s="102">
        <v>-179.940164815</v>
      </c>
      <c r="J383" s="79">
        <f t="shared" si="5"/>
        <v>9.6709552511014814E-4</v>
      </c>
      <c r="K383" s="79">
        <f>I383/'סכום נכסי הקרן'!$C$42</f>
        <v>-1.1187185871457858E-5</v>
      </c>
    </row>
    <row r="384" spans="2:11">
      <c r="B384" s="100" t="s">
        <v>2764</v>
      </c>
      <c r="C384" s="99" t="s">
        <v>2765</v>
      </c>
      <c r="D384" s="96" t="s">
        <v>510</v>
      </c>
      <c r="E384" s="96" t="s">
        <v>132</v>
      </c>
      <c r="F384" s="86">
        <v>44747</v>
      </c>
      <c r="G384" s="102">
        <v>3250876.13</v>
      </c>
      <c r="H384" s="103">
        <v>-2.1530930000000001</v>
      </c>
      <c r="I384" s="102">
        <v>-69.994389999999996</v>
      </c>
      <c r="J384" s="79">
        <f t="shared" si="5"/>
        <v>3.761876144851218E-4</v>
      </c>
      <c r="K384" s="79">
        <f>I384/'סכום נכסי הקרן'!$C$42</f>
        <v>-4.3516701882226799E-6</v>
      </c>
    </row>
    <row r="385" spans="2:11">
      <c r="B385" s="100" t="s">
        <v>2766</v>
      </c>
      <c r="C385" s="99" t="s">
        <v>2767</v>
      </c>
      <c r="D385" s="96" t="s">
        <v>510</v>
      </c>
      <c r="E385" s="96" t="s">
        <v>132</v>
      </c>
      <c r="F385" s="86">
        <v>44895</v>
      </c>
      <c r="G385" s="102">
        <v>2313393.0386740002</v>
      </c>
      <c r="H385" s="103">
        <v>-2.6306720000000001</v>
      </c>
      <c r="I385" s="102">
        <v>-60.857780175000002</v>
      </c>
      <c r="J385" s="79">
        <f t="shared" si="5"/>
        <v>3.2708254399950036E-4</v>
      </c>
      <c r="K385" s="79">
        <f>I385/'סכום נכסי הקרן'!$C$42</f>
        <v>-3.7836316268911949E-6</v>
      </c>
    </row>
    <row r="386" spans="2:11">
      <c r="B386" s="100" t="s">
        <v>2768</v>
      </c>
      <c r="C386" s="99" t="s">
        <v>2769</v>
      </c>
      <c r="D386" s="96" t="s">
        <v>510</v>
      </c>
      <c r="E386" s="96" t="s">
        <v>132</v>
      </c>
      <c r="F386" s="86">
        <v>44880</v>
      </c>
      <c r="G386" s="102">
        <v>6490689.5800000001</v>
      </c>
      <c r="H386" s="103">
        <v>-2.1521780000000001</v>
      </c>
      <c r="I386" s="102">
        <v>-139.69121999999999</v>
      </c>
      <c r="J386" s="79">
        <f t="shared" si="5"/>
        <v>7.5077598099385296E-4</v>
      </c>
      <c r="K386" s="79">
        <f>I386/'סכום נכסי הקרן'!$C$42</f>
        <v>-8.684840565514691E-6</v>
      </c>
    </row>
    <row r="387" spans="2:11">
      <c r="B387" s="100" t="s">
        <v>2770</v>
      </c>
      <c r="C387" s="99" t="s">
        <v>2771</v>
      </c>
      <c r="D387" s="96" t="s">
        <v>510</v>
      </c>
      <c r="E387" s="96" t="s">
        <v>132</v>
      </c>
      <c r="F387" s="86">
        <v>44784</v>
      </c>
      <c r="G387" s="102">
        <v>14375983.352662999</v>
      </c>
      <c r="H387" s="103">
        <v>-2.1307990000000001</v>
      </c>
      <c r="I387" s="102">
        <v>-306.323377021</v>
      </c>
      <c r="J387" s="79">
        <f t="shared" si="5"/>
        <v>1.6463470924249297E-3</v>
      </c>
      <c r="K387" s="79">
        <f>I387/'סכום נכסי הקרן'!$C$42</f>
        <v>-1.9044644974232682E-5</v>
      </c>
    </row>
    <row r="388" spans="2:11">
      <c r="B388" s="100" t="s">
        <v>2772</v>
      </c>
      <c r="C388" s="99" t="s">
        <v>2773</v>
      </c>
      <c r="D388" s="96" t="s">
        <v>510</v>
      </c>
      <c r="E388" s="96" t="s">
        <v>132</v>
      </c>
      <c r="F388" s="86">
        <v>44880</v>
      </c>
      <c r="G388" s="102">
        <v>15850437.923789</v>
      </c>
      <c r="H388" s="103">
        <v>-2.1192959999999998</v>
      </c>
      <c r="I388" s="102">
        <v>-335.91772223000009</v>
      </c>
      <c r="J388" s="79">
        <f t="shared" si="5"/>
        <v>1.805403070002889E-3</v>
      </c>
      <c r="K388" s="79">
        <f>I388/'סכום נכסי הקרן'!$C$42</f>
        <v>-2.0884575714195933E-5</v>
      </c>
    </row>
    <row r="389" spans="2:11">
      <c r="B389" s="100" t="s">
        <v>2774</v>
      </c>
      <c r="C389" s="99" t="s">
        <v>2775</v>
      </c>
      <c r="D389" s="96" t="s">
        <v>510</v>
      </c>
      <c r="E389" s="96" t="s">
        <v>132</v>
      </c>
      <c r="F389" s="86">
        <v>44880</v>
      </c>
      <c r="G389" s="102">
        <v>5766804.2809650004</v>
      </c>
      <c r="H389" s="103">
        <v>-2.0660180000000001</v>
      </c>
      <c r="I389" s="102">
        <v>-119.14322703100001</v>
      </c>
      <c r="J389" s="79">
        <f t="shared" si="5"/>
        <v>6.4033998094491825E-4</v>
      </c>
      <c r="K389" s="79">
        <f>I389/'סכום נכסי הקרן'!$C$42</f>
        <v>-7.4073369194223908E-6</v>
      </c>
    </row>
    <row r="390" spans="2:11">
      <c r="B390" s="100" t="s">
        <v>2776</v>
      </c>
      <c r="C390" s="99" t="s">
        <v>2777</v>
      </c>
      <c r="D390" s="96" t="s">
        <v>510</v>
      </c>
      <c r="E390" s="96" t="s">
        <v>132</v>
      </c>
      <c r="F390" s="86">
        <v>44880</v>
      </c>
      <c r="G390" s="102">
        <v>31439517.953881003</v>
      </c>
      <c r="H390" s="103">
        <v>-2.032143</v>
      </c>
      <c r="I390" s="102">
        <v>-638.89596302799998</v>
      </c>
      <c r="J390" s="79">
        <f t="shared" si="5"/>
        <v>3.433771595633277E-3</v>
      </c>
      <c r="K390" s="79">
        <f>I390/'סכום נכסי הקרן'!$C$42</f>
        <v>-3.9721247884077103E-5</v>
      </c>
    </row>
    <row r="391" spans="2:11">
      <c r="B391" s="100" t="s">
        <v>2776</v>
      </c>
      <c r="C391" s="99" t="s">
        <v>2778</v>
      </c>
      <c r="D391" s="96" t="s">
        <v>510</v>
      </c>
      <c r="E391" s="96" t="s">
        <v>132</v>
      </c>
      <c r="F391" s="86">
        <v>44880</v>
      </c>
      <c r="G391" s="102">
        <v>124062.371784</v>
      </c>
      <c r="H391" s="103">
        <v>-2.032143</v>
      </c>
      <c r="I391" s="102">
        <v>-2.5211247159999997</v>
      </c>
      <c r="J391" s="79">
        <f t="shared" si="5"/>
        <v>1.3549884394042438E-5</v>
      </c>
      <c r="K391" s="79">
        <f>I391/'סכום נכסי הקרן'!$C$42</f>
        <v>-1.5674260847774471E-7</v>
      </c>
    </row>
    <row r="392" spans="2:11">
      <c r="B392" s="100" t="s">
        <v>2779</v>
      </c>
      <c r="C392" s="99" t="s">
        <v>2780</v>
      </c>
      <c r="D392" s="96" t="s">
        <v>510</v>
      </c>
      <c r="E392" s="96" t="s">
        <v>132</v>
      </c>
      <c r="F392" s="86">
        <v>44903</v>
      </c>
      <c r="G392" s="102">
        <v>10449961.378434001</v>
      </c>
      <c r="H392" s="103">
        <v>-1.160765</v>
      </c>
      <c r="I392" s="102">
        <v>-121.29946706199999</v>
      </c>
      <c r="J392" s="79">
        <f t="shared" si="5"/>
        <v>6.5192877818308565E-4</v>
      </c>
      <c r="K392" s="79">
        <f>I392/'סכום נכסי הקרן'!$C$42</f>
        <v>-7.5413940268785015E-6</v>
      </c>
    </row>
    <row r="393" spans="2:11">
      <c r="B393" s="100" t="s">
        <v>2781</v>
      </c>
      <c r="C393" s="99" t="s">
        <v>2782</v>
      </c>
      <c r="D393" s="96" t="s">
        <v>510</v>
      </c>
      <c r="E393" s="96" t="s">
        <v>132</v>
      </c>
      <c r="F393" s="86">
        <v>44728</v>
      </c>
      <c r="G393" s="102">
        <v>7282696.4753390001</v>
      </c>
      <c r="H393" s="103">
        <v>-0.59475699999999998</v>
      </c>
      <c r="I393" s="102">
        <v>-43.314378303999987</v>
      </c>
      <c r="J393" s="79">
        <f t="shared" si="5"/>
        <v>2.3279483751609053E-4</v>
      </c>
      <c r="K393" s="79">
        <f>I393/'סכום נכסי הקרן'!$C$42</f>
        <v>-2.6929285159412919E-6</v>
      </c>
    </row>
    <row r="394" spans="2:11">
      <c r="B394" s="100" t="s">
        <v>2783</v>
      </c>
      <c r="C394" s="99" t="s">
        <v>2784</v>
      </c>
      <c r="D394" s="96" t="s">
        <v>510</v>
      </c>
      <c r="E394" s="96" t="s">
        <v>132</v>
      </c>
      <c r="F394" s="86">
        <v>44728</v>
      </c>
      <c r="G394" s="102">
        <v>13201368.695924001</v>
      </c>
      <c r="H394" s="103">
        <v>-0.52396900000000002</v>
      </c>
      <c r="I394" s="102">
        <v>-69.171109398999988</v>
      </c>
      <c r="J394" s="79">
        <f t="shared" si="5"/>
        <v>3.7176286036779798E-4</v>
      </c>
      <c r="K394" s="79">
        <f>I394/'סכום נכסי הקרן'!$C$42</f>
        <v>-4.3004854340171821E-6</v>
      </c>
    </row>
    <row r="395" spans="2:11">
      <c r="B395" s="100" t="s">
        <v>2785</v>
      </c>
      <c r="C395" s="99" t="s">
        <v>2786</v>
      </c>
      <c r="D395" s="96" t="s">
        <v>510</v>
      </c>
      <c r="E395" s="96" t="s">
        <v>132</v>
      </c>
      <c r="F395" s="86">
        <v>44742</v>
      </c>
      <c r="G395" s="102">
        <v>3844313.96</v>
      </c>
      <c r="H395" s="103">
        <v>-0.67348600000000003</v>
      </c>
      <c r="I395" s="102">
        <v>-25.890919999999998</v>
      </c>
      <c r="J395" s="79">
        <f t="shared" si="5"/>
        <v>1.3915177247241E-4</v>
      </c>
      <c r="K395" s="79">
        <f>I395/'סכום נכסי הקרן'!$C$42</f>
        <v>-1.6096825004069376E-6</v>
      </c>
    </row>
    <row r="396" spans="2:11">
      <c r="B396" s="100" t="s">
        <v>2787</v>
      </c>
      <c r="C396" s="99" t="s">
        <v>2788</v>
      </c>
      <c r="D396" s="96" t="s">
        <v>510</v>
      </c>
      <c r="E396" s="96" t="s">
        <v>132</v>
      </c>
      <c r="F396" s="86">
        <v>44907</v>
      </c>
      <c r="G396" s="102">
        <v>9046229.7528089993</v>
      </c>
      <c r="H396" s="103">
        <v>-0.70161799999999996</v>
      </c>
      <c r="I396" s="102">
        <v>-63.469989384000002</v>
      </c>
      <c r="J396" s="79">
        <f t="shared" ref="J396:J459" si="6">IFERROR(I396/$I$11,0)</f>
        <v>3.4112196559985691E-4</v>
      </c>
      <c r="K396" s="79">
        <f>I396/'סכום נכסי הקרן'!$C$42</f>
        <v>-3.9460371131052475E-6</v>
      </c>
    </row>
    <row r="397" spans="2:11">
      <c r="B397" s="100" t="s">
        <v>2787</v>
      </c>
      <c r="C397" s="99" t="s">
        <v>2789</v>
      </c>
      <c r="D397" s="96" t="s">
        <v>510</v>
      </c>
      <c r="E397" s="96" t="s">
        <v>132</v>
      </c>
      <c r="F397" s="86">
        <v>44907</v>
      </c>
      <c r="G397" s="102">
        <v>784738.34190600005</v>
      </c>
      <c r="H397" s="103">
        <v>-0.70161799999999996</v>
      </c>
      <c r="I397" s="102">
        <v>-5.5058666649999992</v>
      </c>
      <c r="J397" s="79">
        <f t="shared" si="6"/>
        <v>2.9591497924040813E-5</v>
      </c>
      <c r="K397" s="79">
        <f>I397/'סכום נכסי הקרן'!$C$42</f>
        <v>-3.423090882913549E-7</v>
      </c>
    </row>
    <row r="398" spans="2:11">
      <c r="B398" s="100" t="s">
        <v>2790</v>
      </c>
      <c r="C398" s="99" t="s">
        <v>2791</v>
      </c>
      <c r="D398" s="96" t="s">
        <v>510</v>
      </c>
      <c r="E398" s="96" t="s">
        <v>132</v>
      </c>
      <c r="F398" s="86">
        <v>44900</v>
      </c>
      <c r="G398" s="102">
        <v>5843662.1828319998</v>
      </c>
      <c r="H398" s="103">
        <v>-0.63571900000000003</v>
      </c>
      <c r="I398" s="102">
        <v>-37.149247385000002</v>
      </c>
      <c r="J398" s="79">
        <f t="shared" si="6"/>
        <v>1.9966009781185036E-4</v>
      </c>
      <c r="K398" s="79">
        <f>I398/'סכום נכסי הקרן'!$C$42</f>
        <v>-2.3096318484983423E-6</v>
      </c>
    </row>
    <row r="399" spans="2:11">
      <c r="B399" s="100" t="s">
        <v>2792</v>
      </c>
      <c r="C399" s="99" t="s">
        <v>2793</v>
      </c>
      <c r="D399" s="96" t="s">
        <v>510</v>
      </c>
      <c r="E399" s="96" t="s">
        <v>132</v>
      </c>
      <c r="F399" s="86">
        <v>44907</v>
      </c>
      <c r="G399" s="102">
        <v>4563171.4464410003</v>
      </c>
      <c r="H399" s="103">
        <v>-0.74277899999999997</v>
      </c>
      <c r="I399" s="102">
        <v>-33.894290932000004</v>
      </c>
      <c r="J399" s="79">
        <f t="shared" si="6"/>
        <v>1.8216620575411512E-4</v>
      </c>
      <c r="K399" s="79">
        <f>I399/'סכום נכסי הקרן'!$C$42</f>
        <v>-2.1072656737165759E-6</v>
      </c>
    </row>
    <row r="400" spans="2:11">
      <c r="B400" s="100" t="s">
        <v>2792</v>
      </c>
      <c r="C400" s="99" t="s">
        <v>2794</v>
      </c>
      <c r="D400" s="96" t="s">
        <v>510</v>
      </c>
      <c r="E400" s="96" t="s">
        <v>132</v>
      </c>
      <c r="F400" s="86">
        <v>44907</v>
      </c>
      <c r="G400" s="102">
        <v>28378639.703846999</v>
      </c>
      <c r="H400" s="103">
        <v>-0.74277899999999997</v>
      </c>
      <c r="I400" s="102">
        <v>-210.790647882</v>
      </c>
      <c r="J400" s="79">
        <f t="shared" si="6"/>
        <v>1.1329026652350692E-3</v>
      </c>
      <c r="K400" s="79">
        <f>I400/'סכום נכסי הקרן'!$C$42</f>
        <v>-1.3105212836975131E-5</v>
      </c>
    </row>
    <row r="401" spans="2:11">
      <c r="B401" s="100" t="s">
        <v>2795</v>
      </c>
      <c r="C401" s="99" t="s">
        <v>2796</v>
      </c>
      <c r="D401" s="96" t="s">
        <v>510</v>
      </c>
      <c r="E401" s="96" t="s">
        <v>132</v>
      </c>
      <c r="F401" s="86">
        <v>44907</v>
      </c>
      <c r="G401" s="102">
        <v>6493494.5700000003</v>
      </c>
      <c r="H401" s="103">
        <v>-0.73524500000000004</v>
      </c>
      <c r="I401" s="102">
        <v>-47.743099999999998</v>
      </c>
      <c r="J401" s="79">
        <f t="shared" si="6"/>
        <v>2.5659717724698533E-4</v>
      </c>
      <c r="K401" s="79">
        <f>I401/'סכום נכסי הקרן'!$C$42</f>
        <v>-2.968269670802678E-6</v>
      </c>
    </row>
    <row r="402" spans="2:11">
      <c r="B402" s="100" t="s">
        <v>2797</v>
      </c>
      <c r="C402" s="99" t="s">
        <v>2798</v>
      </c>
      <c r="D402" s="96" t="s">
        <v>510</v>
      </c>
      <c r="E402" s="96" t="s">
        <v>132</v>
      </c>
      <c r="F402" s="86">
        <v>44907</v>
      </c>
      <c r="G402" s="102">
        <v>7317432.964794999</v>
      </c>
      <c r="H402" s="103">
        <v>-0.69664999999999999</v>
      </c>
      <c r="I402" s="102">
        <v>-50.976920047999997</v>
      </c>
      <c r="J402" s="79">
        <f t="shared" si="6"/>
        <v>2.7397747086096329E-4</v>
      </c>
      <c r="K402" s="79">
        <f>I402/'סכום נכסי הקרן'!$C$42</f>
        <v>-3.1693217593623244E-6</v>
      </c>
    </row>
    <row r="403" spans="2:11">
      <c r="B403" s="100" t="s">
        <v>2799</v>
      </c>
      <c r="C403" s="99" t="s">
        <v>2800</v>
      </c>
      <c r="D403" s="96" t="s">
        <v>510</v>
      </c>
      <c r="E403" s="96" t="s">
        <v>132</v>
      </c>
      <c r="F403" s="86">
        <v>44732</v>
      </c>
      <c r="G403" s="102">
        <v>12386872.40642</v>
      </c>
      <c r="H403" s="103">
        <v>7.1401999999999993E-2</v>
      </c>
      <c r="I403" s="102">
        <v>8.8444682990000008</v>
      </c>
      <c r="J403" s="79">
        <f t="shared" si="6"/>
        <v>-4.7534944311824038E-5</v>
      </c>
      <c r="K403" s="79">
        <f>I403/'סכום נכסי הקרן'!$C$42</f>
        <v>5.4987562613859292E-7</v>
      </c>
    </row>
    <row r="404" spans="2:11">
      <c r="B404" s="100" t="s">
        <v>2801</v>
      </c>
      <c r="C404" s="99" t="s">
        <v>2802</v>
      </c>
      <c r="D404" s="96" t="s">
        <v>510</v>
      </c>
      <c r="E404" s="96" t="s">
        <v>132</v>
      </c>
      <c r="F404" s="86">
        <v>44732</v>
      </c>
      <c r="G404" s="102">
        <v>13204119.161731999</v>
      </c>
      <c r="H404" s="103">
        <v>0.13101699999999999</v>
      </c>
      <c r="I404" s="102">
        <v>17.299624863000002</v>
      </c>
      <c r="J404" s="79">
        <f t="shared" si="6"/>
        <v>-9.297751732245217E-5</v>
      </c>
      <c r="K404" s="79">
        <f>I404/'סכום נכסי הקרן'!$C$42</f>
        <v>1.0755470800410288E-6</v>
      </c>
    </row>
    <row r="405" spans="2:11">
      <c r="B405" s="100" t="s">
        <v>2803</v>
      </c>
      <c r="C405" s="99" t="s">
        <v>2804</v>
      </c>
      <c r="D405" s="96" t="s">
        <v>510</v>
      </c>
      <c r="E405" s="96" t="s">
        <v>132</v>
      </c>
      <c r="F405" s="86">
        <v>44732</v>
      </c>
      <c r="G405" s="102">
        <v>7335826.8932670001</v>
      </c>
      <c r="H405" s="103">
        <v>0.13381000000000001</v>
      </c>
      <c r="I405" s="102">
        <v>9.816039623</v>
      </c>
      <c r="J405" s="79">
        <f t="shared" si="6"/>
        <v>-5.2756692778775618E-5</v>
      </c>
      <c r="K405" s="79">
        <f>I405/'סכום נכסי הקרן'!$C$42</f>
        <v>6.1027986662676396E-7</v>
      </c>
    </row>
    <row r="406" spans="2:11">
      <c r="B406" s="100" t="s">
        <v>2805</v>
      </c>
      <c r="C406" s="99" t="s">
        <v>2806</v>
      </c>
      <c r="D406" s="96" t="s">
        <v>510</v>
      </c>
      <c r="E406" s="96" t="s">
        <v>132</v>
      </c>
      <c r="F406" s="86">
        <v>44909</v>
      </c>
      <c r="G406" s="102">
        <v>23778713.423239004</v>
      </c>
      <c r="H406" s="103">
        <v>0.03</v>
      </c>
      <c r="I406" s="102">
        <v>7.1335256059999992</v>
      </c>
      <c r="J406" s="79">
        <f t="shared" si="6"/>
        <v>-3.8339415210128595E-5</v>
      </c>
      <c r="K406" s="79">
        <f>I406/'סכום נכסי הקרן'!$C$42</f>
        <v>4.4350341100984417E-7</v>
      </c>
    </row>
    <row r="407" spans="2:11">
      <c r="B407" s="100" t="s">
        <v>2807</v>
      </c>
      <c r="C407" s="99" t="s">
        <v>2808</v>
      </c>
      <c r="D407" s="96" t="s">
        <v>510</v>
      </c>
      <c r="E407" s="96" t="s">
        <v>132</v>
      </c>
      <c r="F407" s="86">
        <v>44741</v>
      </c>
      <c r="G407" s="102">
        <v>20359238.550000001</v>
      </c>
      <c r="H407" s="103">
        <v>3.7449999999999997E-2</v>
      </c>
      <c r="I407" s="102">
        <v>7.6246299999999998</v>
      </c>
      <c r="J407" s="79">
        <f t="shared" si="6"/>
        <v>-4.0978875178877827E-5</v>
      </c>
      <c r="K407" s="79">
        <f>I407/'סכום נכסי הקרן'!$C$42</f>
        <v>4.7403620586204547E-7</v>
      </c>
    </row>
    <row r="408" spans="2:11">
      <c r="B408" s="100" t="s">
        <v>2809</v>
      </c>
      <c r="C408" s="99" t="s">
        <v>2810</v>
      </c>
      <c r="D408" s="96" t="s">
        <v>510</v>
      </c>
      <c r="E408" s="96" t="s">
        <v>132</v>
      </c>
      <c r="F408" s="86">
        <v>44734</v>
      </c>
      <c r="G408" s="102">
        <v>3958973.53</v>
      </c>
      <c r="H408" s="103">
        <v>4.8625000000000002E-2</v>
      </c>
      <c r="I408" s="102">
        <v>1.9250399999999999</v>
      </c>
      <c r="J408" s="79">
        <f t="shared" si="6"/>
        <v>-1.0346203537004021E-5</v>
      </c>
      <c r="K408" s="79">
        <f>I408/'סכום נכסי הקרן'!$C$42</f>
        <v>1.1968300858306199E-7</v>
      </c>
    </row>
    <row r="409" spans="2:11">
      <c r="B409" s="100" t="s">
        <v>2811</v>
      </c>
      <c r="C409" s="99" t="s">
        <v>2812</v>
      </c>
      <c r="D409" s="96" t="s">
        <v>510</v>
      </c>
      <c r="E409" s="96" t="s">
        <v>132</v>
      </c>
      <c r="F409" s="86">
        <v>44732</v>
      </c>
      <c r="G409" s="102">
        <v>1579259.2500750003</v>
      </c>
      <c r="H409" s="103">
        <v>5.3280000000000001E-2</v>
      </c>
      <c r="I409" s="102">
        <v>0.84142732099999984</v>
      </c>
      <c r="J409" s="79">
        <f t="shared" si="6"/>
        <v>-4.5222843809281969E-6</v>
      </c>
      <c r="K409" s="79">
        <f>I409/'סכום נכסי הקרן'!$C$42</f>
        <v>5.2312966629922411E-8</v>
      </c>
    </row>
    <row r="410" spans="2:11">
      <c r="B410" s="100" t="s">
        <v>2811</v>
      </c>
      <c r="C410" s="99" t="s">
        <v>2813</v>
      </c>
      <c r="D410" s="96" t="s">
        <v>510</v>
      </c>
      <c r="E410" s="96" t="s">
        <v>132</v>
      </c>
      <c r="F410" s="86">
        <v>44732</v>
      </c>
      <c r="G410" s="102">
        <v>5872654.8433219995</v>
      </c>
      <c r="H410" s="103">
        <v>5.3280000000000001E-2</v>
      </c>
      <c r="I410" s="102">
        <v>3.1289422599999996</v>
      </c>
      <c r="J410" s="79">
        <f t="shared" si="6"/>
        <v>-1.6816623798722806E-5</v>
      </c>
      <c r="K410" s="79">
        <f>I410/'סכום נכסי הקרן'!$C$42</f>
        <v>1.94531658230211E-7</v>
      </c>
    </row>
    <row r="411" spans="2:11">
      <c r="B411" s="100" t="s">
        <v>2814</v>
      </c>
      <c r="C411" s="99" t="s">
        <v>2815</v>
      </c>
      <c r="D411" s="96" t="s">
        <v>510</v>
      </c>
      <c r="E411" s="96" t="s">
        <v>132</v>
      </c>
      <c r="F411" s="86">
        <v>44732</v>
      </c>
      <c r="G411" s="102">
        <v>8809474.5931809992</v>
      </c>
      <c r="H411" s="103">
        <v>5.8866000000000002E-2</v>
      </c>
      <c r="I411" s="102">
        <v>5.185741975</v>
      </c>
      <c r="J411" s="79">
        <f t="shared" si="6"/>
        <v>-2.7870975129729885E-5</v>
      </c>
      <c r="K411" s="79">
        <f>I411/'סכום נכסי הקרן'!$C$42</f>
        <v>3.2240639223261327E-7</v>
      </c>
    </row>
    <row r="412" spans="2:11">
      <c r="B412" s="100" t="s">
        <v>2816</v>
      </c>
      <c r="C412" s="99" t="s">
        <v>2817</v>
      </c>
      <c r="D412" s="96" t="s">
        <v>510</v>
      </c>
      <c r="E412" s="96" t="s">
        <v>132</v>
      </c>
      <c r="F412" s="86">
        <v>44910</v>
      </c>
      <c r="G412" s="102">
        <v>12942104.830441</v>
      </c>
      <c r="H412" s="103">
        <v>-0.20318600000000001</v>
      </c>
      <c r="I412" s="102">
        <v>-26.296566291999998</v>
      </c>
      <c r="J412" s="79">
        <f t="shared" si="6"/>
        <v>1.4133193449556949E-4</v>
      </c>
      <c r="K412" s="79">
        <f>I412/'סכום נכסי הקרן'!$C$42</f>
        <v>-1.6349022198138711E-6</v>
      </c>
    </row>
    <row r="413" spans="2:11">
      <c r="B413" s="100" t="s">
        <v>2818</v>
      </c>
      <c r="C413" s="99" t="s">
        <v>2819</v>
      </c>
      <c r="D413" s="96" t="s">
        <v>510</v>
      </c>
      <c r="E413" s="96" t="s">
        <v>132</v>
      </c>
      <c r="F413" s="86">
        <v>44732</v>
      </c>
      <c r="G413" s="102">
        <v>21180943.691721</v>
      </c>
      <c r="H413" s="103">
        <v>0.23913200000000001</v>
      </c>
      <c r="I413" s="102">
        <v>50.650449293999998</v>
      </c>
      <c r="J413" s="79">
        <f t="shared" si="6"/>
        <v>-2.7222284089495574E-4</v>
      </c>
      <c r="K413" s="79">
        <f>I413/'סכום נכסי הקרן'!$C$42</f>
        <v>3.1490245177189816E-6</v>
      </c>
    </row>
    <row r="414" spans="2:11">
      <c r="B414" s="100" t="s">
        <v>2818</v>
      </c>
      <c r="C414" s="99" t="s">
        <v>2820</v>
      </c>
      <c r="D414" s="96" t="s">
        <v>510</v>
      </c>
      <c r="E414" s="96" t="s">
        <v>132</v>
      </c>
      <c r="F414" s="86">
        <v>44732</v>
      </c>
      <c r="G414" s="102">
        <v>1978542.8198870001</v>
      </c>
      <c r="H414" s="103">
        <v>0.23913200000000001</v>
      </c>
      <c r="I414" s="102">
        <v>4.7313323520000008</v>
      </c>
      <c r="J414" s="79">
        <f t="shared" si="6"/>
        <v>-2.542873265750528E-5</v>
      </c>
      <c r="K414" s="79">
        <f>I414/'סכום נכסי הקרן'!$C$42</f>
        <v>2.9415497365963047E-7</v>
      </c>
    </row>
    <row r="415" spans="2:11">
      <c r="B415" s="100" t="s">
        <v>2821</v>
      </c>
      <c r="C415" s="99" t="s">
        <v>2822</v>
      </c>
      <c r="D415" s="96" t="s">
        <v>510</v>
      </c>
      <c r="E415" s="96" t="s">
        <v>132</v>
      </c>
      <c r="F415" s="86">
        <v>44733</v>
      </c>
      <c r="G415" s="102">
        <v>4467920.87</v>
      </c>
      <c r="H415" s="103">
        <v>0.32836799999999999</v>
      </c>
      <c r="I415" s="102">
        <v>14.671209999999999</v>
      </c>
      <c r="J415" s="79">
        <f t="shared" si="6"/>
        <v>-7.8850997794398435E-5</v>
      </c>
      <c r="K415" s="79">
        <f>I415/'סכום נכסי הקרן'!$C$42</f>
        <v>9.1213406077479164E-7</v>
      </c>
    </row>
    <row r="416" spans="2:11">
      <c r="B416" s="100" t="s">
        <v>2823</v>
      </c>
      <c r="C416" s="99" t="s">
        <v>2824</v>
      </c>
      <c r="D416" s="96" t="s">
        <v>510</v>
      </c>
      <c r="E416" s="96" t="s">
        <v>132</v>
      </c>
      <c r="F416" s="86">
        <v>44740</v>
      </c>
      <c r="G416" s="102">
        <v>11717695.140000001</v>
      </c>
      <c r="H416" s="103">
        <v>0.64707700000000001</v>
      </c>
      <c r="I416" s="102">
        <v>75.82253</v>
      </c>
      <c r="J416" s="79">
        <f t="shared" si="6"/>
        <v>-4.0751118318091753E-4</v>
      </c>
      <c r="K416" s="79">
        <f>I416/'סכום נכסי הקרן'!$C$42</f>
        <v>4.7140155574842476E-6</v>
      </c>
    </row>
    <row r="417" spans="2:11">
      <c r="B417" s="100" t="s">
        <v>2825</v>
      </c>
      <c r="C417" s="99" t="s">
        <v>2826</v>
      </c>
      <c r="D417" s="96" t="s">
        <v>510</v>
      </c>
      <c r="E417" s="96" t="s">
        <v>132</v>
      </c>
      <c r="F417" s="86">
        <v>44740</v>
      </c>
      <c r="G417" s="102">
        <v>2369120.4222309999</v>
      </c>
      <c r="H417" s="103">
        <v>0.648922</v>
      </c>
      <c r="I417" s="102">
        <v>15.373749008000003</v>
      </c>
      <c r="J417" s="79">
        <f t="shared" si="6"/>
        <v>-8.2626821449726604E-5</v>
      </c>
      <c r="K417" s="79">
        <f>I417/'סכום נכסי הקרן'!$C$42</f>
        <v>9.5581210493200421E-7</v>
      </c>
    </row>
    <row r="418" spans="2:11">
      <c r="B418" s="100" t="s">
        <v>2827</v>
      </c>
      <c r="C418" s="99" t="s">
        <v>2828</v>
      </c>
      <c r="D418" s="96" t="s">
        <v>510</v>
      </c>
      <c r="E418" s="96" t="s">
        <v>133</v>
      </c>
      <c r="F418" s="86">
        <v>44811</v>
      </c>
      <c r="G418" s="102">
        <v>848508.90544799995</v>
      </c>
      <c r="H418" s="103">
        <v>-4.512308</v>
      </c>
      <c r="I418" s="102">
        <v>-38.287338665</v>
      </c>
      <c r="J418" s="79">
        <f t="shared" si="6"/>
        <v>2.0577681436141266E-4</v>
      </c>
      <c r="K418" s="79">
        <f>I418/'סכום נכסי הקרן'!$C$42</f>
        <v>-2.3803889176670597E-6</v>
      </c>
    </row>
    <row r="419" spans="2:11">
      <c r="B419" s="100" t="s">
        <v>2829</v>
      </c>
      <c r="C419" s="99" t="s">
        <v>2830</v>
      </c>
      <c r="D419" s="96" t="s">
        <v>510</v>
      </c>
      <c r="E419" s="96" t="s">
        <v>133</v>
      </c>
      <c r="F419" s="86">
        <v>44810</v>
      </c>
      <c r="G419" s="102">
        <v>2559648.9172660001</v>
      </c>
      <c r="H419" s="103">
        <v>-3.935689</v>
      </c>
      <c r="I419" s="102">
        <v>-100.73981549</v>
      </c>
      <c r="J419" s="79">
        <f t="shared" si="6"/>
        <v>5.4143011851170389E-4</v>
      </c>
      <c r="K419" s="79">
        <f>I419/'סכום נכסי הקרן'!$C$42</f>
        <v>-6.2631655456228194E-6</v>
      </c>
    </row>
    <row r="420" spans="2:11">
      <c r="B420" s="100" t="s">
        <v>2831</v>
      </c>
      <c r="C420" s="99" t="s">
        <v>2832</v>
      </c>
      <c r="D420" s="96" t="s">
        <v>510</v>
      </c>
      <c r="E420" s="96" t="s">
        <v>133</v>
      </c>
      <c r="F420" s="86">
        <v>44860</v>
      </c>
      <c r="G420" s="102">
        <v>1404303.8205520001</v>
      </c>
      <c r="H420" s="103">
        <v>-3.7925270000000002</v>
      </c>
      <c r="I420" s="102">
        <v>-53.258597207999998</v>
      </c>
      <c r="J420" s="79">
        <f t="shared" si="6"/>
        <v>2.8624043490487578E-4</v>
      </c>
      <c r="K420" s="79">
        <f>I420/'סכום נכסי הקרן'!$C$42</f>
        <v>-3.3111775063203391E-6</v>
      </c>
    </row>
    <row r="421" spans="2:11">
      <c r="B421" s="100" t="s">
        <v>2833</v>
      </c>
      <c r="C421" s="99" t="s">
        <v>2834</v>
      </c>
      <c r="D421" s="96" t="s">
        <v>510</v>
      </c>
      <c r="E421" s="96" t="s">
        <v>133</v>
      </c>
      <c r="F421" s="86">
        <v>44796</v>
      </c>
      <c r="G421" s="102">
        <v>3489568.9274650002</v>
      </c>
      <c r="H421" s="103">
        <v>-2.1593490000000002</v>
      </c>
      <c r="I421" s="102">
        <v>-75.351974327999997</v>
      </c>
      <c r="J421" s="79">
        <f t="shared" si="6"/>
        <v>4.0498216313042314E-4</v>
      </c>
      <c r="K421" s="79">
        <f>I421/'סכום נכסי הקרן'!$C$42</f>
        <v>-4.684760311603235E-6</v>
      </c>
    </row>
    <row r="422" spans="2:11">
      <c r="B422" s="100" t="s">
        <v>2835</v>
      </c>
      <c r="C422" s="99" t="s">
        <v>2836</v>
      </c>
      <c r="D422" s="96" t="s">
        <v>510</v>
      </c>
      <c r="E422" s="96" t="s">
        <v>133</v>
      </c>
      <c r="F422" s="86">
        <v>44881</v>
      </c>
      <c r="G422" s="102">
        <v>3366134.64</v>
      </c>
      <c r="H422" s="103">
        <v>-0.97485500000000003</v>
      </c>
      <c r="I422" s="102">
        <v>-32.814929999999997</v>
      </c>
      <c r="J422" s="79">
        <f t="shared" si="6"/>
        <v>1.7636513778027435E-4</v>
      </c>
      <c r="K422" s="79">
        <f>I422/'סכום נכסי הקרן'!$C$42</f>
        <v>-2.0401599701006621E-6</v>
      </c>
    </row>
    <row r="423" spans="2:11">
      <c r="B423" s="100" t="s">
        <v>2837</v>
      </c>
      <c r="C423" s="99" t="s">
        <v>2838</v>
      </c>
      <c r="D423" s="96" t="s">
        <v>510</v>
      </c>
      <c r="E423" s="96" t="s">
        <v>133</v>
      </c>
      <c r="F423" s="86">
        <v>44888</v>
      </c>
      <c r="G423" s="102">
        <v>14089885.967068</v>
      </c>
      <c r="H423" s="103">
        <v>-0.848966</v>
      </c>
      <c r="I423" s="102">
        <v>-119.61827454099999</v>
      </c>
      <c r="J423" s="79">
        <f t="shared" si="6"/>
        <v>6.4289314255621299E-4</v>
      </c>
      <c r="K423" s="79">
        <f>I423/'סכום נכסי הקרן'!$C$42</f>
        <v>-7.4368714305061545E-6</v>
      </c>
    </row>
    <row r="424" spans="2:11">
      <c r="B424" s="100" t="s">
        <v>2839</v>
      </c>
      <c r="C424" s="99" t="s">
        <v>2840</v>
      </c>
      <c r="D424" s="96" t="s">
        <v>510</v>
      </c>
      <c r="E424" s="96" t="s">
        <v>133</v>
      </c>
      <c r="F424" s="86">
        <v>44888</v>
      </c>
      <c r="G424" s="102">
        <v>6553435.3335199999</v>
      </c>
      <c r="H424" s="103">
        <v>-0.848966</v>
      </c>
      <c r="I424" s="102">
        <v>-55.636406690999998</v>
      </c>
      <c r="J424" s="79">
        <f t="shared" si="6"/>
        <v>2.9902006591687362E-4</v>
      </c>
      <c r="K424" s="79">
        <f>I424/'סכום נכסי הקרן'!$C$42</f>
        <v>-3.4590099631850145E-6</v>
      </c>
    </row>
    <row r="425" spans="2:11">
      <c r="B425" s="100" t="s">
        <v>2841</v>
      </c>
      <c r="C425" s="99" t="s">
        <v>2842</v>
      </c>
      <c r="D425" s="96" t="s">
        <v>510</v>
      </c>
      <c r="E425" s="96" t="s">
        <v>133</v>
      </c>
      <c r="F425" s="86">
        <v>44888</v>
      </c>
      <c r="G425" s="102">
        <v>11473298.357797001</v>
      </c>
      <c r="H425" s="103">
        <v>-0.80689299999999997</v>
      </c>
      <c r="I425" s="102">
        <v>-92.57718757100001</v>
      </c>
      <c r="J425" s="79">
        <f t="shared" si="6"/>
        <v>4.9755975226123351E-4</v>
      </c>
      <c r="K425" s="79">
        <f>I425/'סכום נכסי הקרן'!$C$42</f>
        <v>-5.7556810947594515E-6</v>
      </c>
    </row>
    <row r="426" spans="2:11">
      <c r="B426" s="100" t="s">
        <v>2843</v>
      </c>
      <c r="C426" s="99" t="s">
        <v>2202</v>
      </c>
      <c r="D426" s="96" t="s">
        <v>510</v>
      </c>
      <c r="E426" s="96" t="s">
        <v>133</v>
      </c>
      <c r="F426" s="86">
        <v>44889</v>
      </c>
      <c r="G426" s="102">
        <v>3298568.08</v>
      </c>
      <c r="H426" s="103">
        <v>0.75404700000000002</v>
      </c>
      <c r="I426" s="102">
        <v>24.87276</v>
      </c>
      <c r="J426" s="79">
        <f t="shared" si="6"/>
        <v>-1.3367963132560992E-4</v>
      </c>
      <c r="K426" s="79">
        <f>I426/'סכום נכסי הקרן'!$C$42</f>
        <v>1.5463817627500941E-6</v>
      </c>
    </row>
    <row r="427" spans="2:11">
      <c r="B427" s="100" t="s">
        <v>2844</v>
      </c>
      <c r="C427" s="99" t="s">
        <v>2845</v>
      </c>
      <c r="D427" s="96" t="s">
        <v>510</v>
      </c>
      <c r="E427" s="96" t="s">
        <v>133</v>
      </c>
      <c r="F427" s="86">
        <v>44781</v>
      </c>
      <c r="G427" s="102">
        <v>13327543.105566001</v>
      </c>
      <c r="H427" s="103">
        <v>0.88769699999999996</v>
      </c>
      <c r="I427" s="102">
        <v>118.308216117</v>
      </c>
      <c r="J427" s="79">
        <f t="shared" si="6"/>
        <v>-6.3585218179691933E-4</v>
      </c>
      <c r="K427" s="79">
        <f>I427/'סכום נכסי הקרן'!$C$42</f>
        <v>7.355422871720933E-6</v>
      </c>
    </row>
    <row r="428" spans="2:11">
      <c r="B428" s="100" t="s">
        <v>2846</v>
      </c>
      <c r="C428" s="99" t="s">
        <v>2847</v>
      </c>
      <c r="D428" s="96" t="s">
        <v>510</v>
      </c>
      <c r="E428" s="96" t="s">
        <v>133</v>
      </c>
      <c r="F428" s="86">
        <v>44781</v>
      </c>
      <c r="G428" s="102">
        <v>3339907.4436590006</v>
      </c>
      <c r="H428" s="103">
        <v>0.98929500000000004</v>
      </c>
      <c r="I428" s="102">
        <v>33.041534098999996</v>
      </c>
      <c r="J428" s="79">
        <f t="shared" si="6"/>
        <v>-1.7758303046332165E-4</v>
      </c>
      <c r="K428" s="79">
        <f>I428/'סכום נכסי הקרן'!$C$42</f>
        <v>2.0542483320700621E-6</v>
      </c>
    </row>
    <row r="429" spans="2:11">
      <c r="B429" s="100" t="s">
        <v>2846</v>
      </c>
      <c r="C429" s="99" t="s">
        <v>2848</v>
      </c>
      <c r="D429" s="96" t="s">
        <v>510</v>
      </c>
      <c r="E429" s="96" t="s">
        <v>133</v>
      </c>
      <c r="F429" s="86">
        <v>44781</v>
      </c>
      <c r="G429" s="102">
        <v>29179745.059999999</v>
      </c>
      <c r="H429" s="103">
        <v>0.98929500000000004</v>
      </c>
      <c r="I429" s="102">
        <v>288.67372999999998</v>
      </c>
      <c r="J429" s="79">
        <f t="shared" si="6"/>
        <v>-1.551488367185172E-3</v>
      </c>
      <c r="K429" s="79">
        <f>I429/'סכום נכסי הקרן'!$C$42</f>
        <v>1.7947336421733844E-5</v>
      </c>
    </row>
    <row r="430" spans="2:11">
      <c r="B430" s="100" t="s">
        <v>2849</v>
      </c>
      <c r="C430" s="99" t="s">
        <v>2850</v>
      </c>
      <c r="D430" s="96" t="s">
        <v>510</v>
      </c>
      <c r="E430" s="96" t="s">
        <v>133</v>
      </c>
      <c r="F430" s="86">
        <v>44901</v>
      </c>
      <c r="G430" s="102">
        <v>8917865.6228059996</v>
      </c>
      <c r="H430" s="103">
        <v>1.19591</v>
      </c>
      <c r="I430" s="102">
        <v>106.649636195</v>
      </c>
      <c r="J430" s="79">
        <f t="shared" si="6"/>
        <v>-5.7319268338367054E-4</v>
      </c>
      <c r="K430" s="79">
        <f>I430/'סכום נכסי הקרן'!$C$42</f>
        <v>6.6305891431381297E-6</v>
      </c>
    </row>
    <row r="431" spans="2:11">
      <c r="B431" s="100" t="s">
        <v>2851</v>
      </c>
      <c r="C431" s="99" t="s">
        <v>2852</v>
      </c>
      <c r="D431" s="96" t="s">
        <v>510</v>
      </c>
      <c r="E431" s="96" t="s">
        <v>133</v>
      </c>
      <c r="F431" s="86">
        <v>44725</v>
      </c>
      <c r="G431" s="102">
        <v>4470283.3701379998</v>
      </c>
      <c r="H431" s="103">
        <v>1.522994</v>
      </c>
      <c r="I431" s="102">
        <v>68.082127271000004</v>
      </c>
      <c r="J431" s="79">
        <f t="shared" si="6"/>
        <v>-3.6591008289592851E-4</v>
      </c>
      <c r="K431" s="79">
        <f>I431/'סכום נכסי הקרן'!$C$42</f>
        <v>4.2327815642938399E-6</v>
      </c>
    </row>
    <row r="432" spans="2:11">
      <c r="B432" s="100" t="s">
        <v>2853</v>
      </c>
      <c r="C432" s="99" t="s">
        <v>2854</v>
      </c>
      <c r="D432" s="96" t="s">
        <v>510</v>
      </c>
      <c r="E432" s="96" t="s">
        <v>133</v>
      </c>
      <c r="F432" s="86">
        <v>44739</v>
      </c>
      <c r="G432" s="102">
        <v>3648144.0325210001</v>
      </c>
      <c r="H432" s="103">
        <v>2.2812459999999999</v>
      </c>
      <c r="I432" s="102">
        <v>83.223130311000006</v>
      </c>
      <c r="J432" s="79">
        <f t="shared" si="6"/>
        <v>-4.4728600194500625E-4</v>
      </c>
      <c r="K432" s="79">
        <f>I432/'סכום נכסי הקרן'!$C$42</f>
        <v>5.1741234568220401E-6</v>
      </c>
    </row>
    <row r="433" spans="2:11">
      <c r="B433" s="100" t="s">
        <v>2855</v>
      </c>
      <c r="C433" s="99" t="s">
        <v>2856</v>
      </c>
      <c r="D433" s="96" t="s">
        <v>510</v>
      </c>
      <c r="E433" s="96" t="s">
        <v>133</v>
      </c>
      <c r="F433" s="86">
        <v>44909</v>
      </c>
      <c r="G433" s="102">
        <v>8493003.2929870002</v>
      </c>
      <c r="H433" s="103">
        <v>2.7277</v>
      </c>
      <c r="I433" s="102">
        <v>231.66361772300002</v>
      </c>
      <c r="J433" s="79">
        <f t="shared" si="6"/>
        <v>-1.2450852663221804E-3</v>
      </c>
      <c r="K433" s="79">
        <f>I433/'סכום נכסי הקרן'!$C$42</f>
        <v>1.4402920847527845E-5</v>
      </c>
    </row>
    <row r="434" spans="2:11">
      <c r="B434" s="100" t="s">
        <v>2857</v>
      </c>
      <c r="C434" s="99" t="s">
        <v>2858</v>
      </c>
      <c r="D434" s="96" t="s">
        <v>510</v>
      </c>
      <c r="E434" s="96" t="s">
        <v>133</v>
      </c>
      <c r="F434" s="86">
        <v>44908</v>
      </c>
      <c r="G434" s="102">
        <v>11915956.110041</v>
      </c>
      <c r="H434" s="103">
        <v>3.0033310000000002</v>
      </c>
      <c r="I434" s="102">
        <v>357.87558158000002</v>
      </c>
      <c r="J434" s="79">
        <f t="shared" si="6"/>
        <v>-1.9234164526193572E-3</v>
      </c>
      <c r="K434" s="79">
        <f>I434/'סכום נכסי הקרן'!$C$42</f>
        <v>2.2249733149392971E-5</v>
      </c>
    </row>
    <row r="435" spans="2:11">
      <c r="B435" s="100" t="s">
        <v>2859</v>
      </c>
      <c r="C435" s="99" t="s">
        <v>2369</v>
      </c>
      <c r="D435" s="96" t="s">
        <v>510</v>
      </c>
      <c r="E435" s="96" t="s">
        <v>133</v>
      </c>
      <c r="F435" s="86">
        <v>44713</v>
      </c>
      <c r="G435" s="102">
        <v>2774460.832866</v>
      </c>
      <c r="H435" s="103">
        <v>4.1115050000000002</v>
      </c>
      <c r="I435" s="102">
        <v>114.07210010999999</v>
      </c>
      <c r="J435" s="79">
        <f t="shared" si="6"/>
        <v>-6.1308500895127307E-4</v>
      </c>
      <c r="K435" s="79">
        <f>I435/'סכום נכסי הקרן'!$C$42</f>
        <v>7.0920563398958131E-6</v>
      </c>
    </row>
    <row r="436" spans="2:11">
      <c r="B436" s="100" t="s">
        <v>2860</v>
      </c>
      <c r="C436" s="99" t="s">
        <v>2861</v>
      </c>
      <c r="D436" s="96" t="s">
        <v>510</v>
      </c>
      <c r="E436" s="96" t="s">
        <v>133</v>
      </c>
      <c r="F436" s="86">
        <v>44713</v>
      </c>
      <c r="G436" s="102">
        <v>8604119.0318950005</v>
      </c>
      <c r="H436" s="103">
        <v>4.1839000000000004</v>
      </c>
      <c r="I436" s="102">
        <v>359.98771089500002</v>
      </c>
      <c r="J436" s="79">
        <f t="shared" si="6"/>
        <v>-1.9347681750715986E-3</v>
      </c>
      <c r="K436" s="79">
        <f>I436/'סכום נכסי הקרן'!$C$42</f>
        <v>2.2381047818665133E-5</v>
      </c>
    </row>
    <row r="437" spans="2:11">
      <c r="B437" s="100" t="s">
        <v>2862</v>
      </c>
      <c r="C437" s="99" t="s">
        <v>2863</v>
      </c>
      <c r="D437" s="96" t="s">
        <v>510</v>
      </c>
      <c r="E437" s="96" t="s">
        <v>133</v>
      </c>
      <c r="F437" s="86">
        <v>44714</v>
      </c>
      <c r="G437" s="102">
        <v>5164727.9233729998</v>
      </c>
      <c r="H437" s="103">
        <v>4.2257619999999996</v>
      </c>
      <c r="I437" s="102">
        <v>218.24913092900002</v>
      </c>
      <c r="J437" s="79">
        <f t="shared" si="6"/>
        <v>-1.172988577050697E-3</v>
      </c>
      <c r="K437" s="79">
        <f>I437/'סכום נכסי הקרן'!$C$42</f>
        <v>1.3568919404387094E-5</v>
      </c>
    </row>
    <row r="438" spans="2:11">
      <c r="B438" s="100" t="s">
        <v>2864</v>
      </c>
      <c r="C438" s="99" t="s">
        <v>2865</v>
      </c>
      <c r="D438" s="96" t="s">
        <v>510</v>
      </c>
      <c r="E438" s="96" t="s">
        <v>133</v>
      </c>
      <c r="F438" s="86">
        <v>44712</v>
      </c>
      <c r="G438" s="102">
        <v>17273881.823391002</v>
      </c>
      <c r="H438" s="103">
        <v>4.5480179999999999</v>
      </c>
      <c r="I438" s="102">
        <v>785.6191813910001</v>
      </c>
      <c r="J438" s="79">
        <f t="shared" si="6"/>
        <v>-4.2223413296584847E-3</v>
      </c>
      <c r="K438" s="79">
        <f>I438/'סכום נכסי הקרן'!$C$42</f>
        <v>4.8843279739349421E-5</v>
      </c>
    </row>
    <row r="439" spans="2:11">
      <c r="B439" s="100" t="s">
        <v>2866</v>
      </c>
      <c r="C439" s="99" t="s">
        <v>2867</v>
      </c>
      <c r="D439" s="96" t="s">
        <v>510</v>
      </c>
      <c r="E439" s="96" t="s">
        <v>133</v>
      </c>
      <c r="F439" s="86">
        <v>44712</v>
      </c>
      <c r="G439" s="102">
        <v>19003526.509966001</v>
      </c>
      <c r="H439" s="103">
        <v>4.5593519999999996</v>
      </c>
      <c r="I439" s="102">
        <v>866.43760407700006</v>
      </c>
      <c r="J439" s="79">
        <f t="shared" si="6"/>
        <v>-4.6567031354645865E-3</v>
      </c>
      <c r="K439" s="79">
        <f>I439/'סכום נכסי הקרן'!$C$42</f>
        <v>5.3867898436102768E-5</v>
      </c>
    </row>
    <row r="440" spans="2:11">
      <c r="B440" s="100" t="s">
        <v>2868</v>
      </c>
      <c r="C440" s="99" t="s">
        <v>2869</v>
      </c>
      <c r="D440" s="96" t="s">
        <v>510</v>
      </c>
      <c r="E440" s="96" t="s">
        <v>133</v>
      </c>
      <c r="F440" s="86">
        <v>44712</v>
      </c>
      <c r="G440" s="102">
        <v>20732760.923044</v>
      </c>
      <c r="H440" s="103">
        <v>4.5669060000000004</v>
      </c>
      <c r="I440" s="102">
        <v>946.84575248800002</v>
      </c>
      <c r="J440" s="79">
        <f t="shared" si="6"/>
        <v>-5.0888599059700475E-3</v>
      </c>
      <c r="K440" s="79">
        <f>I440/'סכום נכסי הקרן'!$C$42</f>
        <v>5.886700968388039E-5</v>
      </c>
    </row>
    <row r="441" spans="2:11">
      <c r="B441" s="100" t="s">
        <v>2870</v>
      </c>
      <c r="C441" s="99" t="s">
        <v>2871</v>
      </c>
      <c r="D441" s="96" t="s">
        <v>510</v>
      </c>
      <c r="E441" s="96" t="s">
        <v>130</v>
      </c>
      <c r="F441" s="86">
        <v>44763</v>
      </c>
      <c r="G441" s="102">
        <v>11145098.34</v>
      </c>
      <c r="H441" s="103">
        <v>-3.5308220000000001</v>
      </c>
      <c r="I441" s="102">
        <v>-393.51355000000001</v>
      </c>
      <c r="J441" s="79">
        <f t="shared" si="6"/>
        <v>2.1149541219242242E-3</v>
      </c>
      <c r="K441" s="79">
        <f>I441/'סכום נכסי הקרן'!$C$42</f>
        <v>-2.4465406216079248E-5</v>
      </c>
    </row>
    <row r="442" spans="2:11">
      <c r="B442" s="100" t="s">
        <v>2872</v>
      </c>
      <c r="C442" s="99" t="s">
        <v>2873</v>
      </c>
      <c r="D442" s="96" t="s">
        <v>510</v>
      </c>
      <c r="E442" s="96" t="s">
        <v>130</v>
      </c>
      <c r="F442" s="86">
        <v>44825</v>
      </c>
      <c r="G442" s="102">
        <v>10531011.895368</v>
      </c>
      <c r="H442" s="103">
        <v>-7.6158260000000002</v>
      </c>
      <c r="I442" s="102">
        <v>-802.02353950400004</v>
      </c>
      <c r="J442" s="79">
        <f t="shared" si="6"/>
        <v>4.3105072004616888E-3</v>
      </c>
      <c r="K442" s="79">
        <f>I442/'סכום נכסי הקרן'!$C$42</f>
        <v>-4.9863166563954517E-5</v>
      </c>
    </row>
    <row r="443" spans="2:11">
      <c r="B443" s="100" t="s">
        <v>2874</v>
      </c>
      <c r="C443" s="99" t="s">
        <v>2875</v>
      </c>
      <c r="D443" s="96" t="s">
        <v>510</v>
      </c>
      <c r="E443" s="96" t="s">
        <v>130</v>
      </c>
      <c r="F443" s="86">
        <v>44833</v>
      </c>
      <c r="G443" s="102">
        <v>10244334.962801</v>
      </c>
      <c r="H443" s="103">
        <v>-8.4040269999999992</v>
      </c>
      <c r="I443" s="102">
        <v>-860.93669339799999</v>
      </c>
      <c r="J443" s="79">
        <f t="shared" si="6"/>
        <v>4.6271382736831103E-3</v>
      </c>
      <c r="K443" s="79">
        <f>I443/'סכום נכסי הקרן'!$C$42</f>
        <v>-5.3525897469884182E-5</v>
      </c>
    </row>
    <row r="444" spans="2:11">
      <c r="B444" s="100" t="s">
        <v>2876</v>
      </c>
      <c r="C444" s="99" t="s">
        <v>2140</v>
      </c>
      <c r="D444" s="96" t="s">
        <v>510</v>
      </c>
      <c r="E444" s="96" t="s">
        <v>130</v>
      </c>
      <c r="F444" s="86">
        <v>44832</v>
      </c>
      <c r="G444" s="102">
        <v>4574304.3899999997</v>
      </c>
      <c r="H444" s="103">
        <v>-8.4949729999999999</v>
      </c>
      <c r="I444" s="102">
        <v>-388.58593999999999</v>
      </c>
      <c r="J444" s="79">
        <f t="shared" si="6"/>
        <v>2.0884704872927485E-3</v>
      </c>
      <c r="K444" s="79">
        <f>I444/'סכום נכסי הקרן'!$C$42</f>
        <v>-2.4159048327451487E-5</v>
      </c>
    </row>
    <row r="445" spans="2:11">
      <c r="B445" s="100" t="s">
        <v>2877</v>
      </c>
      <c r="C445" s="99" t="s">
        <v>2878</v>
      </c>
      <c r="D445" s="96" t="s">
        <v>510</v>
      </c>
      <c r="E445" s="96" t="s">
        <v>130</v>
      </c>
      <c r="F445" s="86">
        <v>44833</v>
      </c>
      <c r="G445" s="102">
        <v>11862630.82</v>
      </c>
      <c r="H445" s="103">
        <v>-8.5480250000000009</v>
      </c>
      <c r="I445" s="102">
        <v>-1014.0206999999999</v>
      </c>
      <c r="J445" s="79">
        <f t="shared" si="6"/>
        <v>5.4498943154091825E-3</v>
      </c>
      <c r="K445" s="79">
        <f>I445/'סכום נכסי הקרן'!$C$42</f>
        <v>-6.304339034072151E-5</v>
      </c>
    </row>
    <row r="446" spans="2:11">
      <c r="B446" s="71"/>
      <c r="C446" s="99"/>
      <c r="D446" s="99"/>
      <c r="E446" s="99"/>
      <c r="F446" s="99"/>
      <c r="G446" s="102"/>
      <c r="H446" s="103"/>
      <c r="I446" s="99"/>
      <c r="J446" s="79"/>
      <c r="K446" s="99"/>
    </row>
    <row r="447" spans="2:11">
      <c r="B447" s="82" t="s">
        <v>191</v>
      </c>
      <c r="C447" s="70"/>
      <c r="D447" s="70"/>
      <c r="E447" s="70"/>
      <c r="F447" s="70"/>
      <c r="G447" s="101"/>
      <c r="H447" s="78"/>
      <c r="I447" s="101">
        <v>-14.733840668000001</v>
      </c>
      <c r="J447" s="77">
        <f t="shared" si="6"/>
        <v>7.9187608794058987E-5</v>
      </c>
      <c r="K447" s="77">
        <f>I447/'סכום נכסי הקרן'!$C$42</f>
        <v>-9.1602791585094956E-7</v>
      </c>
    </row>
    <row r="448" spans="2:11">
      <c r="B448" s="100" t="s">
        <v>2879</v>
      </c>
      <c r="C448" s="99" t="s">
        <v>2880</v>
      </c>
      <c r="D448" s="96" t="s">
        <v>510</v>
      </c>
      <c r="E448" s="96" t="s">
        <v>131</v>
      </c>
      <c r="F448" s="86">
        <v>44923</v>
      </c>
      <c r="G448" s="102">
        <v>4172781.375</v>
      </c>
      <c r="H448" s="103">
        <v>-0.35309400000000002</v>
      </c>
      <c r="I448" s="102">
        <v>-14.733840668000001</v>
      </c>
      <c r="J448" s="79">
        <f t="shared" si="6"/>
        <v>7.9187608794058987E-5</v>
      </c>
      <c r="K448" s="79">
        <f>I448/'סכום נכסי הקרן'!$C$42</f>
        <v>-9.1602791585094956E-7</v>
      </c>
    </row>
    <row r="449" spans="2:11">
      <c r="B449" s="71"/>
      <c r="C449" s="99"/>
      <c r="D449" s="99"/>
      <c r="E449" s="99"/>
      <c r="F449" s="99"/>
      <c r="G449" s="102"/>
      <c r="H449" s="103"/>
      <c r="I449" s="99"/>
      <c r="J449" s="79"/>
      <c r="K449" s="99"/>
    </row>
    <row r="450" spans="2:11">
      <c r="B450" s="98" t="s">
        <v>200</v>
      </c>
      <c r="C450" s="70"/>
      <c r="D450" s="70"/>
      <c r="E450" s="70"/>
      <c r="F450" s="70"/>
      <c r="G450" s="101"/>
      <c r="H450" s="78"/>
      <c r="I450" s="101">
        <v>-53935.136628198998</v>
      </c>
      <c r="J450" s="77">
        <f t="shared" si="6"/>
        <v>0.28987652274834164</v>
      </c>
      <c r="K450" s="77">
        <f>I450/'סכום נכסי הקרן'!$C$42</f>
        <v>-3.3532391119152653E-3</v>
      </c>
    </row>
    <row r="451" spans="2:11">
      <c r="B451" s="82" t="s">
        <v>190</v>
      </c>
      <c r="C451" s="70"/>
      <c r="D451" s="70"/>
      <c r="E451" s="70"/>
      <c r="F451" s="70"/>
      <c r="G451" s="101"/>
      <c r="H451" s="78"/>
      <c r="I451" s="101">
        <v>-54253.707205055995</v>
      </c>
      <c r="J451" s="77">
        <f t="shared" si="6"/>
        <v>0.29158869290016359</v>
      </c>
      <c r="K451" s="77">
        <f>I451/'סכום נכסי הקרן'!$C$42</f>
        <v>-3.373045186118548E-3</v>
      </c>
    </row>
    <row r="452" spans="2:11">
      <c r="B452" s="100" t="s">
        <v>2881</v>
      </c>
      <c r="C452" s="99" t="s">
        <v>2882</v>
      </c>
      <c r="D452" s="96" t="s">
        <v>510</v>
      </c>
      <c r="E452" s="96" t="s">
        <v>139</v>
      </c>
      <c r="F452" s="86">
        <v>44909</v>
      </c>
      <c r="G452" s="102">
        <v>53813760.51303599</v>
      </c>
      <c r="H452" s="103">
        <v>-6.8233620000000004</v>
      </c>
      <c r="I452" s="102">
        <v>-3671.9075285009999</v>
      </c>
      <c r="J452" s="79">
        <f t="shared" si="6"/>
        <v>1.9734812086465083E-2</v>
      </c>
      <c r="K452" s="79">
        <f>I452/'סכום נכסי הקרן'!$C$42</f>
        <v>-2.2828873179247972E-4</v>
      </c>
    </row>
    <row r="453" spans="2:11">
      <c r="B453" s="100" t="s">
        <v>2881</v>
      </c>
      <c r="C453" s="99" t="s">
        <v>2883</v>
      </c>
      <c r="D453" s="96" t="s">
        <v>510</v>
      </c>
      <c r="E453" s="96" t="s">
        <v>139</v>
      </c>
      <c r="F453" s="86">
        <v>44910</v>
      </c>
      <c r="G453" s="102">
        <v>72262782.079921007</v>
      </c>
      <c r="H453" s="103">
        <v>-5.0480140000000002</v>
      </c>
      <c r="I453" s="102">
        <v>-3647.8356410050001</v>
      </c>
      <c r="J453" s="79">
        <f t="shared" si="6"/>
        <v>1.9605436776054141E-2</v>
      </c>
      <c r="K453" s="79">
        <f>I453/'סכום נכסי הקרן'!$C$42</f>
        <v>-2.2679214163446001E-4</v>
      </c>
    </row>
    <row r="454" spans="2:11">
      <c r="B454" s="100" t="s">
        <v>2884</v>
      </c>
      <c r="C454" s="99" t="s">
        <v>2885</v>
      </c>
      <c r="D454" s="96" t="s">
        <v>510</v>
      </c>
      <c r="E454" s="96" t="s">
        <v>130</v>
      </c>
      <c r="F454" s="86">
        <v>44868</v>
      </c>
      <c r="G454" s="102">
        <v>30789908.698598005</v>
      </c>
      <c r="H454" s="103">
        <v>3.7911830000000002</v>
      </c>
      <c r="I454" s="102">
        <v>1167.301728121</v>
      </c>
      <c r="J454" s="79">
        <f t="shared" si="6"/>
        <v>-6.2737092570733059E-3</v>
      </c>
      <c r="K454" s="79">
        <f>I454/'סכום נכסי הקרן'!$C$42</f>
        <v>7.2573132374251315E-5</v>
      </c>
    </row>
    <row r="455" spans="2:11">
      <c r="B455" s="100" t="s">
        <v>2886</v>
      </c>
      <c r="C455" s="99" t="s">
        <v>2887</v>
      </c>
      <c r="D455" s="96" t="s">
        <v>510</v>
      </c>
      <c r="E455" s="96" t="s">
        <v>130</v>
      </c>
      <c r="F455" s="86">
        <v>44788</v>
      </c>
      <c r="G455" s="102">
        <v>139981850.346912</v>
      </c>
      <c r="H455" s="103">
        <v>-10.487501999999999</v>
      </c>
      <c r="I455" s="102">
        <v>-14680.599947629998</v>
      </c>
      <c r="J455" s="79">
        <f t="shared" si="6"/>
        <v>7.8901464438926219E-2</v>
      </c>
      <c r="K455" s="79">
        <f>I455/'סכום נכסי הקרן'!$C$42</f>
        <v>-9.1271784977803088E-4</v>
      </c>
    </row>
    <row r="456" spans="2:11">
      <c r="B456" s="100" t="s">
        <v>2886</v>
      </c>
      <c r="C456" s="99" t="s">
        <v>2888</v>
      </c>
      <c r="D456" s="96" t="s">
        <v>510</v>
      </c>
      <c r="E456" s="96" t="s">
        <v>130</v>
      </c>
      <c r="F456" s="86">
        <v>44782</v>
      </c>
      <c r="G456" s="102">
        <v>90598381.964868978</v>
      </c>
      <c r="H456" s="103">
        <v>-6.7236520000000004</v>
      </c>
      <c r="I456" s="102">
        <v>-6091.5196060149992</v>
      </c>
      <c r="J456" s="79">
        <f t="shared" si="6"/>
        <v>3.2739112794270109E-2</v>
      </c>
      <c r="K456" s="79">
        <f>I456/'סכום נכסי הקרן'!$C$42</f>
        <v>-3.7872012700545632E-4</v>
      </c>
    </row>
    <row r="457" spans="2:11">
      <c r="B457" s="100" t="s">
        <v>2886</v>
      </c>
      <c r="C457" s="99" t="s">
        <v>2889</v>
      </c>
      <c r="D457" s="96" t="s">
        <v>510</v>
      </c>
      <c r="E457" s="96" t="s">
        <v>130</v>
      </c>
      <c r="F457" s="86">
        <v>44788</v>
      </c>
      <c r="G457" s="102">
        <v>138129545.41903001</v>
      </c>
      <c r="H457" s="103">
        <v>-10.348387000000001</v>
      </c>
      <c r="I457" s="102">
        <v>-14294.17945358</v>
      </c>
      <c r="J457" s="79">
        <f t="shared" si="6"/>
        <v>7.6824632226447032E-2</v>
      </c>
      <c r="K457" s="79">
        <f>I457/'סכום נכסי הקרן'!$C$42</f>
        <v>-8.8869343090566615E-4</v>
      </c>
    </row>
    <row r="458" spans="2:11">
      <c r="B458" s="100" t="s">
        <v>2886</v>
      </c>
      <c r="C458" s="99" t="s">
        <v>2890</v>
      </c>
      <c r="D458" s="96" t="s">
        <v>510</v>
      </c>
      <c r="E458" s="96" t="s">
        <v>130</v>
      </c>
      <c r="F458" s="86">
        <v>44712</v>
      </c>
      <c r="G458" s="102">
        <v>191321814.837973</v>
      </c>
      <c r="H458" s="103">
        <v>-6.4723560000000004</v>
      </c>
      <c r="I458" s="102">
        <v>-12383.029407951999</v>
      </c>
      <c r="J458" s="79">
        <f t="shared" si="6"/>
        <v>6.6553080797997849E-2</v>
      </c>
      <c r="K458" s="79">
        <f>I458/'סכום נכסי הקרן'!$C$42</f>
        <v>-7.6987398439317019E-4</v>
      </c>
    </row>
    <row r="459" spans="2:11">
      <c r="B459" s="100" t="s">
        <v>2891</v>
      </c>
      <c r="C459" s="99" t="s">
        <v>2892</v>
      </c>
      <c r="D459" s="96" t="s">
        <v>510</v>
      </c>
      <c r="E459" s="96" t="s">
        <v>130</v>
      </c>
      <c r="F459" s="86">
        <v>44743</v>
      </c>
      <c r="G459" s="102">
        <v>24465644.834598999</v>
      </c>
      <c r="H459" s="103">
        <v>-8.6671630000000004</v>
      </c>
      <c r="I459" s="102">
        <v>-2120.4772572320003</v>
      </c>
      <c r="J459" s="79">
        <f t="shared" si="6"/>
        <v>1.1396588797588781E-2</v>
      </c>
      <c r="K459" s="79">
        <f>I459/'סכום נכסי הקרן'!$C$42</f>
        <v>-1.3183367502882291E-4</v>
      </c>
    </row>
    <row r="460" spans="2:11">
      <c r="B460" s="100" t="s">
        <v>2893</v>
      </c>
      <c r="C460" s="99" t="s">
        <v>2894</v>
      </c>
      <c r="D460" s="96" t="s">
        <v>510</v>
      </c>
      <c r="E460" s="96" t="s">
        <v>139</v>
      </c>
      <c r="F460" s="86">
        <v>44715</v>
      </c>
      <c r="G460" s="102">
        <v>32199020.143401004</v>
      </c>
      <c r="H460" s="103">
        <v>-0.72754399999999997</v>
      </c>
      <c r="I460" s="102">
        <v>-234.26199633200002</v>
      </c>
      <c r="J460" s="79">
        <f t="shared" ref="J460:J464" si="7">IFERROR(I460/$I$11,0)</f>
        <v>1.2590503548163994E-3</v>
      </c>
      <c r="K460" s="79">
        <f>I460/'סכום נכסי הקרן'!$C$42</f>
        <v>-1.456446646183352E-5</v>
      </c>
    </row>
    <row r="461" spans="2:11">
      <c r="B461" s="100" t="s">
        <v>2895</v>
      </c>
      <c r="C461" s="99" t="s">
        <v>2896</v>
      </c>
      <c r="D461" s="96" t="s">
        <v>510</v>
      </c>
      <c r="E461" s="96" t="s">
        <v>130</v>
      </c>
      <c r="F461" s="86">
        <v>44860</v>
      </c>
      <c r="G461" s="102">
        <v>22821543.138379999</v>
      </c>
      <c r="H461" s="103">
        <v>7.461379</v>
      </c>
      <c r="I461" s="102">
        <v>1702.8019050700002</v>
      </c>
      <c r="J461" s="79">
        <f t="shared" si="7"/>
        <v>-9.1517761153287313E-3</v>
      </c>
      <c r="K461" s="79">
        <f>I461/'סכום נכסי הקרן'!$C$42</f>
        <v>1.0586608850712045E-4</v>
      </c>
    </row>
    <row r="462" spans="2:11">
      <c r="B462" s="71"/>
      <c r="C462" s="99"/>
      <c r="D462" s="99"/>
      <c r="E462" s="99"/>
      <c r="F462" s="99"/>
      <c r="G462" s="102"/>
      <c r="H462" s="103"/>
      <c r="I462" s="99"/>
      <c r="J462" s="79"/>
      <c r="K462" s="99"/>
    </row>
    <row r="463" spans="2:11">
      <c r="B463" s="71" t="s">
        <v>191</v>
      </c>
      <c r="C463" s="99"/>
      <c r="D463" s="99"/>
      <c r="E463" s="99"/>
      <c r="F463" s="99"/>
      <c r="G463" s="102"/>
      <c r="H463" s="103"/>
      <c r="I463" s="102">
        <v>318.57057685699999</v>
      </c>
      <c r="J463" s="79">
        <f t="shared" si="7"/>
        <v>-1.7121701518219385E-3</v>
      </c>
      <c r="K463" s="79">
        <f>I463/'סכום נכסי הקרן'!$C$42</f>
        <v>1.9806074203282705E-5</v>
      </c>
    </row>
    <row r="464" spans="2:11">
      <c r="B464" s="100" t="s">
        <v>2897</v>
      </c>
      <c r="C464" s="99" t="s">
        <v>2898</v>
      </c>
      <c r="D464" s="96" t="s">
        <v>510</v>
      </c>
      <c r="E464" s="96" t="s">
        <v>130</v>
      </c>
      <c r="F464" s="86">
        <v>44817</v>
      </c>
      <c r="G464" s="102">
        <v>29421251.922600001</v>
      </c>
      <c r="H464" s="103">
        <v>1.0827910000000001</v>
      </c>
      <c r="I464" s="102">
        <v>318.57057685699999</v>
      </c>
      <c r="J464" s="79">
        <f t="shared" si="7"/>
        <v>-1.7121701518219385E-3</v>
      </c>
      <c r="K464" s="79">
        <f>I464/'סכום נכסי הקרן'!$C$42</f>
        <v>1.9806074203282705E-5</v>
      </c>
    </row>
    <row r="465" spans="2:11">
      <c r="B465" s="113"/>
      <c r="C465" s="114"/>
      <c r="D465" s="114"/>
      <c r="E465" s="114"/>
      <c r="F465" s="114"/>
      <c r="G465" s="114"/>
      <c r="H465" s="114"/>
      <c r="I465" s="114"/>
      <c r="J465" s="114"/>
      <c r="K465" s="114"/>
    </row>
    <row r="466" spans="2:11">
      <c r="B466" s="113"/>
      <c r="C466" s="114"/>
      <c r="D466" s="114"/>
      <c r="E466" s="114"/>
      <c r="F466" s="114"/>
      <c r="G466" s="114"/>
      <c r="H466" s="114"/>
      <c r="I466" s="114"/>
      <c r="J466" s="114"/>
      <c r="K466" s="114"/>
    </row>
    <row r="467" spans="2:11">
      <c r="B467" s="113"/>
      <c r="C467" s="114"/>
      <c r="D467" s="114"/>
      <c r="E467" s="114"/>
      <c r="F467" s="114"/>
      <c r="G467" s="114"/>
      <c r="H467" s="114"/>
      <c r="I467" s="114"/>
      <c r="J467" s="114"/>
      <c r="K467" s="114"/>
    </row>
    <row r="468" spans="2:11">
      <c r="B468" s="120" t="s">
        <v>219</v>
      </c>
      <c r="C468" s="114"/>
      <c r="D468" s="114"/>
      <c r="E468" s="114"/>
      <c r="F468" s="114"/>
      <c r="G468" s="114"/>
      <c r="H468" s="114"/>
      <c r="I468" s="114"/>
      <c r="J468" s="114"/>
      <c r="K468" s="114"/>
    </row>
    <row r="469" spans="2:11">
      <c r="B469" s="120" t="s">
        <v>111</v>
      </c>
      <c r="C469" s="114"/>
      <c r="D469" s="114"/>
      <c r="E469" s="114"/>
      <c r="F469" s="114"/>
      <c r="G469" s="114"/>
      <c r="H469" s="114"/>
      <c r="I469" s="114"/>
      <c r="J469" s="114"/>
      <c r="K469" s="114"/>
    </row>
    <row r="470" spans="2:11">
      <c r="B470" s="120" t="s">
        <v>202</v>
      </c>
      <c r="C470" s="114"/>
      <c r="D470" s="114"/>
      <c r="E470" s="114"/>
      <c r="F470" s="114"/>
      <c r="G470" s="114"/>
      <c r="H470" s="114"/>
      <c r="I470" s="114"/>
      <c r="J470" s="114"/>
      <c r="K470" s="114"/>
    </row>
    <row r="471" spans="2:11">
      <c r="B471" s="120" t="s">
        <v>210</v>
      </c>
      <c r="C471" s="114"/>
      <c r="D471" s="114"/>
      <c r="E471" s="114"/>
      <c r="F471" s="114"/>
      <c r="G471" s="114"/>
      <c r="H471" s="114"/>
      <c r="I471" s="114"/>
      <c r="J471" s="114"/>
      <c r="K471" s="114"/>
    </row>
    <row r="472" spans="2:11">
      <c r="B472" s="113"/>
      <c r="C472" s="114"/>
      <c r="D472" s="114"/>
      <c r="E472" s="114"/>
      <c r="F472" s="114"/>
      <c r="G472" s="114"/>
      <c r="H472" s="114"/>
      <c r="I472" s="114"/>
      <c r="J472" s="114"/>
      <c r="K472" s="114"/>
    </row>
    <row r="473" spans="2:11">
      <c r="B473" s="113"/>
      <c r="C473" s="114"/>
      <c r="D473" s="114"/>
      <c r="E473" s="114"/>
      <c r="F473" s="114"/>
      <c r="G473" s="114"/>
      <c r="H473" s="114"/>
      <c r="I473" s="114"/>
      <c r="J473" s="114"/>
      <c r="K473" s="114"/>
    </row>
    <row r="474" spans="2:11">
      <c r="B474" s="113"/>
      <c r="C474" s="114"/>
      <c r="D474" s="114"/>
      <c r="E474" s="114"/>
      <c r="F474" s="114"/>
      <c r="G474" s="114"/>
      <c r="H474" s="114"/>
      <c r="I474" s="114"/>
      <c r="J474" s="114"/>
      <c r="K474" s="114"/>
    </row>
    <row r="475" spans="2:11">
      <c r="B475" s="113"/>
      <c r="C475" s="114"/>
      <c r="D475" s="114"/>
      <c r="E475" s="114"/>
      <c r="F475" s="114"/>
      <c r="G475" s="114"/>
      <c r="H475" s="114"/>
      <c r="I475" s="114"/>
      <c r="J475" s="114"/>
      <c r="K475" s="114"/>
    </row>
    <row r="476" spans="2:11">
      <c r="B476" s="113"/>
      <c r="C476" s="114"/>
      <c r="D476" s="114"/>
      <c r="E476" s="114"/>
      <c r="F476" s="114"/>
      <c r="G476" s="114"/>
      <c r="H476" s="114"/>
      <c r="I476" s="114"/>
      <c r="J476" s="114"/>
      <c r="K476" s="114"/>
    </row>
    <row r="477" spans="2:11">
      <c r="B477" s="113"/>
      <c r="C477" s="114"/>
      <c r="D477" s="114"/>
      <c r="E477" s="114"/>
      <c r="F477" s="114"/>
      <c r="G477" s="114"/>
      <c r="H477" s="114"/>
      <c r="I477" s="114"/>
      <c r="J477" s="114"/>
      <c r="K477" s="114"/>
    </row>
    <row r="478" spans="2:11">
      <c r="B478" s="113"/>
      <c r="C478" s="114"/>
      <c r="D478" s="114"/>
      <c r="E478" s="114"/>
      <c r="F478" s="114"/>
      <c r="G478" s="114"/>
      <c r="H478" s="114"/>
      <c r="I478" s="114"/>
      <c r="J478" s="114"/>
      <c r="K478" s="114"/>
    </row>
    <row r="479" spans="2:11">
      <c r="B479" s="113"/>
      <c r="C479" s="114"/>
      <c r="D479" s="114"/>
      <c r="E479" s="114"/>
      <c r="F479" s="114"/>
      <c r="G479" s="114"/>
      <c r="H479" s="114"/>
      <c r="I479" s="114"/>
      <c r="J479" s="114"/>
      <c r="K479" s="114"/>
    </row>
    <row r="480" spans="2:11">
      <c r="B480" s="113"/>
      <c r="C480" s="114"/>
      <c r="D480" s="114"/>
      <c r="E480" s="114"/>
      <c r="F480" s="114"/>
      <c r="G480" s="114"/>
      <c r="H480" s="114"/>
      <c r="I480" s="114"/>
      <c r="J480" s="114"/>
      <c r="K480" s="114"/>
    </row>
    <row r="481" spans="2:11">
      <c r="B481" s="113"/>
      <c r="C481" s="114"/>
      <c r="D481" s="114"/>
      <c r="E481" s="114"/>
      <c r="F481" s="114"/>
      <c r="G481" s="114"/>
      <c r="H481" s="114"/>
      <c r="I481" s="114"/>
      <c r="J481" s="114"/>
      <c r="K481" s="114"/>
    </row>
    <row r="482" spans="2:11">
      <c r="B482" s="113"/>
      <c r="C482" s="114"/>
      <c r="D482" s="114"/>
      <c r="E482" s="114"/>
      <c r="F482" s="114"/>
      <c r="G482" s="114"/>
      <c r="H482" s="114"/>
      <c r="I482" s="114"/>
      <c r="J482" s="114"/>
      <c r="K482" s="114"/>
    </row>
    <row r="483" spans="2:11">
      <c r="B483" s="113"/>
      <c r="C483" s="114"/>
      <c r="D483" s="114"/>
      <c r="E483" s="114"/>
      <c r="F483" s="114"/>
      <c r="G483" s="114"/>
      <c r="H483" s="114"/>
      <c r="I483" s="114"/>
      <c r="J483" s="114"/>
      <c r="K483" s="114"/>
    </row>
    <row r="484" spans="2:11">
      <c r="B484" s="113"/>
      <c r="C484" s="114"/>
      <c r="D484" s="114"/>
      <c r="E484" s="114"/>
      <c r="F484" s="114"/>
      <c r="G484" s="114"/>
      <c r="H484" s="114"/>
      <c r="I484" s="114"/>
      <c r="J484" s="114"/>
      <c r="K484" s="114"/>
    </row>
    <row r="485" spans="2:11">
      <c r="B485" s="113"/>
      <c r="C485" s="114"/>
      <c r="D485" s="114"/>
      <c r="E485" s="114"/>
      <c r="F485" s="114"/>
      <c r="G485" s="114"/>
      <c r="H485" s="114"/>
      <c r="I485" s="114"/>
      <c r="J485" s="114"/>
      <c r="K485" s="114"/>
    </row>
    <row r="486" spans="2:11">
      <c r="B486" s="113"/>
      <c r="C486" s="114"/>
      <c r="D486" s="114"/>
      <c r="E486" s="114"/>
      <c r="F486" s="114"/>
      <c r="G486" s="114"/>
      <c r="H486" s="114"/>
      <c r="I486" s="114"/>
      <c r="J486" s="114"/>
      <c r="K486" s="114"/>
    </row>
    <row r="487" spans="2:11">
      <c r="B487" s="113"/>
      <c r="C487" s="114"/>
      <c r="D487" s="114"/>
      <c r="E487" s="114"/>
      <c r="F487" s="114"/>
      <c r="G487" s="114"/>
      <c r="H487" s="114"/>
      <c r="I487" s="114"/>
      <c r="J487" s="114"/>
      <c r="K487" s="114"/>
    </row>
    <row r="488" spans="2:11">
      <c r="B488" s="113"/>
      <c r="C488" s="114"/>
      <c r="D488" s="114"/>
      <c r="E488" s="114"/>
      <c r="F488" s="114"/>
      <c r="G488" s="114"/>
      <c r="H488" s="114"/>
      <c r="I488" s="114"/>
      <c r="J488" s="114"/>
      <c r="K488" s="114"/>
    </row>
    <row r="489" spans="2:11">
      <c r="B489" s="113"/>
      <c r="C489" s="114"/>
      <c r="D489" s="114"/>
      <c r="E489" s="114"/>
      <c r="F489" s="114"/>
      <c r="G489" s="114"/>
      <c r="H489" s="114"/>
      <c r="I489" s="114"/>
      <c r="J489" s="114"/>
      <c r="K489" s="114"/>
    </row>
    <row r="490" spans="2:11">
      <c r="B490" s="113"/>
      <c r="C490" s="114"/>
      <c r="D490" s="114"/>
      <c r="E490" s="114"/>
      <c r="F490" s="114"/>
      <c r="G490" s="114"/>
      <c r="H490" s="114"/>
      <c r="I490" s="114"/>
      <c r="J490" s="114"/>
      <c r="K490" s="114"/>
    </row>
    <row r="491" spans="2:11">
      <c r="B491" s="113"/>
      <c r="C491" s="114"/>
      <c r="D491" s="114"/>
      <c r="E491" s="114"/>
      <c r="F491" s="114"/>
      <c r="G491" s="114"/>
      <c r="H491" s="114"/>
      <c r="I491" s="114"/>
      <c r="J491" s="114"/>
      <c r="K491" s="114"/>
    </row>
    <row r="492" spans="2:11">
      <c r="B492" s="113"/>
      <c r="C492" s="114"/>
      <c r="D492" s="114"/>
      <c r="E492" s="114"/>
      <c r="F492" s="114"/>
      <c r="G492" s="114"/>
      <c r="H492" s="114"/>
      <c r="I492" s="114"/>
      <c r="J492" s="114"/>
      <c r="K492" s="114"/>
    </row>
    <row r="493" spans="2:11">
      <c r="B493" s="113"/>
      <c r="C493" s="114"/>
      <c r="D493" s="114"/>
      <c r="E493" s="114"/>
      <c r="F493" s="114"/>
      <c r="G493" s="114"/>
      <c r="H493" s="114"/>
      <c r="I493" s="114"/>
      <c r="J493" s="114"/>
      <c r="K493" s="114"/>
    </row>
    <row r="494" spans="2:11">
      <c r="B494" s="113"/>
      <c r="C494" s="114"/>
      <c r="D494" s="114"/>
      <c r="E494" s="114"/>
      <c r="F494" s="114"/>
      <c r="G494" s="114"/>
      <c r="H494" s="114"/>
      <c r="I494" s="114"/>
      <c r="J494" s="114"/>
      <c r="K494" s="114"/>
    </row>
    <row r="495" spans="2:11">
      <c r="B495" s="113"/>
      <c r="C495" s="114"/>
      <c r="D495" s="114"/>
      <c r="E495" s="114"/>
      <c r="F495" s="114"/>
      <c r="G495" s="114"/>
      <c r="H495" s="114"/>
      <c r="I495" s="114"/>
      <c r="J495" s="114"/>
      <c r="K495" s="114"/>
    </row>
    <row r="496" spans="2:11">
      <c r="B496" s="113"/>
      <c r="C496" s="114"/>
      <c r="D496" s="114"/>
      <c r="E496" s="114"/>
      <c r="F496" s="114"/>
      <c r="G496" s="114"/>
      <c r="H496" s="114"/>
      <c r="I496" s="114"/>
      <c r="J496" s="114"/>
      <c r="K496" s="114"/>
    </row>
    <row r="497" spans="2:11">
      <c r="B497" s="113"/>
      <c r="C497" s="114"/>
      <c r="D497" s="114"/>
      <c r="E497" s="114"/>
      <c r="F497" s="114"/>
      <c r="G497" s="114"/>
      <c r="H497" s="114"/>
      <c r="I497" s="114"/>
      <c r="J497" s="114"/>
      <c r="K497" s="114"/>
    </row>
    <row r="498" spans="2:11">
      <c r="B498" s="113"/>
      <c r="C498" s="114"/>
      <c r="D498" s="114"/>
      <c r="E498" s="114"/>
      <c r="F498" s="114"/>
      <c r="G498" s="114"/>
      <c r="H498" s="114"/>
      <c r="I498" s="114"/>
      <c r="J498" s="114"/>
      <c r="K498" s="114"/>
    </row>
    <row r="499" spans="2:11">
      <c r="B499" s="113"/>
      <c r="C499" s="114"/>
      <c r="D499" s="114"/>
      <c r="E499" s="114"/>
      <c r="F499" s="114"/>
      <c r="G499" s="114"/>
      <c r="H499" s="114"/>
      <c r="I499" s="114"/>
      <c r="J499" s="114"/>
      <c r="K499" s="114"/>
    </row>
    <row r="500" spans="2:11">
      <c r="B500" s="113"/>
      <c r="C500" s="114"/>
      <c r="D500" s="114"/>
      <c r="E500" s="114"/>
      <c r="F500" s="114"/>
      <c r="G500" s="114"/>
      <c r="H500" s="114"/>
      <c r="I500" s="114"/>
      <c r="J500" s="114"/>
      <c r="K500" s="114"/>
    </row>
    <row r="501" spans="2:11">
      <c r="B501" s="113"/>
      <c r="C501" s="114"/>
      <c r="D501" s="114"/>
      <c r="E501" s="114"/>
      <c r="F501" s="114"/>
      <c r="G501" s="114"/>
      <c r="H501" s="114"/>
      <c r="I501" s="114"/>
      <c r="J501" s="114"/>
      <c r="K501" s="114"/>
    </row>
    <row r="502" spans="2:11">
      <c r="B502" s="113"/>
      <c r="C502" s="114"/>
      <c r="D502" s="114"/>
      <c r="E502" s="114"/>
      <c r="F502" s="114"/>
      <c r="G502" s="114"/>
      <c r="H502" s="114"/>
      <c r="I502" s="114"/>
      <c r="J502" s="114"/>
      <c r="K502" s="114"/>
    </row>
    <row r="503" spans="2:11">
      <c r="B503" s="113"/>
      <c r="C503" s="114"/>
      <c r="D503" s="114"/>
      <c r="E503" s="114"/>
      <c r="F503" s="114"/>
      <c r="G503" s="114"/>
      <c r="H503" s="114"/>
      <c r="I503" s="114"/>
      <c r="J503" s="114"/>
      <c r="K503" s="114"/>
    </row>
    <row r="504" spans="2:11">
      <c r="B504" s="113"/>
      <c r="C504" s="114"/>
      <c r="D504" s="114"/>
      <c r="E504" s="114"/>
      <c r="F504" s="114"/>
      <c r="G504" s="114"/>
      <c r="H504" s="114"/>
      <c r="I504" s="114"/>
      <c r="J504" s="114"/>
      <c r="K504" s="114"/>
    </row>
    <row r="505" spans="2:11">
      <c r="B505" s="113"/>
      <c r="C505" s="114"/>
      <c r="D505" s="114"/>
      <c r="E505" s="114"/>
      <c r="F505" s="114"/>
      <c r="G505" s="114"/>
      <c r="H505" s="114"/>
      <c r="I505" s="114"/>
      <c r="J505" s="114"/>
      <c r="K505" s="114"/>
    </row>
    <row r="506" spans="2:11">
      <c r="B506" s="113"/>
      <c r="C506" s="114"/>
      <c r="D506" s="114"/>
      <c r="E506" s="114"/>
      <c r="F506" s="114"/>
      <c r="G506" s="114"/>
      <c r="H506" s="114"/>
      <c r="I506" s="114"/>
      <c r="J506" s="114"/>
      <c r="K506" s="114"/>
    </row>
    <row r="507" spans="2:11">
      <c r="B507" s="113"/>
      <c r="C507" s="114"/>
      <c r="D507" s="114"/>
      <c r="E507" s="114"/>
      <c r="F507" s="114"/>
      <c r="G507" s="114"/>
      <c r="H507" s="114"/>
      <c r="I507" s="114"/>
      <c r="J507" s="114"/>
      <c r="K507" s="114"/>
    </row>
    <row r="508" spans="2:11">
      <c r="B508" s="113"/>
      <c r="C508" s="114"/>
      <c r="D508" s="114"/>
      <c r="E508" s="114"/>
      <c r="F508" s="114"/>
      <c r="G508" s="114"/>
      <c r="H508" s="114"/>
      <c r="I508" s="114"/>
      <c r="J508" s="114"/>
      <c r="K508" s="114"/>
    </row>
    <row r="509" spans="2:11">
      <c r="B509" s="113"/>
      <c r="C509" s="114"/>
      <c r="D509" s="114"/>
      <c r="E509" s="114"/>
      <c r="F509" s="114"/>
      <c r="G509" s="114"/>
      <c r="H509" s="114"/>
      <c r="I509" s="114"/>
      <c r="J509" s="114"/>
      <c r="K509" s="114"/>
    </row>
    <row r="510" spans="2:11">
      <c r="B510" s="113"/>
      <c r="C510" s="114"/>
      <c r="D510" s="114"/>
      <c r="E510" s="114"/>
      <c r="F510" s="114"/>
      <c r="G510" s="114"/>
      <c r="H510" s="114"/>
      <c r="I510" s="114"/>
      <c r="J510" s="114"/>
      <c r="K510" s="114"/>
    </row>
    <row r="511" spans="2:11">
      <c r="B511" s="113"/>
      <c r="C511" s="114"/>
      <c r="D511" s="114"/>
      <c r="E511" s="114"/>
      <c r="F511" s="114"/>
      <c r="G511" s="114"/>
      <c r="H511" s="114"/>
      <c r="I511" s="114"/>
      <c r="J511" s="114"/>
      <c r="K511" s="114"/>
    </row>
    <row r="512" spans="2:11">
      <c r="B512" s="113"/>
      <c r="C512" s="114"/>
      <c r="D512" s="114"/>
      <c r="E512" s="114"/>
      <c r="F512" s="114"/>
      <c r="G512" s="114"/>
      <c r="H512" s="114"/>
      <c r="I512" s="114"/>
      <c r="J512" s="114"/>
      <c r="K512" s="114"/>
    </row>
    <row r="513" spans="2:11">
      <c r="B513" s="113"/>
      <c r="C513" s="114"/>
      <c r="D513" s="114"/>
      <c r="E513" s="114"/>
      <c r="F513" s="114"/>
      <c r="G513" s="114"/>
      <c r="H513" s="114"/>
      <c r="I513" s="114"/>
      <c r="J513" s="114"/>
      <c r="K513" s="114"/>
    </row>
    <row r="514" spans="2:11">
      <c r="B514" s="113"/>
      <c r="C514" s="114"/>
      <c r="D514" s="114"/>
      <c r="E514" s="114"/>
      <c r="F514" s="114"/>
      <c r="G514" s="114"/>
      <c r="H514" s="114"/>
      <c r="I514" s="114"/>
      <c r="J514" s="114"/>
      <c r="K514" s="114"/>
    </row>
    <row r="515" spans="2:11">
      <c r="B515" s="113"/>
      <c r="C515" s="114"/>
      <c r="D515" s="114"/>
      <c r="E515" s="114"/>
      <c r="F515" s="114"/>
      <c r="G515" s="114"/>
      <c r="H515" s="114"/>
      <c r="I515" s="114"/>
      <c r="J515" s="114"/>
      <c r="K515" s="114"/>
    </row>
    <row r="516" spans="2:11">
      <c r="B516" s="113"/>
      <c r="C516" s="114"/>
      <c r="D516" s="114"/>
      <c r="E516" s="114"/>
      <c r="F516" s="114"/>
      <c r="G516" s="114"/>
      <c r="H516" s="114"/>
      <c r="I516" s="114"/>
      <c r="J516" s="114"/>
      <c r="K516" s="114"/>
    </row>
    <row r="517" spans="2:11">
      <c r="B517" s="113"/>
      <c r="C517" s="114"/>
      <c r="D517" s="114"/>
      <c r="E517" s="114"/>
      <c r="F517" s="114"/>
      <c r="G517" s="114"/>
      <c r="H517" s="114"/>
      <c r="I517" s="114"/>
      <c r="J517" s="114"/>
      <c r="K517" s="114"/>
    </row>
    <row r="518" spans="2:11">
      <c r="B518" s="113"/>
      <c r="C518" s="114"/>
      <c r="D518" s="114"/>
      <c r="E518" s="114"/>
      <c r="F518" s="114"/>
      <c r="G518" s="114"/>
      <c r="H518" s="114"/>
      <c r="I518" s="114"/>
      <c r="J518" s="114"/>
      <c r="K518" s="114"/>
    </row>
    <row r="519" spans="2:11">
      <c r="B519" s="113"/>
      <c r="C519" s="114"/>
      <c r="D519" s="114"/>
      <c r="E519" s="114"/>
      <c r="F519" s="114"/>
      <c r="G519" s="114"/>
      <c r="H519" s="114"/>
      <c r="I519" s="114"/>
      <c r="J519" s="114"/>
      <c r="K519" s="114"/>
    </row>
    <row r="520" spans="2:11">
      <c r="B520" s="113"/>
      <c r="C520" s="114"/>
      <c r="D520" s="114"/>
      <c r="E520" s="114"/>
      <c r="F520" s="114"/>
      <c r="G520" s="114"/>
      <c r="H520" s="114"/>
      <c r="I520" s="114"/>
      <c r="J520" s="114"/>
      <c r="K520" s="114"/>
    </row>
    <row r="521" spans="2:11">
      <c r="B521" s="113"/>
      <c r="C521" s="114"/>
      <c r="D521" s="114"/>
      <c r="E521" s="114"/>
      <c r="F521" s="114"/>
      <c r="G521" s="114"/>
      <c r="H521" s="114"/>
      <c r="I521" s="114"/>
      <c r="J521" s="114"/>
      <c r="K521" s="114"/>
    </row>
    <row r="522" spans="2:11">
      <c r="B522" s="113"/>
      <c r="C522" s="114"/>
      <c r="D522" s="114"/>
      <c r="E522" s="114"/>
      <c r="F522" s="114"/>
      <c r="G522" s="114"/>
      <c r="H522" s="114"/>
      <c r="I522" s="114"/>
      <c r="J522" s="114"/>
      <c r="K522" s="114"/>
    </row>
    <row r="523" spans="2:11">
      <c r="B523" s="113"/>
      <c r="C523" s="114"/>
      <c r="D523" s="114"/>
      <c r="E523" s="114"/>
      <c r="F523" s="114"/>
      <c r="G523" s="114"/>
      <c r="H523" s="114"/>
      <c r="I523" s="114"/>
      <c r="J523" s="114"/>
      <c r="K523" s="114"/>
    </row>
    <row r="524" spans="2:11">
      <c r="B524" s="113"/>
      <c r="C524" s="114"/>
      <c r="D524" s="114"/>
      <c r="E524" s="114"/>
      <c r="F524" s="114"/>
      <c r="G524" s="114"/>
      <c r="H524" s="114"/>
      <c r="I524" s="114"/>
      <c r="J524" s="114"/>
      <c r="K524" s="114"/>
    </row>
    <row r="525" spans="2:11">
      <c r="B525" s="113"/>
      <c r="C525" s="114"/>
      <c r="D525" s="114"/>
      <c r="E525" s="114"/>
      <c r="F525" s="114"/>
      <c r="G525" s="114"/>
      <c r="H525" s="114"/>
      <c r="I525" s="114"/>
      <c r="J525" s="114"/>
      <c r="K525" s="114"/>
    </row>
    <row r="526" spans="2:11">
      <c r="B526" s="113"/>
      <c r="C526" s="114"/>
      <c r="D526" s="114"/>
      <c r="E526" s="114"/>
      <c r="F526" s="114"/>
      <c r="G526" s="114"/>
      <c r="H526" s="114"/>
      <c r="I526" s="114"/>
      <c r="J526" s="114"/>
      <c r="K526" s="114"/>
    </row>
    <row r="527" spans="2:11">
      <c r="B527" s="113"/>
      <c r="C527" s="114"/>
      <c r="D527" s="114"/>
      <c r="E527" s="114"/>
      <c r="F527" s="114"/>
      <c r="G527" s="114"/>
      <c r="H527" s="114"/>
      <c r="I527" s="114"/>
      <c r="J527" s="114"/>
      <c r="K527" s="114"/>
    </row>
    <row r="528" spans="2:11">
      <c r="B528" s="113"/>
      <c r="C528" s="114"/>
      <c r="D528" s="114"/>
      <c r="E528" s="114"/>
      <c r="F528" s="114"/>
      <c r="G528" s="114"/>
      <c r="H528" s="114"/>
      <c r="I528" s="114"/>
      <c r="J528" s="114"/>
      <c r="K528" s="114"/>
    </row>
    <row r="529" spans="2:11">
      <c r="B529" s="113"/>
      <c r="C529" s="114"/>
      <c r="D529" s="114"/>
      <c r="E529" s="114"/>
      <c r="F529" s="114"/>
      <c r="G529" s="114"/>
      <c r="H529" s="114"/>
      <c r="I529" s="114"/>
      <c r="J529" s="114"/>
      <c r="K529" s="114"/>
    </row>
    <row r="530" spans="2:11">
      <c r="B530" s="113"/>
      <c r="C530" s="114"/>
      <c r="D530" s="114"/>
      <c r="E530" s="114"/>
      <c r="F530" s="114"/>
      <c r="G530" s="114"/>
      <c r="H530" s="114"/>
      <c r="I530" s="114"/>
      <c r="J530" s="114"/>
      <c r="K530" s="114"/>
    </row>
    <row r="531" spans="2:11">
      <c r="B531" s="113"/>
      <c r="C531" s="114"/>
      <c r="D531" s="114"/>
      <c r="E531" s="114"/>
      <c r="F531" s="114"/>
      <c r="G531" s="114"/>
      <c r="H531" s="114"/>
      <c r="I531" s="114"/>
      <c r="J531" s="114"/>
      <c r="K531" s="114"/>
    </row>
    <row r="532" spans="2:11">
      <c r="B532" s="113"/>
      <c r="C532" s="114"/>
      <c r="D532" s="114"/>
      <c r="E532" s="114"/>
      <c r="F532" s="114"/>
      <c r="G532" s="114"/>
      <c r="H532" s="114"/>
      <c r="I532" s="114"/>
      <c r="J532" s="114"/>
      <c r="K532" s="114"/>
    </row>
    <row r="533" spans="2:11">
      <c r="B533" s="113"/>
      <c r="C533" s="114"/>
      <c r="D533" s="114"/>
      <c r="E533" s="114"/>
      <c r="F533" s="114"/>
      <c r="G533" s="114"/>
      <c r="H533" s="114"/>
      <c r="I533" s="114"/>
      <c r="J533" s="114"/>
      <c r="K533" s="114"/>
    </row>
    <row r="534" spans="2:11">
      <c r="B534" s="113"/>
      <c r="C534" s="114"/>
      <c r="D534" s="114"/>
      <c r="E534" s="114"/>
      <c r="F534" s="114"/>
      <c r="G534" s="114"/>
      <c r="H534" s="114"/>
      <c r="I534" s="114"/>
      <c r="J534" s="114"/>
      <c r="K534" s="114"/>
    </row>
    <row r="535" spans="2:11">
      <c r="B535" s="113"/>
      <c r="C535" s="114"/>
      <c r="D535" s="114"/>
      <c r="E535" s="114"/>
      <c r="F535" s="114"/>
      <c r="G535" s="114"/>
      <c r="H535" s="114"/>
      <c r="I535" s="114"/>
      <c r="J535" s="114"/>
      <c r="K535" s="114"/>
    </row>
    <row r="536" spans="2:11">
      <c r="B536" s="113"/>
      <c r="C536" s="114"/>
      <c r="D536" s="114"/>
      <c r="E536" s="114"/>
      <c r="F536" s="114"/>
      <c r="G536" s="114"/>
      <c r="H536" s="114"/>
      <c r="I536" s="114"/>
      <c r="J536" s="114"/>
      <c r="K536" s="114"/>
    </row>
    <row r="537" spans="2:11">
      <c r="B537" s="113"/>
      <c r="C537" s="114"/>
      <c r="D537" s="114"/>
      <c r="E537" s="114"/>
      <c r="F537" s="114"/>
      <c r="G537" s="114"/>
      <c r="H537" s="114"/>
      <c r="I537" s="114"/>
      <c r="J537" s="114"/>
      <c r="K537" s="114"/>
    </row>
    <row r="538" spans="2:11">
      <c r="B538" s="113"/>
      <c r="C538" s="114"/>
      <c r="D538" s="114"/>
      <c r="E538" s="114"/>
      <c r="F538" s="114"/>
      <c r="G538" s="114"/>
      <c r="H538" s="114"/>
      <c r="I538" s="114"/>
      <c r="J538" s="114"/>
      <c r="K538" s="114"/>
    </row>
    <row r="539" spans="2:11">
      <c r="B539" s="113"/>
      <c r="C539" s="114"/>
      <c r="D539" s="114"/>
      <c r="E539" s="114"/>
      <c r="F539" s="114"/>
      <c r="G539" s="114"/>
      <c r="H539" s="114"/>
      <c r="I539" s="114"/>
      <c r="J539" s="114"/>
      <c r="K539" s="114"/>
    </row>
    <row r="540" spans="2:11">
      <c r="B540" s="113"/>
      <c r="C540" s="114"/>
      <c r="D540" s="114"/>
      <c r="E540" s="114"/>
      <c r="F540" s="114"/>
      <c r="G540" s="114"/>
      <c r="H540" s="114"/>
      <c r="I540" s="114"/>
      <c r="J540" s="114"/>
      <c r="K540" s="114"/>
    </row>
    <row r="541" spans="2:11">
      <c r="B541" s="113"/>
      <c r="C541" s="114"/>
      <c r="D541" s="114"/>
      <c r="E541" s="114"/>
      <c r="F541" s="114"/>
      <c r="G541" s="114"/>
      <c r="H541" s="114"/>
      <c r="I541" s="114"/>
      <c r="J541" s="114"/>
      <c r="K541" s="114"/>
    </row>
    <row r="542" spans="2:11">
      <c r="B542" s="113"/>
      <c r="C542" s="114"/>
      <c r="D542" s="114"/>
      <c r="E542" s="114"/>
      <c r="F542" s="114"/>
      <c r="G542" s="114"/>
      <c r="H542" s="114"/>
      <c r="I542" s="114"/>
      <c r="J542" s="114"/>
      <c r="K542" s="114"/>
    </row>
    <row r="543" spans="2:11">
      <c r="B543" s="113"/>
      <c r="C543" s="114"/>
      <c r="D543" s="114"/>
      <c r="E543" s="114"/>
      <c r="F543" s="114"/>
      <c r="G543" s="114"/>
      <c r="H543" s="114"/>
      <c r="I543" s="114"/>
      <c r="J543" s="114"/>
      <c r="K543" s="114"/>
    </row>
    <row r="544" spans="2:11">
      <c r="B544" s="113"/>
      <c r="C544" s="114"/>
      <c r="D544" s="114"/>
      <c r="E544" s="114"/>
      <c r="F544" s="114"/>
      <c r="G544" s="114"/>
      <c r="H544" s="114"/>
      <c r="I544" s="114"/>
      <c r="J544" s="114"/>
      <c r="K544" s="114"/>
    </row>
    <row r="545" spans="2:11">
      <c r="B545" s="113"/>
      <c r="C545" s="114"/>
      <c r="D545" s="114"/>
      <c r="E545" s="114"/>
      <c r="F545" s="114"/>
      <c r="G545" s="114"/>
      <c r="H545" s="114"/>
      <c r="I545" s="114"/>
      <c r="J545" s="114"/>
      <c r="K545" s="114"/>
    </row>
    <row r="546" spans="2:11">
      <c r="B546" s="113"/>
      <c r="C546" s="114"/>
      <c r="D546" s="114"/>
      <c r="E546" s="114"/>
      <c r="F546" s="114"/>
      <c r="G546" s="114"/>
      <c r="H546" s="114"/>
      <c r="I546" s="114"/>
      <c r="J546" s="114"/>
      <c r="K546" s="114"/>
    </row>
    <row r="547" spans="2:11">
      <c r="B547" s="113"/>
      <c r="C547" s="114"/>
      <c r="D547" s="114"/>
      <c r="E547" s="114"/>
      <c r="F547" s="114"/>
      <c r="G547" s="114"/>
      <c r="H547" s="114"/>
      <c r="I547" s="114"/>
      <c r="J547" s="114"/>
      <c r="K547" s="114"/>
    </row>
    <row r="548" spans="2:11">
      <c r="B548" s="113"/>
      <c r="C548" s="114"/>
      <c r="D548" s="114"/>
      <c r="E548" s="114"/>
      <c r="F548" s="114"/>
      <c r="G548" s="114"/>
      <c r="H548" s="114"/>
      <c r="I548" s="114"/>
      <c r="J548" s="114"/>
      <c r="K548" s="114"/>
    </row>
    <row r="549" spans="2:11">
      <c r="B549" s="113"/>
      <c r="C549" s="114"/>
      <c r="D549" s="114"/>
      <c r="E549" s="114"/>
      <c r="F549" s="114"/>
      <c r="G549" s="114"/>
      <c r="H549" s="114"/>
      <c r="I549" s="114"/>
      <c r="J549" s="114"/>
      <c r="K549" s="114"/>
    </row>
    <row r="550" spans="2:11">
      <c r="B550" s="113"/>
      <c r="C550" s="114"/>
      <c r="D550" s="114"/>
      <c r="E550" s="114"/>
      <c r="F550" s="114"/>
      <c r="G550" s="114"/>
      <c r="H550" s="114"/>
      <c r="I550" s="114"/>
      <c r="J550" s="114"/>
      <c r="K550" s="114"/>
    </row>
    <row r="551" spans="2:11">
      <c r="B551" s="113"/>
      <c r="C551" s="114"/>
      <c r="D551" s="114"/>
      <c r="E551" s="114"/>
      <c r="F551" s="114"/>
      <c r="G551" s="114"/>
      <c r="H551" s="114"/>
      <c r="I551" s="114"/>
      <c r="J551" s="114"/>
      <c r="K551" s="114"/>
    </row>
    <row r="552" spans="2:11">
      <c r="B552" s="113"/>
      <c r="C552" s="114"/>
      <c r="D552" s="114"/>
      <c r="E552" s="114"/>
      <c r="F552" s="114"/>
      <c r="G552" s="114"/>
      <c r="H552" s="114"/>
      <c r="I552" s="114"/>
      <c r="J552" s="114"/>
      <c r="K552" s="114"/>
    </row>
    <row r="553" spans="2:11">
      <c r="B553" s="113"/>
      <c r="C553" s="114"/>
      <c r="D553" s="114"/>
      <c r="E553" s="114"/>
      <c r="F553" s="114"/>
      <c r="G553" s="114"/>
      <c r="H553" s="114"/>
      <c r="I553" s="114"/>
      <c r="J553" s="114"/>
      <c r="K553" s="114"/>
    </row>
    <row r="554" spans="2:11">
      <c r="B554" s="113"/>
      <c r="C554" s="114"/>
      <c r="D554" s="114"/>
      <c r="E554" s="114"/>
      <c r="F554" s="114"/>
      <c r="G554" s="114"/>
      <c r="H554" s="114"/>
      <c r="I554" s="114"/>
      <c r="J554" s="114"/>
      <c r="K554" s="114"/>
    </row>
    <row r="555" spans="2:11">
      <c r="B555" s="113"/>
      <c r="C555" s="114"/>
      <c r="D555" s="114"/>
      <c r="E555" s="114"/>
      <c r="F555" s="114"/>
      <c r="G555" s="114"/>
      <c r="H555" s="114"/>
      <c r="I555" s="114"/>
      <c r="J555" s="114"/>
      <c r="K555" s="114"/>
    </row>
    <row r="556" spans="2:11">
      <c r="B556" s="113"/>
      <c r="C556" s="114"/>
      <c r="D556" s="114"/>
      <c r="E556" s="114"/>
      <c r="F556" s="114"/>
      <c r="G556" s="114"/>
      <c r="H556" s="114"/>
      <c r="I556" s="114"/>
      <c r="J556" s="114"/>
      <c r="K556" s="114"/>
    </row>
    <row r="557" spans="2:11">
      <c r="B557" s="113"/>
      <c r="C557" s="114"/>
      <c r="D557" s="114"/>
      <c r="E557" s="114"/>
      <c r="F557" s="114"/>
      <c r="G557" s="114"/>
      <c r="H557" s="114"/>
      <c r="I557" s="114"/>
      <c r="J557" s="114"/>
      <c r="K557" s="114"/>
    </row>
    <row r="558" spans="2:11">
      <c r="B558" s="113"/>
      <c r="C558" s="114"/>
      <c r="D558" s="114"/>
      <c r="E558" s="114"/>
      <c r="F558" s="114"/>
      <c r="G558" s="114"/>
      <c r="H558" s="114"/>
      <c r="I558" s="114"/>
      <c r="J558" s="114"/>
      <c r="K558" s="114"/>
    </row>
    <row r="559" spans="2:11">
      <c r="B559" s="113"/>
      <c r="C559" s="114"/>
      <c r="D559" s="114"/>
      <c r="E559" s="114"/>
      <c r="F559" s="114"/>
      <c r="G559" s="114"/>
      <c r="H559" s="114"/>
      <c r="I559" s="114"/>
      <c r="J559" s="114"/>
      <c r="K559" s="114"/>
    </row>
    <row r="560" spans="2:11">
      <c r="B560" s="113"/>
      <c r="C560" s="114"/>
      <c r="D560" s="114"/>
      <c r="E560" s="114"/>
      <c r="F560" s="114"/>
      <c r="G560" s="114"/>
      <c r="H560" s="114"/>
      <c r="I560" s="114"/>
      <c r="J560" s="114"/>
      <c r="K560" s="114"/>
    </row>
    <row r="561" spans="2:11">
      <c r="B561" s="113"/>
      <c r="C561" s="114"/>
      <c r="D561" s="114"/>
      <c r="E561" s="114"/>
      <c r="F561" s="114"/>
      <c r="G561" s="114"/>
      <c r="H561" s="114"/>
      <c r="I561" s="114"/>
      <c r="J561" s="114"/>
      <c r="K561" s="114"/>
    </row>
    <row r="562" spans="2:11">
      <c r="B562" s="113"/>
      <c r="C562" s="114"/>
      <c r="D562" s="114"/>
      <c r="E562" s="114"/>
      <c r="F562" s="114"/>
      <c r="G562" s="114"/>
      <c r="H562" s="114"/>
      <c r="I562" s="114"/>
      <c r="J562" s="114"/>
      <c r="K562" s="114"/>
    </row>
    <row r="563" spans="2:11">
      <c r="B563" s="113"/>
      <c r="C563" s="114"/>
      <c r="D563" s="114"/>
      <c r="E563" s="114"/>
      <c r="F563" s="114"/>
      <c r="G563" s="114"/>
      <c r="H563" s="114"/>
      <c r="I563" s="114"/>
      <c r="J563" s="114"/>
      <c r="K563" s="114"/>
    </row>
    <row r="564" spans="2:11">
      <c r="B564" s="113"/>
      <c r="C564" s="114"/>
      <c r="D564" s="114"/>
      <c r="E564" s="114"/>
      <c r="F564" s="114"/>
      <c r="G564" s="114"/>
      <c r="H564" s="114"/>
      <c r="I564" s="114"/>
      <c r="J564" s="114"/>
      <c r="K564" s="114"/>
    </row>
    <row r="565" spans="2:11">
      <c r="B565" s="113"/>
      <c r="C565" s="113"/>
      <c r="D565" s="113"/>
      <c r="E565" s="114"/>
      <c r="F565" s="114"/>
      <c r="G565" s="114"/>
      <c r="H565" s="114"/>
      <c r="I565" s="114"/>
      <c r="J565" s="114"/>
      <c r="K565" s="114"/>
    </row>
    <row r="566" spans="2:11">
      <c r="B566" s="113"/>
      <c r="C566" s="113"/>
      <c r="D566" s="113"/>
      <c r="E566" s="114"/>
      <c r="F566" s="114"/>
      <c r="G566" s="114"/>
      <c r="H566" s="114"/>
      <c r="I566" s="114"/>
      <c r="J566" s="114"/>
      <c r="K566" s="114"/>
    </row>
    <row r="567" spans="2:11">
      <c r="B567" s="113"/>
      <c r="C567" s="113"/>
      <c r="D567" s="113"/>
      <c r="E567" s="114"/>
      <c r="F567" s="114"/>
      <c r="G567" s="114"/>
      <c r="H567" s="114"/>
      <c r="I567" s="114"/>
      <c r="J567" s="114"/>
      <c r="K567" s="114"/>
    </row>
    <row r="568" spans="2:11">
      <c r="B568" s="113"/>
      <c r="C568" s="113"/>
      <c r="D568" s="113"/>
      <c r="E568" s="114"/>
      <c r="F568" s="114"/>
      <c r="G568" s="114"/>
      <c r="H568" s="114"/>
      <c r="I568" s="114"/>
      <c r="J568" s="114"/>
      <c r="K568" s="114"/>
    </row>
    <row r="569" spans="2:11">
      <c r="B569" s="113"/>
      <c r="C569" s="113"/>
      <c r="D569" s="113"/>
      <c r="E569" s="114"/>
      <c r="F569" s="114"/>
      <c r="G569" s="114"/>
      <c r="H569" s="114"/>
      <c r="I569" s="114"/>
      <c r="J569" s="114"/>
      <c r="K569" s="114"/>
    </row>
    <row r="570" spans="2:11">
      <c r="B570" s="113"/>
      <c r="C570" s="113"/>
      <c r="D570" s="113"/>
      <c r="E570" s="114"/>
      <c r="F570" s="114"/>
      <c r="G570" s="114"/>
      <c r="H570" s="114"/>
      <c r="I570" s="114"/>
      <c r="J570" s="114"/>
      <c r="K570" s="114"/>
    </row>
    <row r="571" spans="2:11">
      <c r="B571" s="113"/>
      <c r="C571" s="113"/>
      <c r="D571" s="113"/>
      <c r="E571" s="114"/>
      <c r="F571" s="114"/>
      <c r="G571" s="114"/>
      <c r="H571" s="114"/>
      <c r="I571" s="114"/>
      <c r="J571" s="114"/>
      <c r="K571" s="114"/>
    </row>
    <row r="572" spans="2:11">
      <c r="B572" s="113"/>
      <c r="C572" s="113"/>
      <c r="D572" s="113"/>
      <c r="E572" s="114"/>
      <c r="F572" s="114"/>
      <c r="G572" s="114"/>
      <c r="H572" s="114"/>
      <c r="I572" s="114"/>
      <c r="J572" s="114"/>
      <c r="K572" s="114"/>
    </row>
    <row r="573" spans="2:11">
      <c r="B573" s="113"/>
      <c r="C573" s="113"/>
      <c r="D573" s="113"/>
      <c r="E573" s="114"/>
      <c r="F573" s="114"/>
      <c r="G573" s="114"/>
      <c r="H573" s="114"/>
      <c r="I573" s="114"/>
      <c r="J573" s="114"/>
      <c r="K573" s="114"/>
    </row>
    <row r="574" spans="2:11">
      <c r="B574" s="113"/>
      <c r="C574" s="113"/>
      <c r="D574" s="113"/>
      <c r="E574" s="114"/>
      <c r="F574" s="114"/>
      <c r="G574" s="114"/>
      <c r="H574" s="114"/>
      <c r="I574" s="114"/>
      <c r="J574" s="114"/>
      <c r="K574" s="114"/>
    </row>
    <row r="575" spans="2:11">
      <c r="B575" s="113"/>
      <c r="C575" s="113"/>
      <c r="D575" s="113"/>
      <c r="E575" s="114"/>
      <c r="F575" s="114"/>
      <c r="G575" s="114"/>
      <c r="H575" s="114"/>
      <c r="I575" s="114"/>
      <c r="J575" s="114"/>
      <c r="K575" s="114"/>
    </row>
    <row r="576" spans="2:11">
      <c r="B576" s="113"/>
      <c r="C576" s="113"/>
      <c r="D576" s="113"/>
      <c r="E576" s="114"/>
      <c r="F576" s="114"/>
      <c r="G576" s="114"/>
      <c r="H576" s="114"/>
      <c r="I576" s="114"/>
      <c r="J576" s="114"/>
      <c r="K576" s="114"/>
    </row>
    <row r="577" spans="2:11">
      <c r="B577" s="113"/>
      <c r="C577" s="113"/>
      <c r="D577" s="113"/>
      <c r="E577" s="114"/>
      <c r="F577" s="114"/>
      <c r="G577" s="114"/>
      <c r="H577" s="114"/>
      <c r="I577" s="114"/>
      <c r="J577" s="114"/>
      <c r="K577" s="114"/>
    </row>
    <row r="578" spans="2:11">
      <c r="B578" s="113"/>
      <c r="C578" s="113"/>
      <c r="D578" s="113"/>
      <c r="E578" s="114"/>
      <c r="F578" s="114"/>
      <c r="G578" s="114"/>
      <c r="H578" s="114"/>
      <c r="I578" s="114"/>
      <c r="J578" s="114"/>
      <c r="K578" s="114"/>
    </row>
    <row r="579" spans="2:11">
      <c r="B579" s="113"/>
      <c r="C579" s="113"/>
      <c r="D579" s="113"/>
      <c r="E579" s="114"/>
      <c r="F579" s="114"/>
      <c r="G579" s="114"/>
      <c r="H579" s="114"/>
      <c r="I579" s="114"/>
      <c r="J579" s="114"/>
      <c r="K579" s="114"/>
    </row>
    <row r="580" spans="2:11">
      <c r="B580" s="113"/>
      <c r="C580" s="113"/>
      <c r="D580" s="113"/>
      <c r="E580" s="114"/>
      <c r="F580" s="114"/>
      <c r="G580" s="114"/>
      <c r="H580" s="114"/>
      <c r="I580" s="114"/>
      <c r="J580" s="114"/>
      <c r="K580" s="114"/>
    </row>
    <row r="581" spans="2:11">
      <c r="B581" s="113"/>
      <c r="C581" s="113"/>
      <c r="D581" s="113"/>
      <c r="E581" s="114"/>
      <c r="F581" s="114"/>
      <c r="G581" s="114"/>
      <c r="H581" s="114"/>
      <c r="I581" s="114"/>
      <c r="J581" s="114"/>
      <c r="K581" s="114"/>
    </row>
    <row r="582" spans="2:11">
      <c r="B582" s="113"/>
      <c r="C582" s="113"/>
      <c r="D582" s="113"/>
      <c r="E582" s="114"/>
      <c r="F582" s="114"/>
      <c r="G582" s="114"/>
      <c r="H582" s="114"/>
      <c r="I582" s="114"/>
      <c r="J582" s="114"/>
      <c r="K582" s="114"/>
    </row>
    <row r="583" spans="2:11">
      <c r="B583" s="113"/>
      <c r="C583" s="113"/>
      <c r="D583" s="113"/>
      <c r="E583" s="114"/>
      <c r="F583" s="114"/>
      <c r="G583" s="114"/>
      <c r="H583" s="114"/>
      <c r="I583" s="114"/>
      <c r="J583" s="114"/>
      <c r="K583" s="114"/>
    </row>
    <row r="584" spans="2:11">
      <c r="B584" s="113"/>
      <c r="C584" s="113"/>
      <c r="D584" s="113"/>
      <c r="E584" s="114"/>
      <c r="F584" s="114"/>
      <c r="G584" s="114"/>
      <c r="H584" s="114"/>
      <c r="I584" s="114"/>
      <c r="J584" s="114"/>
      <c r="K584" s="114"/>
    </row>
    <row r="585" spans="2:11">
      <c r="B585" s="113"/>
      <c r="C585" s="113"/>
      <c r="D585" s="113"/>
      <c r="E585" s="114"/>
      <c r="F585" s="114"/>
      <c r="G585" s="114"/>
      <c r="H585" s="114"/>
      <c r="I585" s="114"/>
      <c r="J585" s="114"/>
      <c r="K585" s="114"/>
    </row>
    <row r="586" spans="2:11">
      <c r="B586" s="113"/>
      <c r="C586" s="113"/>
      <c r="D586" s="113"/>
      <c r="E586" s="114"/>
      <c r="F586" s="114"/>
      <c r="G586" s="114"/>
      <c r="H586" s="114"/>
      <c r="I586" s="114"/>
      <c r="J586" s="114"/>
      <c r="K586" s="114"/>
    </row>
    <row r="587" spans="2:11">
      <c r="B587" s="113"/>
      <c r="C587" s="113"/>
      <c r="D587" s="113"/>
      <c r="E587" s="114"/>
      <c r="F587" s="114"/>
      <c r="G587" s="114"/>
      <c r="H587" s="114"/>
      <c r="I587" s="114"/>
      <c r="J587" s="114"/>
      <c r="K587" s="114"/>
    </row>
    <row r="588" spans="2:11">
      <c r="B588" s="113"/>
      <c r="C588" s="113"/>
      <c r="D588" s="113"/>
      <c r="E588" s="114"/>
      <c r="F588" s="114"/>
      <c r="G588" s="114"/>
      <c r="H588" s="114"/>
      <c r="I588" s="114"/>
      <c r="J588" s="114"/>
      <c r="K588" s="114"/>
    </row>
    <row r="589" spans="2:11">
      <c r="B589" s="113"/>
      <c r="C589" s="113"/>
      <c r="D589" s="113"/>
      <c r="E589" s="114"/>
      <c r="F589" s="114"/>
      <c r="G589" s="114"/>
      <c r="H589" s="114"/>
      <c r="I589" s="114"/>
      <c r="J589" s="114"/>
      <c r="K589" s="114"/>
    </row>
    <row r="590" spans="2:11">
      <c r="B590" s="113"/>
      <c r="C590" s="113"/>
      <c r="D590" s="113"/>
      <c r="E590" s="114"/>
      <c r="F590" s="114"/>
      <c r="G590" s="114"/>
      <c r="H590" s="114"/>
      <c r="I590" s="114"/>
      <c r="J590" s="114"/>
      <c r="K590" s="114"/>
    </row>
    <row r="591" spans="2:11">
      <c r="B591" s="113"/>
      <c r="C591" s="113"/>
      <c r="D591" s="113"/>
      <c r="E591" s="114"/>
      <c r="F591" s="114"/>
      <c r="G591" s="114"/>
      <c r="H591" s="114"/>
      <c r="I591" s="114"/>
      <c r="J591" s="114"/>
      <c r="K591" s="114"/>
    </row>
    <row r="592" spans="2:11">
      <c r="B592" s="113"/>
      <c r="C592" s="113"/>
      <c r="D592" s="113"/>
      <c r="E592" s="114"/>
      <c r="F592" s="114"/>
      <c r="G592" s="114"/>
      <c r="H592" s="114"/>
      <c r="I592" s="114"/>
      <c r="J592" s="114"/>
      <c r="K592" s="114"/>
    </row>
    <row r="593" spans="2:11">
      <c r="B593" s="113"/>
      <c r="C593" s="113"/>
      <c r="D593" s="113"/>
      <c r="E593" s="114"/>
      <c r="F593" s="114"/>
      <c r="G593" s="114"/>
      <c r="H593" s="114"/>
      <c r="I593" s="114"/>
      <c r="J593" s="114"/>
      <c r="K593" s="114"/>
    </row>
    <row r="594" spans="2:11">
      <c r="B594" s="113"/>
      <c r="C594" s="113"/>
      <c r="D594" s="113"/>
      <c r="E594" s="114"/>
      <c r="F594" s="114"/>
      <c r="G594" s="114"/>
      <c r="H594" s="114"/>
      <c r="I594" s="114"/>
      <c r="J594" s="114"/>
      <c r="K594" s="114"/>
    </row>
    <row r="595" spans="2:11">
      <c r="B595" s="113"/>
      <c r="C595" s="113"/>
      <c r="D595" s="113"/>
      <c r="E595" s="114"/>
      <c r="F595" s="114"/>
      <c r="G595" s="114"/>
      <c r="H595" s="114"/>
      <c r="I595" s="114"/>
      <c r="J595" s="114"/>
      <c r="K595" s="114"/>
    </row>
    <row r="596" spans="2:11">
      <c r="B596" s="113"/>
      <c r="C596" s="113"/>
      <c r="D596" s="113"/>
      <c r="E596" s="114"/>
      <c r="F596" s="114"/>
      <c r="G596" s="114"/>
      <c r="H596" s="114"/>
      <c r="I596" s="114"/>
      <c r="J596" s="114"/>
      <c r="K596" s="114"/>
    </row>
    <row r="597" spans="2:11">
      <c r="B597" s="113"/>
      <c r="C597" s="113"/>
      <c r="D597" s="113"/>
      <c r="E597" s="114"/>
      <c r="F597" s="114"/>
      <c r="G597" s="114"/>
      <c r="H597" s="114"/>
      <c r="I597" s="114"/>
      <c r="J597" s="114"/>
      <c r="K597" s="114"/>
    </row>
    <row r="598" spans="2:11">
      <c r="B598" s="113"/>
      <c r="C598" s="113"/>
      <c r="D598" s="113"/>
      <c r="E598" s="114"/>
      <c r="F598" s="114"/>
      <c r="G598" s="114"/>
      <c r="H598" s="114"/>
      <c r="I598" s="114"/>
      <c r="J598" s="114"/>
      <c r="K598" s="114"/>
    </row>
    <row r="599" spans="2:11">
      <c r="B599" s="113"/>
      <c r="C599" s="113"/>
      <c r="D599" s="113"/>
      <c r="E599" s="114"/>
      <c r="F599" s="114"/>
      <c r="G599" s="114"/>
      <c r="H599" s="114"/>
      <c r="I599" s="114"/>
      <c r="J599" s="114"/>
      <c r="K599" s="114"/>
    </row>
    <row r="600" spans="2:11">
      <c r="B600" s="113"/>
      <c r="C600" s="113"/>
      <c r="D600" s="113"/>
      <c r="E600" s="114"/>
      <c r="F600" s="114"/>
      <c r="G600" s="114"/>
      <c r="H600" s="114"/>
      <c r="I600" s="114"/>
      <c r="J600" s="114"/>
      <c r="K600" s="114"/>
    </row>
    <row r="601" spans="2:11">
      <c r="B601" s="113"/>
      <c r="C601" s="113"/>
      <c r="D601" s="113"/>
      <c r="E601" s="114"/>
      <c r="F601" s="114"/>
      <c r="G601" s="114"/>
      <c r="H601" s="114"/>
      <c r="I601" s="114"/>
      <c r="J601" s="114"/>
      <c r="K601" s="114"/>
    </row>
    <row r="602" spans="2:11">
      <c r="B602" s="113"/>
      <c r="C602" s="113"/>
      <c r="D602" s="113"/>
      <c r="E602" s="114"/>
      <c r="F602" s="114"/>
      <c r="G602" s="114"/>
      <c r="H602" s="114"/>
      <c r="I602" s="114"/>
      <c r="J602" s="114"/>
      <c r="K602" s="114"/>
    </row>
    <row r="603" spans="2:11">
      <c r="B603" s="113"/>
      <c r="C603" s="113"/>
      <c r="D603" s="113"/>
      <c r="E603" s="114"/>
      <c r="F603" s="114"/>
      <c r="G603" s="114"/>
      <c r="H603" s="114"/>
      <c r="I603" s="114"/>
      <c r="J603" s="114"/>
      <c r="K603" s="114"/>
    </row>
    <row r="604" spans="2:11">
      <c r="B604" s="113"/>
      <c r="C604" s="113"/>
      <c r="D604" s="113"/>
      <c r="E604" s="114"/>
      <c r="F604" s="114"/>
      <c r="G604" s="114"/>
      <c r="H604" s="114"/>
      <c r="I604" s="114"/>
      <c r="J604" s="114"/>
      <c r="K604" s="114"/>
    </row>
    <row r="605" spans="2:11">
      <c r="B605" s="113"/>
      <c r="C605" s="113"/>
      <c r="D605" s="113"/>
      <c r="E605" s="114"/>
      <c r="F605" s="114"/>
      <c r="G605" s="114"/>
      <c r="H605" s="114"/>
      <c r="I605" s="114"/>
      <c r="J605" s="114"/>
      <c r="K605" s="114"/>
    </row>
    <row r="606" spans="2:11">
      <c r="B606" s="113"/>
      <c r="C606" s="113"/>
      <c r="D606" s="113"/>
      <c r="E606" s="114"/>
      <c r="F606" s="114"/>
      <c r="G606" s="114"/>
      <c r="H606" s="114"/>
      <c r="I606" s="114"/>
      <c r="J606" s="114"/>
      <c r="K606" s="114"/>
    </row>
    <row r="607" spans="2:11">
      <c r="B607" s="113"/>
      <c r="C607" s="113"/>
      <c r="D607" s="113"/>
      <c r="E607" s="114"/>
      <c r="F607" s="114"/>
      <c r="G607" s="114"/>
      <c r="H607" s="114"/>
      <c r="I607" s="114"/>
      <c r="J607" s="114"/>
      <c r="K607" s="114"/>
    </row>
    <row r="608" spans="2:11">
      <c r="B608" s="113"/>
      <c r="C608" s="113"/>
      <c r="D608" s="113"/>
      <c r="E608" s="114"/>
      <c r="F608" s="114"/>
      <c r="G608" s="114"/>
      <c r="H608" s="114"/>
      <c r="I608" s="114"/>
      <c r="J608" s="114"/>
      <c r="K608" s="114"/>
    </row>
    <row r="609" spans="2:11">
      <c r="B609" s="113"/>
      <c r="C609" s="113"/>
      <c r="D609" s="113"/>
      <c r="E609" s="114"/>
      <c r="F609" s="114"/>
      <c r="G609" s="114"/>
      <c r="H609" s="114"/>
      <c r="I609" s="114"/>
      <c r="J609" s="114"/>
      <c r="K609" s="114"/>
    </row>
    <row r="610" spans="2:11">
      <c r="B610" s="113"/>
      <c r="C610" s="113"/>
      <c r="D610" s="113"/>
      <c r="E610" s="114"/>
      <c r="F610" s="114"/>
      <c r="G610" s="114"/>
      <c r="H610" s="114"/>
      <c r="I610" s="114"/>
      <c r="J610" s="114"/>
      <c r="K610" s="114"/>
    </row>
    <row r="611" spans="2:11">
      <c r="B611" s="113"/>
      <c r="C611" s="113"/>
      <c r="D611" s="113"/>
      <c r="E611" s="114"/>
      <c r="F611" s="114"/>
      <c r="G611" s="114"/>
      <c r="H611" s="114"/>
      <c r="I611" s="114"/>
      <c r="J611" s="114"/>
      <c r="K611" s="114"/>
    </row>
    <row r="612" spans="2:11">
      <c r="B612" s="113"/>
      <c r="C612" s="113"/>
      <c r="D612" s="113"/>
      <c r="E612" s="114"/>
      <c r="F612" s="114"/>
      <c r="G612" s="114"/>
      <c r="H612" s="114"/>
      <c r="I612" s="114"/>
      <c r="J612" s="114"/>
      <c r="K612" s="114"/>
    </row>
    <row r="613" spans="2:11">
      <c r="B613" s="113"/>
      <c r="C613" s="113"/>
      <c r="D613" s="113"/>
      <c r="E613" s="114"/>
      <c r="F613" s="114"/>
      <c r="G613" s="114"/>
      <c r="H613" s="114"/>
      <c r="I613" s="114"/>
      <c r="J613" s="114"/>
      <c r="K613" s="114"/>
    </row>
    <row r="614" spans="2:11">
      <c r="B614" s="113"/>
      <c r="C614" s="113"/>
      <c r="D614" s="113"/>
      <c r="E614" s="114"/>
      <c r="F614" s="114"/>
      <c r="G614" s="114"/>
      <c r="H614" s="114"/>
      <c r="I614" s="114"/>
      <c r="J614" s="114"/>
      <c r="K614" s="114"/>
    </row>
    <row r="615" spans="2:11">
      <c r="B615" s="113"/>
      <c r="C615" s="113"/>
      <c r="D615" s="113"/>
      <c r="E615" s="114"/>
      <c r="F615" s="114"/>
      <c r="G615" s="114"/>
      <c r="H615" s="114"/>
      <c r="I615" s="114"/>
      <c r="J615" s="114"/>
      <c r="K615" s="114"/>
    </row>
    <row r="616" spans="2:11">
      <c r="B616" s="113"/>
      <c r="C616" s="113"/>
      <c r="D616" s="113"/>
      <c r="E616" s="114"/>
      <c r="F616" s="114"/>
      <c r="G616" s="114"/>
      <c r="H616" s="114"/>
      <c r="I616" s="114"/>
      <c r="J616" s="114"/>
      <c r="K616" s="114"/>
    </row>
    <row r="617" spans="2:11">
      <c r="B617" s="113"/>
      <c r="C617" s="113"/>
      <c r="D617" s="113"/>
      <c r="E617" s="114"/>
      <c r="F617" s="114"/>
      <c r="G617" s="114"/>
      <c r="H617" s="114"/>
      <c r="I617" s="114"/>
      <c r="J617" s="114"/>
      <c r="K617" s="114"/>
    </row>
    <row r="618" spans="2:11">
      <c r="B618" s="113"/>
      <c r="C618" s="113"/>
      <c r="D618" s="113"/>
      <c r="E618" s="114"/>
      <c r="F618" s="114"/>
      <c r="G618" s="114"/>
      <c r="H618" s="114"/>
      <c r="I618" s="114"/>
      <c r="J618" s="114"/>
      <c r="K618" s="114"/>
    </row>
    <row r="619" spans="2:11">
      <c r="B619" s="113"/>
      <c r="C619" s="113"/>
      <c r="D619" s="113"/>
      <c r="E619" s="114"/>
      <c r="F619" s="114"/>
      <c r="G619" s="114"/>
      <c r="H619" s="114"/>
      <c r="I619" s="114"/>
      <c r="J619" s="114"/>
      <c r="K619" s="114"/>
    </row>
    <row r="620" spans="2:11">
      <c r="B620" s="113"/>
      <c r="C620" s="113"/>
      <c r="D620" s="113"/>
      <c r="E620" s="114"/>
      <c r="F620" s="114"/>
      <c r="G620" s="114"/>
      <c r="H620" s="114"/>
      <c r="I620" s="114"/>
      <c r="J620" s="114"/>
      <c r="K620" s="114"/>
    </row>
    <row r="621" spans="2:11">
      <c r="B621" s="113"/>
      <c r="C621" s="113"/>
      <c r="D621" s="113"/>
      <c r="E621" s="114"/>
      <c r="F621" s="114"/>
      <c r="G621" s="114"/>
      <c r="H621" s="114"/>
      <c r="I621" s="114"/>
      <c r="J621" s="114"/>
      <c r="K621" s="114"/>
    </row>
    <row r="622" spans="2:11">
      <c r="B622" s="113"/>
      <c r="C622" s="113"/>
      <c r="D622" s="113"/>
      <c r="E622" s="114"/>
      <c r="F622" s="114"/>
      <c r="G622" s="114"/>
      <c r="H622" s="114"/>
      <c r="I622" s="114"/>
      <c r="J622" s="114"/>
      <c r="K622" s="114"/>
    </row>
    <row r="623" spans="2:11">
      <c r="B623" s="113"/>
      <c r="C623" s="113"/>
      <c r="D623" s="113"/>
      <c r="E623" s="114"/>
      <c r="F623" s="114"/>
      <c r="G623" s="114"/>
      <c r="H623" s="114"/>
      <c r="I623" s="114"/>
      <c r="J623" s="114"/>
      <c r="K623" s="114"/>
    </row>
    <row r="624" spans="2:11">
      <c r="B624" s="113"/>
      <c r="C624" s="113"/>
      <c r="D624" s="113"/>
      <c r="E624" s="114"/>
      <c r="F624" s="114"/>
      <c r="G624" s="114"/>
      <c r="H624" s="114"/>
      <c r="I624" s="114"/>
      <c r="J624" s="114"/>
      <c r="K624" s="114"/>
    </row>
    <row r="625" spans="2:11">
      <c r="B625" s="113"/>
      <c r="C625" s="113"/>
      <c r="D625" s="113"/>
      <c r="E625" s="114"/>
      <c r="F625" s="114"/>
      <c r="G625" s="114"/>
      <c r="H625" s="114"/>
      <c r="I625" s="114"/>
      <c r="J625" s="114"/>
      <c r="K625" s="114"/>
    </row>
    <row r="626" spans="2:11">
      <c r="B626" s="113"/>
      <c r="C626" s="113"/>
      <c r="D626" s="113"/>
      <c r="E626" s="114"/>
      <c r="F626" s="114"/>
      <c r="G626" s="114"/>
      <c r="H626" s="114"/>
      <c r="I626" s="114"/>
      <c r="J626" s="114"/>
      <c r="K626" s="114"/>
    </row>
    <row r="627" spans="2:11">
      <c r="B627" s="113"/>
      <c r="C627" s="113"/>
      <c r="D627" s="113"/>
      <c r="E627" s="114"/>
      <c r="F627" s="114"/>
      <c r="G627" s="114"/>
      <c r="H627" s="114"/>
      <c r="I627" s="114"/>
      <c r="J627" s="114"/>
      <c r="K627" s="114"/>
    </row>
    <row r="628" spans="2:11">
      <c r="B628" s="113"/>
      <c r="C628" s="113"/>
      <c r="D628" s="113"/>
      <c r="E628" s="114"/>
      <c r="F628" s="114"/>
      <c r="G628" s="114"/>
      <c r="H628" s="114"/>
      <c r="I628" s="114"/>
      <c r="J628" s="114"/>
      <c r="K628" s="114"/>
    </row>
    <row r="629" spans="2:11">
      <c r="B629" s="113"/>
      <c r="C629" s="113"/>
      <c r="D629" s="113"/>
      <c r="E629" s="114"/>
      <c r="F629" s="114"/>
      <c r="G629" s="114"/>
      <c r="H629" s="114"/>
      <c r="I629" s="114"/>
      <c r="J629" s="114"/>
      <c r="K629" s="114"/>
    </row>
    <row r="630" spans="2:11">
      <c r="B630" s="113"/>
      <c r="C630" s="113"/>
      <c r="D630" s="113"/>
      <c r="E630" s="114"/>
      <c r="F630" s="114"/>
      <c r="G630" s="114"/>
      <c r="H630" s="114"/>
      <c r="I630" s="114"/>
      <c r="J630" s="114"/>
      <c r="K630" s="114"/>
    </row>
    <row r="631" spans="2:11">
      <c r="B631" s="113"/>
      <c r="C631" s="113"/>
      <c r="D631" s="113"/>
      <c r="E631" s="114"/>
      <c r="F631" s="114"/>
      <c r="G631" s="114"/>
      <c r="H631" s="114"/>
      <c r="I631" s="114"/>
      <c r="J631" s="114"/>
      <c r="K631" s="114"/>
    </row>
    <row r="632" spans="2:11">
      <c r="B632" s="113"/>
      <c r="C632" s="113"/>
      <c r="D632" s="113"/>
      <c r="E632" s="114"/>
      <c r="F632" s="114"/>
      <c r="G632" s="114"/>
      <c r="H632" s="114"/>
      <c r="I632" s="114"/>
      <c r="J632" s="114"/>
      <c r="K632" s="114"/>
    </row>
    <row r="633" spans="2:11">
      <c r="B633" s="113"/>
      <c r="C633" s="113"/>
      <c r="D633" s="113"/>
      <c r="E633" s="114"/>
      <c r="F633" s="114"/>
      <c r="G633" s="114"/>
      <c r="H633" s="114"/>
      <c r="I633" s="114"/>
      <c r="J633" s="114"/>
      <c r="K633" s="114"/>
    </row>
    <row r="634" spans="2:11">
      <c r="B634" s="113"/>
      <c r="C634" s="113"/>
      <c r="D634" s="113"/>
      <c r="E634" s="114"/>
      <c r="F634" s="114"/>
      <c r="G634" s="114"/>
      <c r="H634" s="114"/>
      <c r="I634" s="114"/>
      <c r="J634" s="114"/>
      <c r="K634" s="114"/>
    </row>
    <row r="635" spans="2:11">
      <c r="B635" s="113"/>
      <c r="C635" s="113"/>
      <c r="D635" s="113"/>
      <c r="E635" s="114"/>
      <c r="F635" s="114"/>
      <c r="G635" s="114"/>
      <c r="H635" s="114"/>
      <c r="I635" s="114"/>
      <c r="J635" s="114"/>
      <c r="K635" s="114"/>
    </row>
    <row r="636" spans="2:11">
      <c r="B636" s="113"/>
      <c r="C636" s="113"/>
      <c r="D636" s="113"/>
      <c r="E636" s="114"/>
      <c r="F636" s="114"/>
      <c r="G636" s="114"/>
      <c r="H636" s="114"/>
      <c r="I636" s="114"/>
      <c r="J636" s="114"/>
      <c r="K636" s="114"/>
    </row>
    <row r="637" spans="2:11">
      <c r="B637" s="113"/>
      <c r="C637" s="113"/>
      <c r="D637" s="113"/>
      <c r="E637" s="114"/>
      <c r="F637" s="114"/>
      <c r="G637" s="114"/>
      <c r="H637" s="114"/>
      <c r="I637" s="114"/>
      <c r="J637" s="114"/>
      <c r="K637" s="114"/>
    </row>
    <row r="638" spans="2:11">
      <c r="B638" s="113"/>
      <c r="C638" s="113"/>
      <c r="D638" s="113"/>
      <c r="E638" s="114"/>
      <c r="F638" s="114"/>
      <c r="G638" s="114"/>
      <c r="H638" s="114"/>
      <c r="I638" s="114"/>
      <c r="J638" s="114"/>
      <c r="K638" s="114"/>
    </row>
    <row r="639" spans="2:11">
      <c r="B639" s="113"/>
      <c r="C639" s="113"/>
      <c r="D639" s="113"/>
      <c r="E639" s="114"/>
      <c r="F639" s="114"/>
      <c r="G639" s="114"/>
      <c r="H639" s="114"/>
      <c r="I639" s="114"/>
      <c r="J639" s="114"/>
      <c r="K639" s="114"/>
    </row>
    <row r="640" spans="2:11">
      <c r="B640" s="113"/>
      <c r="C640" s="113"/>
      <c r="D640" s="113"/>
      <c r="E640" s="114"/>
      <c r="F640" s="114"/>
      <c r="G640" s="114"/>
      <c r="H640" s="114"/>
      <c r="I640" s="114"/>
      <c r="J640" s="114"/>
      <c r="K640" s="114"/>
    </row>
    <row r="641" spans="2:11">
      <c r="B641" s="113"/>
      <c r="C641" s="113"/>
      <c r="D641" s="113"/>
      <c r="E641" s="114"/>
      <c r="F641" s="114"/>
      <c r="G641" s="114"/>
      <c r="H641" s="114"/>
      <c r="I641" s="114"/>
      <c r="J641" s="114"/>
      <c r="K641" s="114"/>
    </row>
    <row r="642" spans="2:11">
      <c r="B642" s="113"/>
      <c r="C642" s="113"/>
      <c r="D642" s="113"/>
      <c r="E642" s="114"/>
      <c r="F642" s="114"/>
      <c r="G642" s="114"/>
      <c r="H642" s="114"/>
      <c r="I642" s="114"/>
      <c r="J642" s="114"/>
      <c r="K642" s="114"/>
    </row>
    <row r="643" spans="2:11">
      <c r="B643" s="113"/>
      <c r="C643" s="113"/>
      <c r="D643" s="113"/>
      <c r="E643" s="114"/>
      <c r="F643" s="114"/>
      <c r="G643" s="114"/>
      <c r="H643" s="114"/>
      <c r="I643" s="114"/>
      <c r="J643" s="114"/>
      <c r="K643" s="114"/>
    </row>
    <row r="644" spans="2:11">
      <c r="B644" s="113"/>
      <c r="C644" s="113"/>
      <c r="D644" s="113"/>
      <c r="E644" s="114"/>
      <c r="F644" s="114"/>
      <c r="G644" s="114"/>
      <c r="H644" s="114"/>
      <c r="I644" s="114"/>
      <c r="J644" s="114"/>
      <c r="K644" s="114"/>
    </row>
    <row r="645" spans="2:11">
      <c r="B645" s="113"/>
      <c r="C645" s="113"/>
      <c r="D645" s="113"/>
      <c r="E645" s="114"/>
      <c r="F645" s="114"/>
      <c r="G645" s="114"/>
      <c r="H645" s="114"/>
      <c r="I645" s="114"/>
      <c r="J645" s="114"/>
      <c r="K645" s="114"/>
    </row>
    <row r="646" spans="2:11">
      <c r="B646" s="113"/>
      <c r="C646" s="113"/>
      <c r="D646" s="113"/>
      <c r="E646" s="114"/>
      <c r="F646" s="114"/>
      <c r="G646" s="114"/>
      <c r="H646" s="114"/>
      <c r="I646" s="114"/>
      <c r="J646" s="114"/>
      <c r="K646" s="114"/>
    </row>
    <row r="647" spans="2:11">
      <c r="B647" s="113"/>
      <c r="C647" s="113"/>
      <c r="D647" s="113"/>
      <c r="E647" s="114"/>
      <c r="F647" s="114"/>
      <c r="G647" s="114"/>
      <c r="H647" s="114"/>
      <c r="I647" s="114"/>
      <c r="J647" s="114"/>
      <c r="K647" s="114"/>
    </row>
    <row r="648" spans="2:11">
      <c r="B648" s="113"/>
      <c r="C648" s="113"/>
      <c r="D648" s="113"/>
      <c r="E648" s="114"/>
      <c r="F648" s="114"/>
      <c r="G648" s="114"/>
      <c r="H648" s="114"/>
      <c r="I648" s="114"/>
      <c r="J648" s="114"/>
      <c r="K648" s="114"/>
    </row>
    <row r="649" spans="2:11">
      <c r="B649" s="113"/>
      <c r="C649" s="113"/>
      <c r="D649" s="113"/>
      <c r="E649" s="114"/>
      <c r="F649" s="114"/>
      <c r="G649" s="114"/>
      <c r="H649" s="114"/>
      <c r="I649" s="114"/>
      <c r="J649" s="114"/>
      <c r="K649" s="114"/>
    </row>
    <row r="650" spans="2:11">
      <c r="B650" s="113"/>
      <c r="C650" s="113"/>
      <c r="D650" s="113"/>
      <c r="E650" s="114"/>
      <c r="F650" s="114"/>
      <c r="G650" s="114"/>
      <c r="H650" s="114"/>
      <c r="I650" s="114"/>
      <c r="J650" s="114"/>
      <c r="K650" s="114"/>
    </row>
    <row r="651" spans="2:11">
      <c r="B651" s="113"/>
      <c r="C651" s="113"/>
      <c r="D651" s="113"/>
      <c r="E651" s="114"/>
      <c r="F651" s="114"/>
      <c r="G651" s="114"/>
      <c r="H651" s="114"/>
      <c r="I651" s="114"/>
      <c r="J651" s="114"/>
      <c r="K651" s="114"/>
    </row>
    <row r="652" spans="2:11">
      <c r="B652" s="113"/>
      <c r="C652" s="113"/>
      <c r="D652" s="113"/>
      <c r="E652" s="114"/>
      <c r="F652" s="114"/>
      <c r="G652" s="114"/>
      <c r="H652" s="114"/>
      <c r="I652" s="114"/>
      <c r="J652" s="114"/>
      <c r="K652" s="114"/>
    </row>
    <row r="653" spans="2:11">
      <c r="B653" s="113"/>
      <c r="C653" s="113"/>
      <c r="D653" s="113"/>
      <c r="E653" s="114"/>
      <c r="F653" s="114"/>
      <c r="G653" s="114"/>
      <c r="H653" s="114"/>
      <c r="I653" s="114"/>
      <c r="J653" s="114"/>
      <c r="K653" s="114"/>
    </row>
    <row r="654" spans="2:11">
      <c r="B654" s="113"/>
      <c r="C654" s="113"/>
      <c r="D654" s="113"/>
      <c r="E654" s="114"/>
      <c r="F654" s="114"/>
      <c r="G654" s="114"/>
      <c r="H654" s="114"/>
      <c r="I654" s="114"/>
      <c r="J654" s="114"/>
      <c r="K654" s="114"/>
    </row>
    <row r="655" spans="2:11">
      <c r="B655" s="113"/>
      <c r="C655" s="113"/>
      <c r="D655" s="113"/>
      <c r="E655" s="114"/>
      <c r="F655" s="114"/>
      <c r="G655" s="114"/>
      <c r="H655" s="114"/>
      <c r="I655" s="114"/>
      <c r="J655" s="114"/>
      <c r="K655" s="114"/>
    </row>
    <row r="656" spans="2:11">
      <c r="B656" s="113"/>
      <c r="C656" s="113"/>
      <c r="D656" s="113"/>
      <c r="E656" s="114"/>
      <c r="F656" s="114"/>
      <c r="G656" s="114"/>
      <c r="H656" s="114"/>
      <c r="I656" s="114"/>
      <c r="J656" s="114"/>
      <c r="K656" s="114"/>
    </row>
    <row r="657" spans="2:11">
      <c r="B657" s="113"/>
      <c r="C657" s="113"/>
      <c r="D657" s="113"/>
      <c r="E657" s="114"/>
      <c r="F657" s="114"/>
      <c r="G657" s="114"/>
      <c r="H657" s="114"/>
      <c r="I657" s="114"/>
      <c r="J657" s="114"/>
      <c r="K657" s="114"/>
    </row>
    <row r="658" spans="2:11">
      <c r="B658" s="113"/>
      <c r="C658" s="113"/>
      <c r="D658" s="113"/>
      <c r="E658" s="114"/>
      <c r="F658" s="114"/>
      <c r="G658" s="114"/>
      <c r="H658" s="114"/>
      <c r="I658" s="114"/>
      <c r="J658" s="114"/>
      <c r="K658" s="114"/>
    </row>
    <row r="659" spans="2:11">
      <c r="B659" s="113"/>
      <c r="C659" s="113"/>
      <c r="D659" s="113"/>
      <c r="E659" s="114"/>
      <c r="F659" s="114"/>
      <c r="G659" s="114"/>
      <c r="H659" s="114"/>
      <c r="I659" s="114"/>
      <c r="J659" s="114"/>
      <c r="K659" s="114"/>
    </row>
    <row r="660" spans="2:11">
      <c r="B660" s="113"/>
      <c r="C660" s="113"/>
      <c r="D660" s="113"/>
      <c r="E660" s="114"/>
      <c r="F660" s="114"/>
      <c r="G660" s="114"/>
      <c r="H660" s="114"/>
      <c r="I660" s="114"/>
      <c r="J660" s="114"/>
      <c r="K660" s="114"/>
    </row>
    <row r="661" spans="2:11">
      <c r="B661" s="113"/>
      <c r="C661" s="113"/>
      <c r="D661" s="113"/>
      <c r="E661" s="114"/>
      <c r="F661" s="114"/>
      <c r="G661" s="114"/>
      <c r="H661" s="114"/>
      <c r="I661" s="114"/>
      <c r="J661" s="114"/>
      <c r="K661" s="114"/>
    </row>
    <row r="662" spans="2:11">
      <c r="B662" s="113"/>
      <c r="C662" s="113"/>
      <c r="D662" s="113"/>
      <c r="E662" s="114"/>
      <c r="F662" s="114"/>
      <c r="G662" s="114"/>
      <c r="H662" s="114"/>
      <c r="I662" s="114"/>
      <c r="J662" s="114"/>
      <c r="K662" s="114"/>
    </row>
    <row r="663" spans="2:11">
      <c r="B663" s="113"/>
      <c r="C663" s="113"/>
      <c r="D663" s="113"/>
      <c r="E663" s="114"/>
      <c r="F663" s="114"/>
      <c r="G663" s="114"/>
      <c r="H663" s="114"/>
      <c r="I663" s="114"/>
      <c r="J663" s="114"/>
      <c r="K663" s="114"/>
    </row>
    <row r="664" spans="2:11">
      <c r="B664" s="113"/>
      <c r="C664" s="113"/>
      <c r="D664" s="113"/>
      <c r="E664" s="114"/>
      <c r="F664" s="114"/>
      <c r="G664" s="114"/>
      <c r="H664" s="114"/>
      <c r="I664" s="114"/>
      <c r="J664" s="114"/>
      <c r="K664" s="114"/>
    </row>
    <row r="665" spans="2:11">
      <c r="B665" s="113"/>
      <c r="C665" s="113"/>
      <c r="D665" s="113"/>
      <c r="E665" s="114"/>
      <c r="F665" s="114"/>
      <c r="G665" s="114"/>
      <c r="H665" s="114"/>
      <c r="I665" s="114"/>
      <c r="J665" s="114"/>
      <c r="K665" s="114"/>
    </row>
    <row r="666" spans="2:11">
      <c r="B666" s="113"/>
      <c r="C666" s="113"/>
      <c r="D666" s="113"/>
      <c r="E666" s="114"/>
      <c r="F666" s="114"/>
      <c r="G666" s="114"/>
      <c r="H666" s="114"/>
      <c r="I666" s="114"/>
      <c r="J666" s="114"/>
      <c r="K666" s="114"/>
    </row>
    <row r="667" spans="2:11">
      <c r="B667" s="113"/>
      <c r="C667" s="113"/>
      <c r="D667" s="113"/>
      <c r="E667" s="114"/>
      <c r="F667" s="114"/>
      <c r="G667" s="114"/>
      <c r="H667" s="114"/>
      <c r="I667" s="114"/>
      <c r="J667" s="114"/>
      <c r="K667" s="114"/>
    </row>
    <row r="668" spans="2:11">
      <c r="B668" s="113"/>
      <c r="C668" s="113"/>
      <c r="D668" s="113"/>
      <c r="E668" s="114"/>
      <c r="F668" s="114"/>
      <c r="G668" s="114"/>
      <c r="H668" s="114"/>
      <c r="I668" s="114"/>
      <c r="J668" s="114"/>
      <c r="K668" s="114"/>
    </row>
    <row r="669" spans="2:11">
      <c r="B669" s="113"/>
      <c r="C669" s="113"/>
      <c r="D669" s="113"/>
      <c r="E669" s="114"/>
      <c r="F669" s="114"/>
      <c r="G669" s="114"/>
      <c r="H669" s="114"/>
      <c r="I669" s="114"/>
      <c r="J669" s="114"/>
      <c r="K669" s="114"/>
    </row>
    <row r="670" spans="2:11">
      <c r="B670" s="113"/>
      <c r="C670" s="113"/>
      <c r="D670" s="113"/>
      <c r="E670" s="114"/>
      <c r="F670" s="114"/>
      <c r="G670" s="114"/>
      <c r="H670" s="114"/>
      <c r="I670" s="114"/>
      <c r="J670" s="114"/>
      <c r="K670" s="114"/>
    </row>
    <row r="671" spans="2:11">
      <c r="B671" s="113"/>
      <c r="C671" s="113"/>
      <c r="D671" s="113"/>
      <c r="E671" s="114"/>
      <c r="F671" s="114"/>
      <c r="G671" s="114"/>
      <c r="H671" s="114"/>
      <c r="I671" s="114"/>
      <c r="J671" s="114"/>
      <c r="K671" s="114"/>
    </row>
    <row r="672" spans="2:11">
      <c r="B672" s="113"/>
      <c r="C672" s="113"/>
      <c r="D672" s="113"/>
      <c r="E672" s="114"/>
      <c r="F672" s="114"/>
      <c r="G672" s="114"/>
      <c r="H672" s="114"/>
      <c r="I672" s="114"/>
      <c r="J672" s="114"/>
      <c r="K672" s="114"/>
    </row>
    <row r="673" spans="2:11">
      <c r="B673" s="113"/>
      <c r="C673" s="113"/>
      <c r="D673" s="113"/>
      <c r="E673" s="114"/>
      <c r="F673" s="114"/>
      <c r="G673" s="114"/>
      <c r="H673" s="114"/>
      <c r="I673" s="114"/>
      <c r="J673" s="114"/>
      <c r="K673" s="114"/>
    </row>
    <row r="674" spans="2:11">
      <c r="B674" s="113"/>
      <c r="C674" s="113"/>
      <c r="D674" s="113"/>
      <c r="E674" s="114"/>
      <c r="F674" s="114"/>
      <c r="G674" s="114"/>
      <c r="H674" s="114"/>
      <c r="I674" s="114"/>
      <c r="J674" s="114"/>
      <c r="K674" s="114"/>
    </row>
    <row r="675" spans="2:11">
      <c r="B675" s="113"/>
      <c r="C675" s="113"/>
      <c r="D675" s="113"/>
      <c r="E675" s="114"/>
      <c r="F675" s="114"/>
      <c r="G675" s="114"/>
      <c r="H675" s="114"/>
      <c r="I675" s="114"/>
      <c r="J675" s="114"/>
      <c r="K675" s="114"/>
    </row>
    <row r="676" spans="2:11">
      <c r="B676" s="113"/>
      <c r="C676" s="113"/>
      <c r="D676" s="113"/>
      <c r="E676" s="114"/>
      <c r="F676" s="114"/>
      <c r="G676" s="114"/>
      <c r="H676" s="114"/>
      <c r="I676" s="114"/>
      <c r="J676" s="114"/>
      <c r="K676" s="114"/>
    </row>
    <row r="677" spans="2:11">
      <c r="B677" s="113"/>
      <c r="C677" s="113"/>
      <c r="D677" s="113"/>
      <c r="E677" s="114"/>
      <c r="F677" s="114"/>
      <c r="G677" s="114"/>
      <c r="H677" s="114"/>
      <c r="I677" s="114"/>
      <c r="J677" s="114"/>
      <c r="K677" s="114"/>
    </row>
    <row r="678" spans="2:11">
      <c r="B678" s="113"/>
      <c r="C678" s="113"/>
      <c r="D678" s="113"/>
      <c r="E678" s="114"/>
      <c r="F678" s="114"/>
      <c r="G678" s="114"/>
      <c r="H678" s="114"/>
      <c r="I678" s="114"/>
      <c r="J678" s="114"/>
      <c r="K678" s="114"/>
    </row>
    <row r="679" spans="2:11">
      <c r="B679" s="113"/>
      <c r="C679" s="113"/>
      <c r="D679" s="113"/>
      <c r="E679" s="114"/>
      <c r="F679" s="114"/>
      <c r="G679" s="114"/>
      <c r="H679" s="114"/>
      <c r="I679" s="114"/>
      <c r="J679" s="114"/>
      <c r="K679" s="114"/>
    </row>
    <row r="680" spans="2:11">
      <c r="B680" s="113"/>
      <c r="C680" s="113"/>
      <c r="D680" s="113"/>
      <c r="E680" s="114"/>
      <c r="F680" s="114"/>
      <c r="G680" s="114"/>
      <c r="H680" s="114"/>
      <c r="I680" s="114"/>
      <c r="J680" s="114"/>
      <c r="K680" s="114"/>
    </row>
    <row r="681" spans="2:11">
      <c r="B681" s="113"/>
      <c r="C681" s="113"/>
      <c r="D681" s="113"/>
      <c r="E681" s="114"/>
      <c r="F681" s="114"/>
      <c r="G681" s="114"/>
      <c r="H681" s="114"/>
      <c r="I681" s="114"/>
      <c r="J681" s="114"/>
      <c r="K681" s="114"/>
    </row>
    <row r="682" spans="2:11">
      <c r="B682" s="113"/>
      <c r="C682" s="113"/>
      <c r="D682" s="113"/>
      <c r="E682" s="114"/>
      <c r="F682" s="114"/>
      <c r="G682" s="114"/>
      <c r="H682" s="114"/>
      <c r="I682" s="114"/>
      <c r="J682" s="114"/>
      <c r="K682" s="114"/>
    </row>
    <row r="683" spans="2:11">
      <c r="B683" s="113"/>
      <c r="C683" s="113"/>
      <c r="D683" s="113"/>
      <c r="E683" s="114"/>
      <c r="F683" s="114"/>
      <c r="G683" s="114"/>
      <c r="H683" s="114"/>
      <c r="I683" s="114"/>
      <c r="J683" s="114"/>
      <c r="K683" s="114"/>
    </row>
    <row r="684" spans="2:11">
      <c r="B684" s="113"/>
      <c r="C684" s="113"/>
      <c r="D684" s="113"/>
      <c r="E684" s="114"/>
      <c r="F684" s="114"/>
      <c r="G684" s="114"/>
      <c r="H684" s="114"/>
      <c r="I684" s="114"/>
      <c r="J684" s="114"/>
      <c r="K684" s="114"/>
    </row>
    <row r="685" spans="2:11">
      <c r="B685" s="113"/>
      <c r="C685" s="113"/>
      <c r="D685" s="113"/>
      <c r="E685" s="114"/>
      <c r="F685" s="114"/>
      <c r="G685" s="114"/>
      <c r="H685" s="114"/>
      <c r="I685" s="114"/>
      <c r="J685" s="114"/>
      <c r="K685" s="114"/>
    </row>
    <row r="686" spans="2:11">
      <c r="B686" s="113"/>
      <c r="C686" s="113"/>
      <c r="D686" s="113"/>
      <c r="E686" s="114"/>
      <c r="F686" s="114"/>
      <c r="G686" s="114"/>
      <c r="H686" s="114"/>
      <c r="I686" s="114"/>
      <c r="J686" s="114"/>
      <c r="K686" s="114"/>
    </row>
    <row r="687" spans="2:11">
      <c r="B687" s="113"/>
      <c r="C687" s="113"/>
      <c r="D687" s="113"/>
      <c r="E687" s="114"/>
      <c r="F687" s="114"/>
      <c r="G687" s="114"/>
      <c r="H687" s="114"/>
      <c r="I687" s="114"/>
      <c r="J687" s="114"/>
      <c r="K687" s="114"/>
    </row>
    <row r="688" spans="2:11">
      <c r="B688" s="113"/>
      <c r="C688" s="113"/>
      <c r="D688" s="113"/>
      <c r="E688" s="114"/>
      <c r="F688" s="114"/>
      <c r="G688" s="114"/>
      <c r="H688" s="114"/>
      <c r="I688" s="114"/>
      <c r="J688" s="114"/>
      <c r="K688" s="114"/>
    </row>
    <row r="689" spans="2:11">
      <c r="B689" s="113"/>
      <c r="C689" s="113"/>
      <c r="D689" s="113"/>
      <c r="E689" s="114"/>
      <c r="F689" s="114"/>
      <c r="G689" s="114"/>
      <c r="H689" s="114"/>
      <c r="I689" s="114"/>
      <c r="J689" s="114"/>
      <c r="K689" s="114"/>
    </row>
    <row r="690" spans="2:11">
      <c r="B690" s="113"/>
      <c r="C690" s="113"/>
      <c r="D690" s="113"/>
      <c r="E690" s="114"/>
      <c r="F690" s="114"/>
      <c r="G690" s="114"/>
      <c r="H690" s="114"/>
      <c r="I690" s="114"/>
      <c r="J690" s="114"/>
      <c r="K690" s="114"/>
    </row>
    <row r="691" spans="2:11">
      <c r="B691" s="113"/>
      <c r="C691" s="113"/>
      <c r="D691" s="113"/>
      <c r="E691" s="114"/>
      <c r="F691" s="114"/>
      <c r="G691" s="114"/>
      <c r="H691" s="114"/>
      <c r="I691" s="114"/>
      <c r="J691" s="114"/>
      <c r="K691" s="114"/>
    </row>
    <row r="692" spans="2:11">
      <c r="B692" s="113"/>
      <c r="C692" s="113"/>
      <c r="D692" s="113"/>
      <c r="E692" s="114"/>
      <c r="F692" s="114"/>
      <c r="G692" s="114"/>
      <c r="H692" s="114"/>
      <c r="I692" s="114"/>
      <c r="J692" s="114"/>
      <c r="K692" s="114"/>
    </row>
    <row r="693" spans="2:11">
      <c r="B693" s="113"/>
      <c r="C693" s="113"/>
      <c r="D693" s="113"/>
      <c r="E693" s="114"/>
      <c r="F693" s="114"/>
      <c r="G693" s="114"/>
      <c r="H693" s="114"/>
      <c r="I693" s="114"/>
      <c r="J693" s="114"/>
      <c r="K693" s="114"/>
    </row>
    <row r="694" spans="2:11">
      <c r="B694" s="113"/>
      <c r="C694" s="113"/>
      <c r="D694" s="113"/>
      <c r="E694" s="114"/>
      <c r="F694" s="114"/>
      <c r="G694" s="114"/>
      <c r="H694" s="114"/>
      <c r="I694" s="114"/>
      <c r="J694" s="114"/>
      <c r="K694" s="114"/>
    </row>
    <row r="695" spans="2:11">
      <c r="B695" s="113"/>
      <c r="C695" s="113"/>
      <c r="D695" s="113"/>
      <c r="E695" s="114"/>
      <c r="F695" s="114"/>
      <c r="G695" s="114"/>
      <c r="H695" s="114"/>
      <c r="I695" s="114"/>
      <c r="J695" s="114"/>
      <c r="K695" s="114"/>
    </row>
    <row r="696" spans="2:11">
      <c r="B696" s="113"/>
      <c r="C696" s="113"/>
      <c r="D696" s="113"/>
      <c r="E696" s="114"/>
      <c r="F696" s="114"/>
      <c r="G696" s="114"/>
      <c r="H696" s="114"/>
      <c r="I696" s="114"/>
      <c r="J696" s="114"/>
      <c r="K696" s="114"/>
    </row>
    <row r="697" spans="2:11">
      <c r="B697" s="113"/>
      <c r="C697" s="113"/>
      <c r="D697" s="113"/>
      <c r="E697" s="114"/>
      <c r="F697" s="114"/>
      <c r="G697" s="114"/>
      <c r="H697" s="114"/>
      <c r="I697" s="114"/>
      <c r="J697" s="114"/>
      <c r="K697" s="114"/>
    </row>
    <row r="698" spans="2:11">
      <c r="B698" s="113"/>
      <c r="C698" s="113"/>
      <c r="D698" s="113"/>
      <c r="E698" s="114"/>
      <c r="F698" s="114"/>
      <c r="G698" s="114"/>
      <c r="H698" s="114"/>
      <c r="I698" s="114"/>
      <c r="J698" s="114"/>
      <c r="K698" s="114"/>
    </row>
    <row r="699" spans="2:11">
      <c r="B699" s="113"/>
      <c r="C699" s="113"/>
      <c r="D699" s="113"/>
      <c r="E699" s="114"/>
      <c r="F699" s="114"/>
      <c r="G699" s="114"/>
      <c r="H699" s="114"/>
      <c r="I699" s="114"/>
      <c r="J699" s="114"/>
      <c r="K699" s="114"/>
    </row>
    <row r="700" spans="2:11">
      <c r="B700" s="113"/>
      <c r="C700" s="113"/>
      <c r="D700" s="113"/>
      <c r="E700" s="114"/>
      <c r="F700" s="114"/>
      <c r="G700" s="114"/>
      <c r="H700" s="114"/>
      <c r="I700" s="114"/>
      <c r="J700" s="114"/>
      <c r="K700" s="114"/>
    </row>
    <row r="701" spans="2:11">
      <c r="B701" s="113"/>
      <c r="C701" s="113"/>
      <c r="D701" s="113"/>
      <c r="E701" s="114"/>
      <c r="F701" s="114"/>
      <c r="G701" s="114"/>
      <c r="H701" s="114"/>
      <c r="I701" s="114"/>
      <c r="J701" s="114"/>
      <c r="K701" s="114"/>
    </row>
    <row r="702" spans="2:11">
      <c r="B702" s="113"/>
      <c r="C702" s="113"/>
      <c r="D702" s="113"/>
      <c r="E702" s="114"/>
      <c r="F702" s="114"/>
      <c r="G702" s="114"/>
      <c r="H702" s="114"/>
      <c r="I702" s="114"/>
      <c r="J702" s="114"/>
      <c r="K702" s="114"/>
    </row>
    <row r="703" spans="2:11">
      <c r="B703" s="113"/>
      <c r="C703" s="113"/>
      <c r="D703" s="113"/>
      <c r="E703" s="114"/>
      <c r="F703" s="114"/>
      <c r="G703" s="114"/>
      <c r="H703" s="114"/>
      <c r="I703" s="114"/>
      <c r="J703" s="114"/>
      <c r="K703" s="114"/>
    </row>
    <row r="704" spans="2:11">
      <c r="B704" s="113"/>
      <c r="C704" s="113"/>
      <c r="D704" s="113"/>
      <c r="E704" s="114"/>
      <c r="F704" s="114"/>
      <c r="G704" s="114"/>
      <c r="H704" s="114"/>
      <c r="I704" s="114"/>
      <c r="J704" s="114"/>
      <c r="K704" s="114"/>
    </row>
    <row r="705" spans="2:11">
      <c r="B705" s="113"/>
      <c r="C705" s="113"/>
      <c r="D705" s="113"/>
      <c r="E705" s="114"/>
      <c r="F705" s="114"/>
      <c r="G705" s="114"/>
      <c r="H705" s="114"/>
      <c r="I705" s="114"/>
      <c r="J705" s="114"/>
      <c r="K705" s="114"/>
    </row>
    <row r="706" spans="2:11">
      <c r="B706" s="113"/>
      <c r="C706" s="113"/>
      <c r="D706" s="113"/>
      <c r="E706" s="114"/>
      <c r="F706" s="114"/>
      <c r="G706" s="114"/>
      <c r="H706" s="114"/>
      <c r="I706" s="114"/>
      <c r="J706" s="114"/>
      <c r="K706" s="114"/>
    </row>
    <row r="707" spans="2:11">
      <c r="B707" s="113"/>
      <c r="C707" s="113"/>
      <c r="D707" s="113"/>
      <c r="E707" s="114"/>
      <c r="F707" s="114"/>
      <c r="G707" s="114"/>
      <c r="H707" s="114"/>
      <c r="I707" s="114"/>
      <c r="J707" s="114"/>
      <c r="K707" s="114"/>
    </row>
    <row r="708" spans="2:11">
      <c r="B708" s="113"/>
      <c r="C708" s="113"/>
      <c r="D708" s="113"/>
      <c r="E708" s="114"/>
      <c r="F708" s="114"/>
      <c r="G708" s="114"/>
      <c r="H708" s="114"/>
      <c r="I708" s="114"/>
      <c r="J708" s="114"/>
      <c r="K708" s="114"/>
    </row>
    <row r="709" spans="2:11">
      <c r="B709" s="113"/>
      <c r="C709" s="113"/>
      <c r="D709" s="113"/>
      <c r="E709" s="114"/>
      <c r="F709" s="114"/>
      <c r="G709" s="114"/>
      <c r="H709" s="114"/>
      <c r="I709" s="114"/>
      <c r="J709" s="114"/>
      <c r="K709" s="114"/>
    </row>
    <row r="710" spans="2:11">
      <c r="B710" s="113"/>
      <c r="C710" s="113"/>
      <c r="D710" s="113"/>
      <c r="E710" s="114"/>
      <c r="F710" s="114"/>
      <c r="G710" s="114"/>
      <c r="H710" s="114"/>
      <c r="I710" s="114"/>
      <c r="J710" s="114"/>
      <c r="K710" s="114"/>
    </row>
    <row r="711" spans="2:11">
      <c r="B711" s="113"/>
      <c r="C711" s="113"/>
      <c r="D711" s="113"/>
      <c r="E711" s="114"/>
      <c r="F711" s="114"/>
      <c r="G711" s="114"/>
      <c r="H711" s="114"/>
      <c r="I711" s="114"/>
      <c r="J711" s="114"/>
      <c r="K711" s="114"/>
    </row>
    <row r="712" spans="2:11">
      <c r="B712" s="113"/>
      <c r="C712" s="113"/>
      <c r="D712" s="113"/>
      <c r="E712" s="114"/>
      <c r="F712" s="114"/>
      <c r="G712" s="114"/>
      <c r="H712" s="114"/>
      <c r="I712" s="114"/>
      <c r="J712" s="114"/>
      <c r="K712" s="114"/>
    </row>
    <row r="713" spans="2:11">
      <c r="B713" s="113"/>
      <c r="C713" s="113"/>
      <c r="D713" s="113"/>
      <c r="E713" s="114"/>
      <c r="F713" s="114"/>
      <c r="G713" s="114"/>
      <c r="H713" s="114"/>
      <c r="I713" s="114"/>
      <c r="J713" s="114"/>
      <c r="K713" s="114"/>
    </row>
    <row r="714" spans="2:11">
      <c r="B714" s="113"/>
      <c r="C714" s="113"/>
      <c r="D714" s="113"/>
      <c r="E714" s="114"/>
      <c r="F714" s="114"/>
      <c r="G714" s="114"/>
      <c r="H714" s="114"/>
      <c r="I714" s="114"/>
      <c r="J714" s="114"/>
      <c r="K714" s="114"/>
    </row>
    <row r="715" spans="2:11">
      <c r="B715" s="113"/>
      <c r="C715" s="113"/>
      <c r="D715" s="113"/>
      <c r="E715" s="114"/>
      <c r="F715" s="114"/>
      <c r="G715" s="114"/>
      <c r="H715" s="114"/>
      <c r="I715" s="114"/>
      <c r="J715" s="114"/>
      <c r="K715" s="114"/>
    </row>
    <row r="716" spans="2:11">
      <c r="B716" s="113"/>
      <c r="C716" s="113"/>
      <c r="D716" s="113"/>
      <c r="E716" s="114"/>
      <c r="F716" s="114"/>
      <c r="G716" s="114"/>
      <c r="H716" s="114"/>
      <c r="I716" s="114"/>
      <c r="J716" s="114"/>
      <c r="K716" s="114"/>
    </row>
    <row r="717" spans="2:11">
      <c r="B717" s="113"/>
      <c r="C717" s="113"/>
      <c r="D717" s="113"/>
      <c r="E717" s="114"/>
      <c r="F717" s="114"/>
      <c r="G717" s="114"/>
      <c r="H717" s="114"/>
      <c r="I717" s="114"/>
      <c r="J717" s="114"/>
      <c r="K717" s="114"/>
    </row>
    <row r="718" spans="2:11">
      <c r="B718" s="113"/>
      <c r="C718" s="113"/>
      <c r="D718" s="113"/>
      <c r="E718" s="114"/>
      <c r="F718" s="114"/>
      <c r="G718" s="114"/>
      <c r="H718" s="114"/>
      <c r="I718" s="114"/>
      <c r="J718" s="114"/>
      <c r="K718" s="114"/>
    </row>
    <row r="719" spans="2:11">
      <c r="B719" s="113"/>
      <c r="C719" s="113"/>
      <c r="D719" s="113"/>
      <c r="E719" s="114"/>
      <c r="F719" s="114"/>
      <c r="G719" s="114"/>
      <c r="H719" s="114"/>
      <c r="I719" s="114"/>
      <c r="J719" s="114"/>
      <c r="K719" s="114"/>
    </row>
    <row r="720" spans="2:11">
      <c r="B720" s="113"/>
      <c r="C720" s="113"/>
      <c r="D720" s="113"/>
      <c r="E720" s="114"/>
      <c r="F720" s="114"/>
      <c r="G720" s="114"/>
      <c r="H720" s="114"/>
      <c r="I720" s="114"/>
      <c r="J720" s="114"/>
      <c r="K720" s="114"/>
    </row>
    <row r="721" spans="2:11">
      <c r="B721" s="113"/>
      <c r="C721" s="113"/>
      <c r="D721" s="113"/>
      <c r="E721" s="114"/>
      <c r="F721" s="114"/>
      <c r="G721" s="114"/>
      <c r="H721" s="114"/>
      <c r="I721" s="114"/>
      <c r="J721" s="114"/>
      <c r="K721" s="114"/>
    </row>
    <row r="722" spans="2:11">
      <c r="B722" s="113"/>
      <c r="C722" s="113"/>
      <c r="D722" s="113"/>
      <c r="E722" s="114"/>
      <c r="F722" s="114"/>
      <c r="G722" s="114"/>
      <c r="H722" s="114"/>
      <c r="I722" s="114"/>
      <c r="J722" s="114"/>
      <c r="K722" s="114"/>
    </row>
    <row r="723" spans="2:11">
      <c r="B723" s="113"/>
      <c r="C723" s="113"/>
      <c r="D723" s="113"/>
      <c r="E723" s="114"/>
      <c r="F723" s="114"/>
      <c r="G723" s="114"/>
      <c r="H723" s="114"/>
      <c r="I723" s="114"/>
      <c r="J723" s="114"/>
      <c r="K723" s="114"/>
    </row>
    <row r="724" spans="2:11">
      <c r="B724" s="113"/>
      <c r="C724" s="113"/>
      <c r="D724" s="113"/>
      <c r="E724" s="114"/>
      <c r="F724" s="114"/>
      <c r="G724" s="114"/>
      <c r="H724" s="114"/>
      <c r="I724" s="114"/>
      <c r="J724" s="114"/>
      <c r="K724" s="114"/>
    </row>
    <row r="725" spans="2:11">
      <c r="B725" s="113"/>
      <c r="C725" s="113"/>
      <c r="D725" s="113"/>
      <c r="E725" s="114"/>
      <c r="F725" s="114"/>
      <c r="G725" s="114"/>
      <c r="H725" s="114"/>
      <c r="I725" s="114"/>
      <c r="J725" s="114"/>
      <c r="K725" s="114"/>
    </row>
    <row r="726" spans="2:11">
      <c r="B726" s="113"/>
      <c r="C726" s="113"/>
      <c r="D726" s="113"/>
      <c r="E726" s="114"/>
      <c r="F726" s="114"/>
      <c r="G726" s="114"/>
      <c r="H726" s="114"/>
      <c r="I726" s="114"/>
      <c r="J726" s="114"/>
      <c r="K726" s="114"/>
    </row>
    <row r="727" spans="2:11">
      <c r="B727" s="113"/>
      <c r="C727" s="113"/>
      <c r="D727" s="113"/>
      <c r="E727" s="114"/>
      <c r="F727" s="114"/>
      <c r="G727" s="114"/>
      <c r="H727" s="114"/>
      <c r="I727" s="114"/>
      <c r="J727" s="114"/>
      <c r="K727" s="114"/>
    </row>
    <row r="728" spans="2:11">
      <c r="B728" s="113"/>
      <c r="C728" s="113"/>
      <c r="D728" s="113"/>
      <c r="E728" s="114"/>
      <c r="F728" s="114"/>
      <c r="G728" s="114"/>
      <c r="H728" s="114"/>
      <c r="I728" s="114"/>
      <c r="J728" s="114"/>
      <c r="K728" s="114"/>
    </row>
    <row r="729" spans="2:11">
      <c r="B729" s="113"/>
      <c r="C729" s="113"/>
      <c r="D729" s="113"/>
      <c r="E729" s="114"/>
      <c r="F729" s="114"/>
      <c r="G729" s="114"/>
      <c r="H729" s="114"/>
      <c r="I729" s="114"/>
      <c r="J729" s="114"/>
      <c r="K729" s="114"/>
    </row>
    <row r="730" spans="2:11">
      <c r="B730" s="113"/>
      <c r="C730" s="113"/>
      <c r="D730" s="113"/>
      <c r="E730" s="114"/>
      <c r="F730" s="114"/>
      <c r="G730" s="114"/>
      <c r="H730" s="114"/>
      <c r="I730" s="114"/>
      <c r="J730" s="114"/>
      <c r="K730" s="114"/>
    </row>
    <row r="731" spans="2:11">
      <c r="B731" s="113"/>
      <c r="C731" s="113"/>
      <c r="D731" s="113"/>
      <c r="E731" s="114"/>
      <c r="F731" s="114"/>
      <c r="G731" s="114"/>
      <c r="H731" s="114"/>
      <c r="I731" s="114"/>
      <c r="J731" s="114"/>
      <c r="K731" s="114"/>
    </row>
    <row r="732" spans="2:11">
      <c r="B732" s="113"/>
      <c r="C732" s="113"/>
      <c r="D732" s="113"/>
      <c r="E732" s="114"/>
      <c r="F732" s="114"/>
      <c r="G732" s="114"/>
      <c r="H732" s="114"/>
      <c r="I732" s="114"/>
      <c r="J732" s="114"/>
      <c r="K732" s="114"/>
    </row>
    <row r="733" spans="2:11">
      <c r="B733" s="113"/>
      <c r="C733" s="113"/>
      <c r="D733" s="113"/>
      <c r="E733" s="114"/>
      <c r="F733" s="114"/>
      <c r="G733" s="114"/>
      <c r="H733" s="114"/>
      <c r="I733" s="114"/>
      <c r="J733" s="114"/>
      <c r="K733" s="114"/>
    </row>
    <row r="734" spans="2:11">
      <c r="B734" s="113"/>
      <c r="C734" s="113"/>
      <c r="D734" s="113"/>
      <c r="E734" s="114"/>
      <c r="F734" s="114"/>
      <c r="G734" s="114"/>
      <c r="H734" s="114"/>
      <c r="I734" s="114"/>
      <c r="J734" s="114"/>
      <c r="K734" s="114"/>
    </row>
    <row r="735" spans="2:11">
      <c r="B735" s="113"/>
      <c r="C735" s="113"/>
      <c r="D735" s="113"/>
      <c r="E735" s="114"/>
      <c r="F735" s="114"/>
      <c r="G735" s="114"/>
      <c r="H735" s="114"/>
      <c r="I735" s="114"/>
      <c r="J735" s="114"/>
      <c r="K735" s="114"/>
    </row>
    <row r="736" spans="2:11">
      <c r="B736" s="113"/>
      <c r="C736" s="113"/>
      <c r="D736" s="113"/>
      <c r="E736" s="114"/>
      <c r="F736" s="114"/>
      <c r="G736" s="114"/>
      <c r="H736" s="114"/>
      <c r="I736" s="114"/>
      <c r="J736" s="114"/>
      <c r="K736" s="114"/>
    </row>
    <row r="737" spans="2:11">
      <c r="B737" s="113"/>
      <c r="C737" s="113"/>
      <c r="D737" s="113"/>
      <c r="E737" s="114"/>
      <c r="F737" s="114"/>
      <c r="G737" s="114"/>
      <c r="H737" s="114"/>
      <c r="I737" s="114"/>
      <c r="J737" s="114"/>
      <c r="K737" s="114"/>
    </row>
    <row r="738" spans="2:11">
      <c r="B738" s="113"/>
      <c r="C738" s="113"/>
      <c r="D738" s="113"/>
      <c r="E738" s="114"/>
      <c r="F738" s="114"/>
      <c r="G738" s="114"/>
      <c r="H738" s="114"/>
      <c r="I738" s="114"/>
      <c r="J738" s="114"/>
      <c r="K738" s="114"/>
    </row>
    <row r="739" spans="2:11">
      <c r="B739" s="113"/>
      <c r="C739" s="113"/>
      <c r="D739" s="113"/>
      <c r="E739" s="114"/>
      <c r="F739" s="114"/>
      <c r="G739" s="114"/>
      <c r="H739" s="114"/>
      <c r="I739" s="114"/>
      <c r="J739" s="114"/>
      <c r="K739" s="114"/>
    </row>
    <row r="740" spans="2:11">
      <c r="B740" s="113"/>
      <c r="C740" s="113"/>
      <c r="D740" s="113"/>
      <c r="E740" s="114"/>
      <c r="F740" s="114"/>
      <c r="G740" s="114"/>
      <c r="H740" s="114"/>
      <c r="I740" s="114"/>
      <c r="J740" s="114"/>
      <c r="K740" s="114"/>
    </row>
    <row r="741" spans="2:11">
      <c r="B741" s="113"/>
      <c r="C741" s="113"/>
      <c r="D741" s="113"/>
      <c r="E741" s="114"/>
      <c r="F741" s="114"/>
      <c r="G741" s="114"/>
      <c r="H741" s="114"/>
      <c r="I741" s="114"/>
      <c r="J741" s="114"/>
      <c r="K741" s="114"/>
    </row>
    <row r="742" spans="2:11">
      <c r="B742" s="113"/>
      <c r="C742" s="113"/>
      <c r="D742" s="113"/>
      <c r="E742" s="114"/>
      <c r="F742" s="114"/>
      <c r="G742" s="114"/>
      <c r="H742" s="114"/>
      <c r="I742" s="114"/>
      <c r="J742" s="114"/>
      <c r="K742" s="114"/>
    </row>
    <row r="743" spans="2:11">
      <c r="B743" s="113"/>
      <c r="C743" s="113"/>
      <c r="D743" s="113"/>
      <c r="E743" s="114"/>
      <c r="F743" s="114"/>
      <c r="G743" s="114"/>
      <c r="H743" s="114"/>
      <c r="I743" s="114"/>
      <c r="J743" s="114"/>
      <c r="K743" s="114"/>
    </row>
    <row r="744" spans="2:11">
      <c r="B744" s="113"/>
      <c r="C744" s="113"/>
      <c r="D744" s="113"/>
      <c r="E744" s="114"/>
      <c r="F744" s="114"/>
      <c r="G744" s="114"/>
      <c r="H744" s="114"/>
      <c r="I744" s="114"/>
      <c r="J744" s="114"/>
      <c r="K744" s="114"/>
    </row>
    <row r="745" spans="2:11">
      <c r="B745" s="113"/>
      <c r="C745" s="113"/>
      <c r="D745" s="113"/>
      <c r="E745" s="114"/>
      <c r="F745" s="114"/>
      <c r="G745" s="114"/>
      <c r="H745" s="114"/>
      <c r="I745" s="114"/>
      <c r="J745" s="114"/>
      <c r="K745" s="114"/>
    </row>
    <row r="746" spans="2:11">
      <c r="B746" s="113"/>
      <c r="C746" s="113"/>
      <c r="D746" s="113"/>
      <c r="E746" s="114"/>
      <c r="F746" s="114"/>
      <c r="G746" s="114"/>
      <c r="H746" s="114"/>
      <c r="I746" s="114"/>
      <c r="J746" s="114"/>
      <c r="K746" s="114"/>
    </row>
    <row r="747" spans="2:11">
      <c r="B747" s="113"/>
      <c r="C747" s="113"/>
      <c r="D747" s="113"/>
      <c r="E747" s="114"/>
      <c r="F747" s="114"/>
      <c r="G747" s="114"/>
      <c r="H747" s="114"/>
      <c r="I747" s="114"/>
      <c r="J747" s="114"/>
      <c r="K747" s="114"/>
    </row>
    <row r="748" spans="2:11">
      <c r="B748" s="113"/>
      <c r="C748" s="113"/>
      <c r="D748" s="113"/>
      <c r="E748" s="114"/>
      <c r="F748" s="114"/>
      <c r="G748" s="114"/>
      <c r="H748" s="114"/>
      <c r="I748" s="114"/>
      <c r="J748" s="114"/>
      <c r="K748" s="114"/>
    </row>
    <row r="749" spans="2:11">
      <c r="B749" s="113"/>
      <c r="C749" s="113"/>
      <c r="D749" s="113"/>
      <c r="E749" s="114"/>
      <c r="F749" s="114"/>
      <c r="G749" s="114"/>
      <c r="H749" s="114"/>
      <c r="I749" s="114"/>
      <c r="J749" s="114"/>
      <c r="K749" s="114"/>
    </row>
    <row r="750" spans="2:11">
      <c r="B750" s="113"/>
      <c r="C750" s="113"/>
      <c r="D750" s="113"/>
      <c r="E750" s="114"/>
      <c r="F750" s="114"/>
      <c r="G750" s="114"/>
      <c r="H750" s="114"/>
      <c r="I750" s="114"/>
      <c r="J750" s="114"/>
      <c r="K750" s="114"/>
    </row>
    <row r="751" spans="2:11">
      <c r="B751" s="113"/>
      <c r="C751" s="113"/>
      <c r="D751" s="113"/>
      <c r="E751" s="114"/>
      <c r="F751" s="114"/>
      <c r="G751" s="114"/>
      <c r="H751" s="114"/>
      <c r="I751" s="114"/>
      <c r="J751" s="114"/>
      <c r="K751" s="114"/>
    </row>
    <row r="752" spans="2:11">
      <c r="B752" s="113"/>
      <c r="C752" s="113"/>
      <c r="D752" s="113"/>
      <c r="E752" s="114"/>
      <c r="F752" s="114"/>
      <c r="G752" s="114"/>
      <c r="H752" s="114"/>
      <c r="I752" s="114"/>
      <c r="J752" s="114"/>
      <c r="K752" s="114"/>
    </row>
    <row r="753" spans="2:11">
      <c r="B753" s="113"/>
      <c r="C753" s="113"/>
      <c r="D753" s="113"/>
      <c r="E753" s="114"/>
      <c r="F753" s="114"/>
      <c r="G753" s="114"/>
      <c r="H753" s="114"/>
      <c r="I753" s="114"/>
      <c r="J753" s="114"/>
      <c r="K753" s="114"/>
    </row>
    <row r="754" spans="2:11">
      <c r="B754" s="113"/>
      <c r="C754" s="113"/>
      <c r="D754" s="113"/>
      <c r="E754" s="114"/>
      <c r="F754" s="114"/>
      <c r="G754" s="114"/>
      <c r="H754" s="114"/>
      <c r="I754" s="114"/>
      <c r="J754" s="114"/>
      <c r="K754" s="114"/>
    </row>
    <row r="755" spans="2:11">
      <c r="B755" s="113"/>
      <c r="C755" s="113"/>
      <c r="D755" s="113"/>
      <c r="E755" s="114"/>
      <c r="F755" s="114"/>
      <c r="G755" s="114"/>
      <c r="H755" s="114"/>
      <c r="I755" s="114"/>
      <c r="J755" s="114"/>
      <c r="K755" s="114"/>
    </row>
    <row r="756" spans="2:11">
      <c r="B756" s="113"/>
      <c r="C756" s="113"/>
      <c r="D756" s="113"/>
      <c r="E756" s="114"/>
      <c r="F756" s="114"/>
      <c r="G756" s="114"/>
      <c r="H756" s="114"/>
      <c r="I756" s="114"/>
      <c r="J756" s="114"/>
      <c r="K756" s="114"/>
    </row>
    <row r="757" spans="2:11">
      <c r="B757" s="113"/>
      <c r="C757" s="113"/>
      <c r="D757" s="113"/>
      <c r="E757" s="114"/>
      <c r="F757" s="114"/>
      <c r="G757" s="114"/>
      <c r="H757" s="114"/>
      <c r="I757" s="114"/>
      <c r="J757" s="114"/>
      <c r="K757" s="114"/>
    </row>
    <row r="758" spans="2:11">
      <c r="B758" s="113"/>
      <c r="C758" s="113"/>
      <c r="D758" s="113"/>
      <c r="E758" s="114"/>
      <c r="F758" s="114"/>
      <c r="G758" s="114"/>
      <c r="H758" s="114"/>
      <c r="I758" s="114"/>
      <c r="J758" s="114"/>
      <c r="K758" s="114"/>
    </row>
    <row r="759" spans="2:11">
      <c r="B759" s="113"/>
      <c r="C759" s="113"/>
      <c r="D759" s="113"/>
      <c r="E759" s="114"/>
      <c r="F759" s="114"/>
      <c r="G759" s="114"/>
      <c r="H759" s="114"/>
      <c r="I759" s="114"/>
      <c r="J759" s="114"/>
      <c r="K759" s="114"/>
    </row>
    <row r="760" spans="2:11">
      <c r="B760" s="113"/>
      <c r="C760" s="113"/>
      <c r="D760" s="113"/>
      <c r="E760" s="114"/>
      <c r="F760" s="114"/>
      <c r="G760" s="114"/>
      <c r="H760" s="114"/>
      <c r="I760" s="114"/>
      <c r="J760" s="114"/>
      <c r="K760" s="114"/>
    </row>
    <row r="761" spans="2:11">
      <c r="B761" s="113"/>
      <c r="C761" s="113"/>
      <c r="D761" s="113"/>
      <c r="E761" s="114"/>
      <c r="F761" s="114"/>
      <c r="G761" s="114"/>
      <c r="H761" s="114"/>
      <c r="I761" s="114"/>
      <c r="J761" s="114"/>
      <c r="K761" s="114"/>
    </row>
    <row r="762" spans="2:11">
      <c r="B762" s="113"/>
      <c r="C762" s="113"/>
      <c r="D762" s="113"/>
      <c r="E762" s="114"/>
      <c r="F762" s="114"/>
      <c r="G762" s="114"/>
      <c r="H762" s="114"/>
      <c r="I762" s="114"/>
      <c r="J762" s="114"/>
      <c r="K762" s="114"/>
    </row>
    <row r="763" spans="2:11">
      <c r="B763" s="113"/>
      <c r="C763" s="113"/>
      <c r="D763" s="113"/>
      <c r="E763" s="114"/>
      <c r="F763" s="114"/>
      <c r="G763" s="114"/>
      <c r="H763" s="114"/>
      <c r="I763" s="114"/>
      <c r="J763" s="114"/>
      <c r="K763" s="114"/>
    </row>
    <row r="764" spans="2:11">
      <c r="B764" s="113"/>
      <c r="C764" s="113"/>
      <c r="D764" s="113"/>
      <c r="E764" s="114"/>
      <c r="F764" s="114"/>
      <c r="G764" s="114"/>
      <c r="H764" s="114"/>
      <c r="I764" s="114"/>
      <c r="J764" s="114"/>
      <c r="K764" s="114"/>
    </row>
    <row r="765" spans="2:11">
      <c r="B765" s="113"/>
      <c r="C765" s="113"/>
      <c r="D765" s="113"/>
      <c r="E765" s="114"/>
      <c r="F765" s="114"/>
      <c r="G765" s="114"/>
      <c r="H765" s="114"/>
      <c r="I765" s="114"/>
      <c r="J765" s="114"/>
      <c r="K765" s="114"/>
    </row>
    <row r="766" spans="2:11">
      <c r="B766" s="113"/>
      <c r="C766" s="113"/>
      <c r="D766" s="113"/>
      <c r="E766" s="114"/>
      <c r="F766" s="114"/>
      <c r="G766" s="114"/>
      <c r="H766" s="114"/>
      <c r="I766" s="114"/>
      <c r="J766" s="114"/>
      <c r="K766" s="114"/>
    </row>
    <row r="767" spans="2:11">
      <c r="B767" s="113"/>
      <c r="C767" s="113"/>
      <c r="D767" s="113"/>
      <c r="E767" s="114"/>
      <c r="F767" s="114"/>
      <c r="G767" s="114"/>
      <c r="H767" s="114"/>
      <c r="I767" s="114"/>
      <c r="J767" s="114"/>
      <c r="K767" s="114"/>
    </row>
    <row r="768" spans="2:11">
      <c r="B768" s="113"/>
      <c r="C768" s="113"/>
      <c r="D768" s="113"/>
      <c r="E768" s="114"/>
      <c r="F768" s="114"/>
      <c r="G768" s="114"/>
      <c r="H768" s="114"/>
      <c r="I768" s="114"/>
      <c r="J768" s="114"/>
      <c r="K768" s="114"/>
    </row>
    <row r="769" spans="2:11">
      <c r="B769" s="113"/>
      <c r="C769" s="113"/>
      <c r="D769" s="113"/>
      <c r="E769" s="114"/>
      <c r="F769" s="114"/>
      <c r="G769" s="114"/>
      <c r="H769" s="114"/>
      <c r="I769" s="114"/>
      <c r="J769" s="114"/>
      <c r="K769" s="114"/>
    </row>
    <row r="770" spans="2:11">
      <c r="B770" s="113"/>
      <c r="C770" s="113"/>
      <c r="D770" s="113"/>
      <c r="E770" s="114"/>
      <c r="F770" s="114"/>
      <c r="G770" s="114"/>
      <c r="H770" s="114"/>
      <c r="I770" s="114"/>
      <c r="J770" s="114"/>
      <c r="K770" s="114"/>
    </row>
    <row r="771" spans="2:11">
      <c r="B771" s="113"/>
      <c r="C771" s="113"/>
      <c r="D771" s="113"/>
      <c r="E771" s="114"/>
      <c r="F771" s="114"/>
      <c r="G771" s="114"/>
      <c r="H771" s="114"/>
      <c r="I771" s="114"/>
      <c r="J771" s="114"/>
      <c r="K771" s="114"/>
    </row>
    <row r="772" spans="2:11">
      <c r="B772" s="113"/>
      <c r="C772" s="113"/>
      <c r="D772" s="113"/>
      <c r="E772" s="114"/>
      <c r="F772" s="114"/>
      <c r="G772" s="114"/>
      <c r="H772" s="114"/>
      <c r="I772" s="114"/>
      <c r="J772" s="114"/>
      <c r="K772" s="114"/>
    </row>
    <row r="773" spans="2:11">
      <c r="B773" s="113"/>
      <c r="C773" s="113"/>
      <c r="D773" s="113"/>
      <c r="E773" s="114"/>
      <c r="F773" s="114"/>
      <c r="G773" s="114"/>
      <c r="H773" s="114"/>
      <c r="I773" s="114"/>
      <c r="J773" s="114"/>
      <c r="K773" s="114"/>
    </row>
    <row r="774" spans="2:11">
      <c r="B774" s="113"/>
      <c r="C774" s="113"/>
      <c r="D774" s="113"/>
      <c r="E774" s="114"/>
      <c r="F774" s="114"/>
      <c r="G774" s="114"/>
      <c r="H774" s="114"/>
      <c r="I774" s="114"/>
      <c r="J774" s="114"/>
      <c r="K774" s="114"/>
    </row>
    <row r="775" spans="2:11">
      <c r="B775" s="113"/>
      <c r="C775" s="113"/>
      <c r="D775" s="113"/>
      <c r="E775" s="114"/>
      <c r="F775" s="114"/>
      <c r="G775" s="114"/>
      <c r="H775" s="114"/>
      <c r="I775" s="114"/>
      <c r="J775" s="114"/>
      <c r="K775" s="114"/>
    </row>
    <row r="776" spans="2:11">
      <c r="B776" s="113"/>
      <c r="C776" s="113"/>
      <c r="D776" s="113"/>
      <c r="E776" s="114"/>
      <c r="F776" s="114"/>
      <c r="G776" s="114"/>
      <c r="H776" s="114"/>
      <c r="I776" s="114"/>
      <c r="J776" s="114"/>
      <c r="K776" s="114"/>
    </row>
    <row r="777" spans="2:11">
      <c r="B777" s="113"/>
      <c r="C777" s="113"/>
      <c r="D777" s="113"/>
      <c r="E777" s="114"/>
      <c r="F777" s="114"/>
      <c r="G777" s="114"/>
      <c r="H777" s="114"/>
      <c r="I777" s="114"/>
      <c r="J777" s="114"/>
      <c r="K777" s="114"/>
    </row>
    <row r="778" spans="2:11">
      <c r="B778" s="113"/>
      <c r="C778" s="113"/>
      <c r="D778" s="113"/>
      <c r="E778" s="114"/>
      <c r="F778" s="114"/>
      <c r="G778" s="114"/>
      <c r="H778" s="114"/>
      <c r="I778" s="114"/>
      <c r="J778" s="114"/>
      <c r="K778" s="114"/>
    </row>
    <row r="779" spans="2:11">
      <c r="B779" s="113"/>
      <c r="C779" s="113"/>
      <c r="D779" s="113"/>
      <c r="E779" s="114"/>
      <c r="F779" s="114"/>
      <c r="G779" s="114"/>
      <c r="H779" s="114"/>
      <c r="I779" s="114"/>
      <c r="J779" s="114"/>
      <c r="K779" s="114"/>
    </row>
    <row r="780" spans="2:11">
      <c r="B780" s="113"/>
      <c r="C780" s="113"/>
      <c r="D780" s="113"/>
      <c r="E780" s="114"/>
      <c r="F780" s="114"/>
      <c r="G780" s="114"/>
      <c r="H780" s="114"/>
      <c r="I780" s="114"/>
      <c r="J780" s="114"/>
      <c r="K780" s="114"/>
    </row>
    <row r="781" spans="2:11">
      <c r="B781" s="113"/>
      <c r="C781" s="113"/>
      <c r="D781" s="113"/>
      <c r="E781" s="114"/>
      <c r="F781" s="114"/>
      <c r="G781" s="114"/>
      <c r="H781" s="114"/>
      <c r="I781" s="114"/>
      <c r="J781" s="114"/>
      <c r="K781" s="114"/>
    </row>
    <row r="782" spans="2:11">
      <c r="B782" s="113"/>
      <c r="C782" s="113"/>
      <c r="D782" s="113"/>
      <c r="E782" s="114"/>
      <c r="F782" s="114"/>
      <c r="G782" s="114"/>
      <c r="H782" s="114"/>
      <c r="I782" s="114"/>
      <c r="J782" s="114"/>
      <c r="K782" s="114"/>
    </row>
    <row r="783" spans="2:11">
      <c r="B783" s="113"/>
      <c r="C783" s="113"/>
      <c r="D783" s="113"/>
      <c r="E783" s="114"/>
      <c r="F783" s="114"/>
      <c r="G783" s="114"/>
      <c r="H783" s="114"/>
      <c r="I783" s="114"/>
      <c r="J783" s="114"/>
      <c r="K783" s="114"/>
    </row>
    <row r="784" spans="2:11">
      <c r="B784" s="113"/>
      <c r="C784" s="113"/>
      <c r="D784" s="113"/>
      <c r="E784" s="114"/>
      <c r="F784" s="114"/>
      <c r="G784" s="114"/>
      <c r="H784" s="114"/>
      <c r="I784" s="114"/>
      <c r="J784" s="114"/>
      <c r="K784" s="114"/>
    </row>
    <row r="785" spans="2:11">
      <c r="B785" s="113"/>
      <c r="C785" s="113"/>
      <c r="D785" s="113"/>
      <c r="E785" s="114"/>
      <c r="F785" s="114"/>
      <c r="G785" s="114"/>
      <c r="H785" s="114"/>
      <c r="I785" s="114"/>
      <c r="J785" s="114"/>
      <c r="K785" s="114"/>
    </row>
    <row r="786" spans="2:11">
      <c r="B786" s="113"/>
      <c r="C786" s="113"/>
      <c r="D786" s="113"/>
      <c r="E786" s="114"/>
      <c r="F786" s="114"/>
      <c r="G786" s="114"/>
      <c r="H786" s="114"/>
      <c r="I786" s="114"/>
      <c r="J786" s="114"/>
      <c r="K786" s="114"/>
    </row>
    <row r="787" spans="2:11">
      <c r="B787" s="113"/>
      <c r="C787" s="113"/>
      <c r="D787" s="113"/>
      <c r="E787" s="114"/>
      <c r="F787" s="114"/>
      <c r="G787" s="114"/>
      <c r="H787" s="114"/>
      <c r="I787" s="114"/>
      <c r="J787" s="114"/>
      <c r="K787" s="114"/>
    </row>
    <row r="788" spans="2:11">
      <c r="B788" s="113"/>
      <c r="C788" s="113"/>
      <c r="D788" s="113"/>
      <c r="E788" s="114"/>
      <c r="F788" s="114"/>
      <c r="G788" s="114"/>
      <c r="H788" s="114"/>
      <c r="I788" s="114"/>
      <c r="J788" s="114"/>
      <c r="K788" s="114"/>
    </row>
    <row r="789" spans="2:11">
      <c r="B789" s="113"/>
      <c r="C789" s="113"/>
      <c r="D789" s="113"/>
      <c r="E789" s="114"/>
      <c r="F789" s="114"/>
      <c r="G789" s="114"/>
      <c r="H789" s="114"/>
      <c r="I789" s="114"/>
      <c r="J789" s="114"/>
      <c r="K789" s="114"/>
    </row>
    <row r="790" spans="2:11">
      <c r="B790" s="113"/>
      <c r="C790" s="113"/>
      <c r="D790" s="113"/>
      <c r="E790" s="114"/>
      <c r="F790" s="114"/>
      <c r="G790" s="114"/>
      <c r="H790" s="114"/>
      <c r="I790" s="114"/>
      <c r="J790" s="114"/>
      <c r="K790" s="114"/>
    </row>
    <row r="791" spans="2:11">
      <c r="B791" s="113"/>
      <c r="C791" s="113"/>
      <c r="D791" s="113"/>
      <c r="E791" s="114"/>
      <c r="F791" s="114"/>
      <c r="G791" s="114"/>
      <c r="H791" s="114"/>
      <c r="I791" s="114"/>
      <c r="J791" s="114"/>
      <c r="K791" s="114"/>
    </row>
    <row r="792" spans="2:11">
      <c r="B792" s="113"/>
      <c r="C792" s="113"/>
      <c r="D792" s="113"/>
      <c r="E792" s="114"/>
      <c r="F792" s="114"/>
      <c r="G792" s="114"/>
      <c r="H792" s="114"/>
      <c r="I792" s="114"/>
      <c r="J792" s="114"/>
      <c r="K792" s="114"/>
    </row>
    <row r="793" spans="2:11">
      <c r="B793" s="113"/>
      <c r="C793" s="113"/>
      <c r="D793" s="113"/>
      <c r="E793" s="114"/>
      <c r="F793" s="114"/>
      <c r="G793" s="114"/>
      <c r="H793" s="114"/>
      <c r="I793" s="114"/>
      <c r="J793" s="114"/>
      <c r="K793" s="114"/>
    </row>
    <row r="794" spans="2:11">
      <c r="B794" s="113"/>
      <c r="C794" s="113"/>
      <c r="D794" s="113"/>
      <c r="E794" s="114"/>
      <c r="F794" s="114"/>
      <c r="G794" s="114"/>
      <c r="H794" s="114"/>
      <c r="I794" s="114"/>
      <c r="J794" s="114"/>
      <c r="K794" s="114"/>
    </row>
    <row r="795" spans="2:11">
      <c r="B795" s="113"/>
      <c r="C795" s="113"/>
      <c r="D795" s="113"/>
      <c r="E795" s="114"/>
      <c r="F795" s="114"/>
      <c r="G795" s="114"/>
      <c r="H795" s="114"/>
      <c r="I795" s="114"/>
      <c r="J795" s="114"/>
      <c r="K795" s="114"/>
    </row>
    <row r="796" spans="2:11">
      <c r="B796" s="113"/>
      <c r="C796" s="113"/>
      <c r="D796" s="113"/>
      <c r="E796" s="114"/>
      <c r="F796" s="114"/>
      <c r="G796" s="114"/>
      <c r="H796" s="114"/>
      <c r="I796" s="114"/>
      <c r="J796" s="114"/>
      <c r="K796" s="114"/>
    </row>
    <row r="797" spans="2:11">
      <c r="B797" s="113"/>
      <c r="C797" s="113"/>
      <c r="D797" s="113"/>
      <c r="E797" s="114"/>
      <c r="F797" s="114"/>
      <c r="G797" s="114"/>
      <c r="H797" s="114"/>
      <c r="I797" s="114"/>
      <c r="J797" s="114"/>
      <c r="K797" s="114"/>
    </row>
    <row r="798" spans="2:11">
      <c r="B798" s="113"/>
      <c r="C798" s="113"/>
      <c r="D798" s="113"/>
      <c r="E798" s="114"/>
      <c r="F798" s="114"/>
      <c r="G798" s="114"/>
      <c r="H798" s="114"/>
      <c r="I798" s="114"/>
      <c r="J798" s="114"/>
      <c r="K798" s="114"/>
    </row>
    <row r="799" spans="2:11">
      <c r="B799" s="113"/>
      <c r="C799" s="113"/>
      <c r="D799" s="113"/>
      <c r="E799" s="114"/>
      <c r="F799" s="114"/>
      <c r="G799" s="114"/>
      <c r="H799" s="114"/>
      <c r="I799" s="114"/>
      <c r="J799" s="114"/>
      <c r="K799" s="114"/>
    </row>
    <row r="800" spans="2:11">
      <c r="B800" s="113"/>
      <c r="C800" s="113"/>
      <c r="D800" s="113"/>
      <c r="E800" s="114"/>
      <c r="F800" s="114"/>
      <c r="G800" s="114"/>
      <c r="H800" s="114"/>
      <c r="I800" s="114"/>
      <c r="J800" s="114"/>
      <c r="K800" s="114"/>
    </row>
    <row r="801" spans="2:11">
      <c r="B801" s="113"/>
      <c r="C801" s="113"/>
      <c r="D801" s="113"/>
      <c r="E801" s="114"/>
      <c r="F801" s="114"/>
      <c r="G801" s="114"/>
      <c r="H801" s="114"/>
      <c r="I801" s="114"/>
      <c r="J801" s="114"/>
      <c r="K801" s="114"/>
    </row>
    <row r="802" spans="2:11">
      <c r="B802" s="113"/>
      <c r="C802" s="113"/>
      <c r="D802" s="113"/>
      <c r="E802" s="114"/>
      <c r="F802" s="114"/>
      <c r="G802" s="114"/>
      <c r="H802" s="114"/>
      <c r="I802" s="114"/>
      <c r="J802" s="114"/>
      <c r="K802" s="114"/>
    </row>
    <row r="803" spans="2:11">
      <c r="B803" s="113"/>
      <c r="C803" s="113"/>
      <c r="D803" s="113"/>
      <c r="E803" s="114"/>
      <c r="F803" s="114"/>
      <c r="G803" s="114"/>
      <c r="H803" s="114"/>
      <c r="I803" s="114"/>
      <c r="J803" s="114"/>
      <c r="K803" s="114"/>
    </row>
    <row r="804" spans="2:11">
      <c r="B804" s="113"/>
      <c r="C804" s="113"/>
      <c r="D804" s="113"/>
      <c r="E804" s="114"/>
      <c r="F804" s="114"/>
      <c r="G804" s="114"/>
      <c r="H804" s="114"/>
      <c r="I804" s="114"/>
      <c r="J804" s="114"/>
      <c r="K804" s="114"/>
    </row>
    <row r="805" spans="2:11">
      <c r="B805" s="113"/>
      <c r="C805" s="113"/>
      <c r="D805" s="113"/>
      <c r="E805" s="114"/>
      <c r="F805" s="114"/>
      <c r="G805" s="114"/>
      <c r="H805" s="114"/>
      <c r="I805" s="114"/>
      <c r="J805" s="114"/>
      <c r="K805" s="114"/>
    </row>
    <row r="806" spans="2:11">
      <c r="B806" s="113"/>
      <c r="C806" s="113"/>
      <c r="D806" s="113"/>
      <c r="E806" s="114"/>
      <c r="F806" s="114"/>
      <c r="G806" s="114"/>
      <c r="H806" s="114"/>
      <c r="I806" s="114"/>
      <c r="J806" s="114"/>
      <c r="K806" s="114"/>
    </row>
    <row r="807" spans="2:11">
      <c r="B807" s="113"/>
      <c r="C807" s="113"/>
      <c r="D807" s="113"/>
      <c r="E807" s="114"/>
      <c r="F807" s="114"/>
      <c r="G807" s="114"/>
      <c r="H807" s="114"/>
      <c r="I807" s="114"/>
      <c r="J807" s="114"/>
      <c r="K807" s="114"/>
    </row>
    <row r="808" spans="2:11">
      <c r="B808" s="113"/>
      <c r="C808" s="113"/>
      <c r="D808" s="113"/>
      <c r="E808" s="114"/>
      <c r="F808" s="114"/>
      <c r="G808" s="114"/>
      <c r="H808" s="114"/>
      <c r="I808" s="114"/>
      <c r="J808" s="114"/>
      <c r="K808" s="114"/>
    </row>
    <row r="809" spans="2:11">
      <c r="B809" s="113"/>
      <c r="C809" s="113"/>
      <c r="D809" s="113"/>
      <c r="E809" s="114"/>
      <c r="F809" s="114"/>
      <c r="G809" s="114"/>
      <c r="H809" s="114"/>
      <c r="I809" s="114"/>
      <c r="J809" s="114"/>
      <c r="K809" s="114"/>
    </row>
    <row r="810" spans="2:11">
      <c r="B810" s="113"/>
      <c r="C810" s="113"/>
      <c r="D810" s="113"/>
      <c r="E810" s="114"/>
      <c r="F810" s="114"/>
      <c r="G810" s="114"/>
      <c r="H810" s="114"/>
      <c r="I810" s="114"/>
      <c r="J810" s="114"/>
      <c r="K810" s="114"/>
    </row>
    <row r="811" spans="2:11">
      <c r="B811" s="113"/>
      <c r="C811" s="113"/>
      <c r="D811" s="113"/>
      <c r="E811" s="114"/>
      <c r="F811" s="114"/>
      <c r="G811" s="114"/>
      <c r="H811" s="114"/>
      <c r="I811" s="114"/>
      <c r="J811" s="114"/>
      <c r="K811" s="114"/>
    </row>
    <row r="812" spans="2:11">
      <c r="B812" s="113"/>
      <c r="C812" s="113"/>
      <c r="D812" s="113"/>
      <c r="E812" s="114"/>
      <c r="F812" s="114"/>
      <c r="G812" s="114"/>
      <c r="H812" s="114"/>
      <c r="I812" s="114"/>
      <c r="J812" s="114"/>
      <c r="K812" s="114"/>
    </row>
    <row r="813" spans="2:11">
      <c r="B813" s="113"/>
      <c r="C813" s="113"/>
      <c r="D813" s="113"/>
      <c r="E813" s="114"/>
      <c r="F813" s="114"/>
      <c r="G813" s="114"/>
      <c r="H813" s="114"/>
      <c r="I813" s="114"/>
      <c r="J813" s="114"/>
      <c r="K813" s="114"/>
    </row>
    <row r="814" spans="2:11">
      <c r="B814" s="113"/>
      <c r="C814" s="113"/>
      <c r="D814" s="113"/>
      <c r="E814" s="114"/>
      <c r="F814" s="114"/>
      <c r="G814" s="114"/>
      <c r="H814" s="114"/>
      <c r="I814" s="114"/>
      <c r="J814" s="114"/>
      <c r="K814" s="114"/>
    </row>
    <row r="815" spans="2:11">
      <c r="B815" s="113"/>
      <c r="C815" s="113"/>
      <c r="D815" s="113"/>
      <c r="E815" s="114"/>
      <c r="F815" s="114"/>
      <c r="G815" s="114"/>
      <c r="H815" s="114"/>
      <c r="I815" s="114"/>
      <c r="J815" s="114"/>
      <c r="K815" s="114"/>
    </row>
    <row r="816" spans="2:11">
      <c r="B816" s="113"/>
      <c r="C816" s="113"/>
      <c r="D816" s="113"/>
      <c r="E816" s="114"/>
      <c r="F816" s="114"/>
      <c r="G816" s="114"/>
      <c r="H816" s="114"/>
      <c r="I816" s="114"/>
      <c r="J816" s="114"/>
      <c r="K816" s="114"/>
    </row>
    <row r="817" spans="2:11">
      <c r="B817" s="113"/>
      <c r="C817" s="113"/>
      <c r="D817" s="113"/>
      <c r="E817" s="114"/>
      <c r="F817" s="114"/>
      <c r="G817" s="114"/>
      <c r="H817" s="114"/>
      <c r="I817" s="114"/>
      <c r="J817" s="114"/>
      <c r="K817" s="114"/>
    </row>
    <row r="818" spans="2:11">
      <c r="B818" s="113"/>
      <c r="C818" s="113"/>
      <c r="D818" s="113"/>
      <c r="E818" s="114"/>
      <c r="F818" s="114"/>
      <c r="G818" s="114"/>
      <c r="H818" s="114"/>
      <c r="I818" s="114"/>
      <c r="J818" s="114"/>
      <c r="K818" s="114"/>
    </row>
    <row r="819" spans="2:11">
      <c r="B819" s="113"/>
      <c r="C819" s="113"/>
      <c r="D819" s="113"/>
      <c r="E819" s="114"/>
      <c r="F819" s="114"/>
      <c r="G819" s="114"/>
      <c r="H819" s="114"/>
      <c r="I819" s="114"/>
      <c r="J819" s="114"/>
      <c r="K819" s="114"/>
    </row>
    <row r="820" spans="2:11">
      <c r="B820" s="113"/>
      <c r="C820" s="113"/>
      <c r="D820" s="113"/>
      <c r="E820" s="114"/>
      <c r="F820" s="114"/>
      <c r="G820" s="114"/>
      <c r="H820" s="114"/>
      <c r="I820" s="114"/>
      <c r="J820" s="114"/>
      <c r="K820" s="114"/>
    </row>
    <row r="821" spans="2:11">
      <c r="B821" s="113"/>
      <c r="C821" s="113"/>
      <c r="D821" s="113"/>
      <c r="E821" s="114"/>
      <c r="F821" s="114"/>
      <c r="G821" s="114"/>
      <c r="H821" s="114"/>
      <c r="I821" s="114"/>
      <c r="J821" s="114"/>
      <c r="K821" s="114"/>
    </row>
    <row r="822" spans="2:11">
      <c r="B822" s="113"/>
      <c r="C822" s="113"/>
      <c r="D822" s="113"/>
      <c r="E822" s="114"/>
      <c r="F822" s="114"/>
      <c r="G822" s="114"/>
      <c r="H822" s="114"/>
      <c r="I822" s="114"/>
      <c r="J822" s="114"/>
      <c r="K822" s="114"/>
    </row>
    <row r="823" spans="2:11">
      <c r="B823" s="113"/>
      <c r="C823" s="113"/>
      <c r="D823" s="113"/>
      <c r="E823" s="114"/>
      <c r="F823" s="114"/>
      <c r="G823" s="114"/>
      <c r="H823" s="114"/>
      <c r="I823" s="114"/>
      <c r="J823" s="114"/>
      <c r="K823" s="114"/>
    </row>
    <row r="824" spans="2:11">
      <c r="B824" s="113"/>
      <c r="C824" s="113"/>
      <c r="D824" s="113"/>
      <c r="E824" s="114"/>
      <c r="F824" s="114"/>
      <c r="G824" s="114"/>
      <c r="H824" s="114"/>
      <c r="I824" s="114"/>
      <c r="J824" s="114"/>
      <c r="K824" s="114"/>
    </row>
    <row r="825" spans="2:11">
      <c r="B825" s="113"/>
      <c r="C825" s="113"/>
      <c r="D825" s="113"/>
      <c r="E825" s="114"/>
      <c r="F825" s="114"/>
      <c r="G825" s="114"/>
      <c r="H825" s="114"/>
      <c r="I825" s="114"/>
      <c r="J825" s="114"/>
      <c r="K825" s="114"/>
    </row>
    <row r="826" spans="2:11">
      <c r="B826" s="113"/>
      <c r="C826" s="113"/>
      <c r="D826" s="113"/>
      <c r="E826" s="114"/>
      <c r="F826" s="114"/>
      <c r="G826" s="114"/>
      <c r="H826" s="114"/>
      <c r="I826" s="114"/>
      <c r="J826" s="114"/>
      <c r="K826" s="114"/>
    </row>
    <row r="827" spans="2:11">
      <c r="B827" s="113"/>
      <c r="C827" s="113"/>
      <c r="D827" s="113"/>
      <c r="E827" s="114"/>
      <c r="F827" s="114"/>
      <c r="G827" s="114"/>
      <c r="H827" s="114"/>
      <c r="I827" s="114"/>
      <c r="J827" s="114"/>
      <c r="K827" s="114"/>
    </row>
    <row r="828" spans="2:11">
      <c r="B828" s="113"/>
      <c r="C828" s="113"/>
      <c r="D828" s="113"/>
      <c r="E828" s="114"/>
      <c r="F828" s="114"/>
      <c r="G828" s="114"/>
      <c r="H828" s="114"/>
      <c r="I828" s="114"/>
      <c r="J828" s="114"/>
      <c r="K828" s="114"/>
    </row>
    <row r="829" spans="2:11">
      <c r="B829" s="113"/>
      <c r="C829" s="113"/>
      <c r="D829" s="113"/>
      <c r="E829" s="114"/>
      <c r="F829" s="114"/>
      <c r="G829" s="114"/>
      <c r="H829" s="114"/>
      <c r="I829" s="114"/>
      <c r="J829" s="114"/>
      <c r="K829" s="114"/>
    </row>
    <row r="830" spans="2:11">
      <c r="B830" s="113"/>
      <c r="C830" s="113"/>
      <c r="D830" s="113"/>
      <c r="E830" s="114"/>
      <c r="F830" s="114"/>
      <c r="G830" s="114"/>
      <c r="H830" s="114"/>
      <c r="I830" s="114"/>
      <c r="J830" s="114"/>
      <c r="K830" s="114"/>
    </row>
    <row r="831" spans="2:11">
      <c r="B831" s="113"/>
      <c r="C831" s="113"/>
      <c r="D831" s="113"/>
      <c r="E831" s="114"/>
      <c r="F831" s="114"/>
      <c r="G831" s="114"/>
      <c r="H831" s="114"/>
      <c r="I831" s="114"/>
      <c r="J831" s="114"/>
      <c r="K831" s="114"/>
    </row>
    <row r="832" spans="2:11">
      <c r="B832" s="113"/>
      <c r="C832" s="113"/>
      <c r="D832" s="113"/>
      <c r="E832" s="114"/>
      <c r="F832" s="114"/>
      <c r="G832" s="114"/>
      <c r="H832" s="114"/>
      <c r="I832" s="114"/>
      <c r="J832" s="114"/>
      <c r="K832" s="114"/>
    </row>
    <row r="833" spans="2:11">
      <c r="B833" s="113"/>
      <c r="C833" s="113"/>
      <c r="D833" s="113"/>
      <c r="E833" s="114"/>
      <c r="F833" s="114"/>
      <c r="G833" s="114"/>
      <c r="H833" s="114"/>
      <c r="I833" s="114"/>
      <c r="J833" s="114"/>
      <c r="K833" s="114"/>
    </row>
    <row r="834" spans="2:11">
      <c r="B834" s="113"/>
      <c r="C834" s="113"/>
      <c r="D834" s="113"/>
      <c r="E834" s="114"/>
      <c r="F834" s="114"/>
      <c r="G834" s="114"/>
      <c r="H834" s="114"/>
      <c r="I834" s="114"/>
      <c r="J834" s="114"/>
      <c r="K834" s="114"/>
    </row>
    <row r="835" spans="2:11">
      <c r="B835" s="113"/>
      <c r="C835" s="113"/>
      <c r="D835" s="113"/>
      <c r="E835" s="114"/>
      <c r="F835" s="114"/>
      <c r="G835" s="114"/>
      <c r="H835" s="114"/>
      <c r="I835" s="114"/>
      <c r="J835" s="114"/>
      <c r="K835" s="114"/>
    </row>
    <row r="836" spans="2:11">
      <c r="B836" s="113"/>
      <c r="C836" s="113"/>
      <c r="D836" s="113"/>
      <c r="E836" s="114"/>
      <c r="F836" s="114"/>
      <c r="G836" s="114"/>
      <c r="H836" s="114"/>
      <c r="I836" s="114"/>
      <c r="J836" s="114"/>
      <c r="K836" s="114"/>
    </row>
    <row r="837" spans="2:11">
      <c r="B837" s="113"/>
      <c r="C837" s="113"/>
      <c r="D837" s="113"/>
      <c r="E837" s="114"/>
      <c r="F837" s="114"/>
      <c r="G837" s="114"/>
      <c r="H837" s="114"/>
      <c r="I837" s="114"/>
      <c r="J837" s="114"/>
      <c r="K837" s="114"/>
    </row>
    <row r="838" spans="2:11">
      <c r="B838" s="113"/>
      <c r="C838" s="113"/>
      <c r="D838" s="113"/>
      <c r="E838" s="114"/>
      <c r="F838" s="114"/>
      <c r="G838" s="114"/>
      <c r="H838" s="114"/>
      <c r="I838" s="114"/>
      <c r="J838" s="114"/>
      <c r="K838" s="114"/>
    </row>
    <row r="839" spans="2:11">
      <c r="B839" s="113"/>
      <c r="C839" s="113"/>
      <c r="D839" s="113"/>
      <c r="E839" s="114"/>
      <c r="F839" s="114"/>
      <c r="G839" s="114"/>
      <c r="H839" s="114"/>
      <c r="I839" s="114"/>
      <c r="J839" s="114"/>
      <c r="K839" s="114"/>
    </row>
    <row r="840" spans="2:11">
      <c r="B840" s="113"/>
      <c r="C840" s="113"/>
      <c r="D840" s="113"/>
      <c r="E840" s="114"/>
      <c r="F840" s="114"/>
      <c r="G840" s="114"/>
      <c r="H840" s="114"/>
      <c r="I840" s="114"/>
      <c r="J840" s="114"/>
      <c r="K840" s="114"/>
    </row>
    <row r="841" spans="2:11">
      <c r="B841" s="113"/>
      <c r="C841" s="113"/>
      <c r="D841" s="113"/>
      <c r="E841" s="114"/>
      <c r="F841" s="114"/>
      <c r="G841" s="114"/>
      <c r="H841" s="114"/>
      <c r="I841" s="114"/>
      <c r="J841" s="114"/>
      <c r="K841" s="114"/>
    </row>
    <row r="842" spans="2:11">
      <c r="B842" s="113"/>
      <c r="C842" s="113"/>
      <c r="D842" s="113"/>
      <c r="E842" s="114"/>
      <c r="F842" s="114"/>
      <c r="G842" s="114"/>
      <c r="H842" s="114"/>
      <c r="I842" s="114"/>
      <c r="J842" s="114"/>
      <c r="K842" s="114"/>
    </row>
    <row r="843" spans="2:11">
      <c r="B843" s="113"/>
      <c r="C843" s="113"/>
      <c r="D843" s="113"/>
      <c r="E843" s="114"/>
      <c r="F843" s="114"/>
      <c r="G843" s="114"/>
      <c r="H843" s="114"/>
      <c r="I843" s="114"/>
      <c r="J843" s="114"/>
      <c r="K843" s="114"/>
    </row>
    <row r="844" spans="2:11">
      <c r="B844" s="113"/>
      <c r="C844" s="113"/>
      <c r="D844" s="113"/>
      <c r="E844" s="114"/>
      <c r="F844" s="114"/>
      <c r="G844" s="114"/>
      <c r="H844" s="114"/>
      <c r="I844" s="114"/>
      <c r="J844" s="114"/>
      <c r="K844" s="114"/>
    </row>
    <row r="845" spans="2:11">
      <c r="B845" s="113"/>
      <c r="C845" s="113"/>
      <c r="D845" s="113"/>
      <c r="E845" s="114"/>
      <c r="F845" s="114"/>
      <c r="G845" s="114"/>
      <c r="H845" s="114"/>
      <c r="I845" s="114"/>
      <c r="J845" s="114"/>
      <c r="K845" s="114"/>
    </row>
    <row r="846" spans="2:11">
      <c r="B846" s="113"/>
      <c r="C846" s="113"/>
      <c r="D846" s="113"/>
      <c r="E846" s="114"/>
      <c r="F846" s="114"/>
      <c r="G846" s="114"/>
      <c r="H846" s="114"/>
      <c r="I846" s="114"/>
      <c r="J846" s="114"/>
      <c r="K846" s="114"/>
    </row>
    <row r="847" spans="2:11">
      <c r="B847" s="113"/>
      <c r="C847" s="113"/>
      <c r="D847" s="113"/>
      <c r="E847" s="114"/>
      <c r="F847" s="114"/>
      <c r="G847" s="114"/>
      <c r="H847" s="114"/>
      <c r="I847" s="114"/>
      <c r="J847" s="114"/>
      <c r="K847" s="114"/>
    </row>
    <row r="848" spans="2:11">
      <c r="B848" s="113"/>
      <c r="C848" s="113"/>
      <c r="D848" s="113"/>
      <c r="E848" s="114"/>
      <c r="F848" s="114"/>
      <c r="G848" s="114"/>
      <c r="H848" s="114"/>
      <c r="I848" s="114"/>
      <c r="J848" s="114"/>
      <c r="K848" s="114"/>
    </row>
    <row r="849" spans="2:11">
      <c r="B849" s="113"/>
      <c r="C849" s="113"/>
      <c r="D849" s="113"/>
      <c r="E849" s="114"/>
      <c r="F849" s="114"/>
      <c r="G849" s="114"/>
      <c r="H849" s="114"/>
      <c r="I849" s="114"/>
      <c r="J849" s="114"/>
      <c r="K849" s="114"/>
    </row>
    <row r="850" spans="2:11">
      <c r="B850" s="113"/>
      <c r="C850" s="113"/>
      <c r="D850" s="113"/>
      <c r="E850" s="114"/>
      <c r="F850" s="114"/>
      <c r="G850" s="114"/>
      <c r="H850" s="114"/>
      <c r="I850" s="114"/>
      <c r="J850" s="114"/>
      <c r="K850" s="114"/>
    </row>
    <row r="851" spans="2:11">
      <c r="B851" s="113"/>
      <c r="C851" s="113"/>
      <c r="D851" s="113"/>
      <c r="E851" s="114"/>
      <c r="F851" s="114"/>
      <c r="G851" s="114"/>
      <c r="H851" s="114"/>
      <c r="I851" s="114"/>
      <c r="J851" s="114"/>
      <c r="K851" s="114"/>
    </row>
    <row r="852" spans="2:11">
      <c r="B852" s="113"/>
      <c r="C852" s="113"/>
      <c r="D852" s="113"/>
      <c r="E852" s="114"/>
      <c r="F852" s="114"/>
      <c r="G852" s="114"/>
      <c r="H852" s="114"/>
      <c r="I852" s="114"/>
      <c r="J852" s="114"/>
      <c r="K852" s="114"/>
    </row>
    <row r="853" spans="2:11">
      <c r="B853" s="113"/>
      <c r="C853" s="113"/>
      <c r="D853" s="113"/>
      <c r="E853" s="114"/>
      <c r="F853" s="114"/>
      <c r="G853" s="114"/>
      <c r="H853" s="114"/>
      <c r="I853" s="114"/>
      <c r="J853" s="114"/>
      <c r="K853" s="114"/>
    </row>
    <row r="854" spans="2:11">
      <c r="B854" s="113"/>
      <c r="C854" s="113"/>
      <c r="D854" s="113"/>
      <c r="E854" s="114"/>
      <c r="F854" s="114"/>
      <c r="G854" s="114"/>
      <c r="H854" s="114"/>
      <c r="I854" s="114"/>
      <c r="J854" s="114"/>
      <c r="K854" s="114"/>
    </row>
    <row r="855" spans="2:11">
      <c r="B855" s="113"/>
      <c r="C855" s="113"/>
      <c r="D855" s="113"/>
      <c r="E855" s="114"/>
      <c r="F855" s="114"/>
      <c r="G855" s="114"/>
      <c r="H855" s="114"/>
      <c r="I855" s="114"/>
      <c r="J855" s="114"/>
      <c r="K855" s="114"/>
    </row>
    <row r="856" spans="2:11">
      <c r="B856" s="113"/>
      <c r="C856" s="113"/>
      <c r="D856" s="113"/>
      <c r="E856" s="114"/>
      <c r="F856" s="114"/>
      <c r="G856" s="114"/>
      <c r="H856" s="114"/>
      <c r="I856" s="114"/>
      <c r="J856" s="114"/>
      <c r="K856" s="114"/>
    </row>
    <row r="857" spans="2:11">
      <c r="B857" s="113"/>
      <c r="C857" s="113"/>
      <c r="D857" s="113"/>
      <c r="E857" s="114"/>
      <c r="F857" s="114"/>
      <c r="G857" s="114"/>
      <c r="H857" s="114"/>
      <c r="I857" s="114"/>
      <c r="J857" s="114"/>
      <c r="K857" s="114"/>
    </row>
    <row r="858" spans="2:11">
      <c r="B858" s="113"/>
      <c r="C858" s="113"/>
      <c r="D858" s="113"/>
      <c r="E858" s="114"/>
      <c r="F858" s="114"/>
      <c r="G858" s="114"/>
      <c r="H858" s="114"/>
      <c r="I858" s="114"/>
      <c r="J858" s="114"/>
      <c r="K858" s="114"/>
    </row>
    <row r="859" spans="2:11">
      <c r="B859" s="113"/>
      <c r="C859" s="113"/>
      <c r="D859" s="113"/>
      <c r="E859" s="114"/>
      <c r="F859" s="114"/>
      <c r="G859" s="114"/>
      <c r="H859" s="114"/>
      <c r="I859" s="114"/>
      <c r="J859" s="114"/>
      <c r="K859" s="114"/>
    </row>
    <row r="860" spans="2:11">
      <c r="B860" s="113"/>
      <c r="C860" s="113"/>
      <c r="D860" s="113"/>
      <c r="E860" s="114"/>
      <c r="F860" s="114"/>
      <c r="G860" s="114"/>
      <c r="H860" s="114"/>
      <c r="I860" s="114"/>
      <c r="J860" s="114"/>
      <c r="K860" s="114"/>
    </row>
    <row r="861" spans="2:11">
      <c r="B861" s="113"/>
      <c r="C861" s="113"/>
      <c r="D861" s="113"/>
      <c r="E861" s="114"/>
      <c r="F861" s="114"/>
      <c r="G861" s="114"/>
      <c r="H861" s="114"/>
      <c r="I861" s="114"/>
      <c r="J861" s="114"/>
      <c r="K861" s="114"/>
    </row>
    <row r="862" spans="2:11">
      <c r="B862" s="113"/>
      <c r="C862" s="113"/>
      <c r="D862" s="113"/>
      <c r="E862" s="114"/>
      <c r="F862" s="114"/>
      <c r="G862" s="114"/>
      <c r="H862" s="114"/>
      <c r="I862" s="114"/>
      <c r="J862" s="114"/>
      <c r="K862" s="114"/>
    </row>
    <row r="863" spans="2:11">
      <c r="B863" s="113"/>
      <c r="C863" s="113"/>
      <c r="D863" s="113"/>
      <c r="E863" s="114"/>
      <c r="F863" s="114"/>
      <c r="G863" s="114"/>
      <c r="H863" s="114"/>
      <c r="I863" s="114"/>
      <c r="J863" s="114"/>
      <c r="K863" s="114"/>
    </row>
    <row r="864" spans="2:11">
      <c r="B864" s="113"/>
      <c r="C864" s="113"/>
      <c r="D864" s="113"/>
      <c r="E864" s="114"/>
      <c r="F864" s="114"/>
      <c r="G864" s="114"/>
      <c r="H864" s="114"/>
      <c r="I864" s="114"/>
      <c r="J864" s="114"/>
      <c r="K864" s="114"/>
    </row>
    <row r="865" spans="2:11">
      <c r="B865" s="113"/>
      <c r="C865" s="113"/>
      <c r="D865" s="113"/>
      <c r="E865" s="114"/>
      <c r="F865" s="114"/>
      <c r="G865" s="114"/>
      <c r="H865" s="114"/>
      <c r="I865" s="114"/>
      <c r="J865" s="114"/>
      <c r="K865" s="114"/>
    </row>
    <row r="866" spans="2:11">
      <c r="B866" s="113"/>
      <c r="C866" s="113"/>
      <c r="D866" s="113"/>
      <c r="E866" s="114"/>
      <c r="F866" s="114"/>
      <c r="G866" s="114"/>
      <c r="H866" s="114"/>
      <c r="I866" s="114"/>
      <c r="J866" s="114"/>
      <c r="K866" s="114"/>
    </row>
    <row r="867" spans="2:11">
      <c r="B867" s="113"/>
      <c r="C867" s="113"/>
      <c r="D867" s="113"/>
      <c r="E867" s="114"/>
      <c r="F867" s="114"/>
      <c r="G867" s="114"/>
      <c r="H867" s="114"/>
      <c r="I867" s="114"/>
      <c r="J867" s="114"/>
      <c r="K867" s="114"/>
    </row>
    <row r="868" spans="2:11">
      <c r="B868" s="113"/>
      <c r="C868" s="113"/>
      <c r="D868" s="113"/>
      <c r="E868" s="114"/>
      <c r="F868" s="114"/>
      <c r="G868" s="114"/>
      <c r="H868" s="114"/>
      <c r="I868" s="114"/>
      <c r="J868" s="114"/>
      <c r="K868" s="114"/>
    </row>
    <row r="869" spans="2:11">
      <c r="B869" s="113"/>
      <c r="C869" s="113"/>
      <c r="D869" s="113"/>
      <c r="E869" s="114"/>
      <c r="F869" s="114"/>
      <c r="G869" s="114"/>
      <c r="H869" s="114"/>
      <c r="I869" s="114"/>
      <c r="J869" s="114"/>
      <c r="K869" s="114"/>
    </row>
    <row r="870" spans="2:11">
      <c r="B870" s="113"/>
      <c r="C870" s="113"/>
      <c r="D870" s="113"/>
      <c r="E870" s="114"/>
      <c r="F870" s="114"/>
      <c r="G870" s="114"/>
      <c r="H870" s="114"/>
      <c r="I870" s="114"/>
      <c r="J870" s="114"/>
      <c r="K870" s="114"/>
    </row>
    <row r="871" spans="2:11">
      <c r="B871" s="113"/>
      <c r="C871" s="113"/>
      <c r="D871" s="113"/>
      <c r="E871" s="114"/>
      <c r="F871" s="114"/>
      <c r="G871" s="114"/>
      <c r="H871" s="114"/>
      <c r="I871" s="114"/>
      <c r="J871" s="114"/>
      <c r="K871" s="114"/>
    </row>
    <row r="872" spans="2:11">
      <c r="B872" s="113"/>
      <c r="C872" s="113"/>
      <c r="D872" s="113"/>
      <c r="E872" s="114"/>
      <c r="F872" s="114"/>
      <c r="G872" s="114"/>
      <c r="H872" s="114"/>
      <c r="I872" s="114"/>
      <c r="J872" s="114"/>
      <c r="K872" s="114"/>
    </row>
    <row r="873" spans="2:11">
      <c r="B873" s="113"/>
      <c r="C873" s="113"/>
      <c r="D873" s="113"/>
      <c r="E873" s="114"/>
      <c r="F873" s="114"/>
      <c r="G873" s="114"/>
      <c r="H873" s="114"/>
      <c r="I873" s="114"/>
      <c r="J873" s="114"/>
      <c r="K873" s="114"/>
    </row>
    <row r="874" spans="2:11">
      <c r="B874" s="113"/>
      <c r="C874" s="113"/>
      <c r="D874" s="113"/>
      <c r="E874" s="114"/>
      <c r="F874" s="114"/>
      <c r="G874" s="114"/>
      <c r="H874" s="114"/>
      <c r="I874" s="114"/>
      <c r="J874" s="114"/>
      <c r="K874" s="114"/>
    </row>
    <row r="875" spans="2:11">
      <c r="B875" s="113"/>
      <c r="C875" s="113"/>
      <c r="D875" s="113"/>
      <c r="E875" s="114"/>
      <c r="F875" s="114"/>
      <c r="G875" s="114"/>
      <c r="H875" s="114"/>
      <c r="I875" s="114"/>
      <c r="J875" s="114"/>
      <c r="K875" s="114"/>
    </row>
    <row r="876" spans="2:11">
      <c r="B876" s="113"/>
      <c r="C876" s="113"/>
      <c r="D876" s="113"/>
      <c r="E876" s="114"/>
      <c r="F876" s="114"/>
      <c r="G876" s="114"/>
      <c r="H876" s="114"/>
      <c r="I876" s="114"/>
      <c r="J876" s="114"/>
      <c r="K876" s="114"/>
    </row>
    <row r="877" spans="2:11">
      <c r="B877" s="113"/>
      <c r="C877" s="113"/>
      <c r="D877" s="113"/>
      <c r="E877" s="114"/>
      <c r="F877" s="114"/>
      <c r="G877" s="114"/>
      <c r="H877" s="114"/>
      <c r="I877" s="114"/>
      <c r="J877" s="114"/>
      <c r="K877" s="114"/>
    </row>
    <row r="878" spans="2:11">
      <c r="B878" s="113"/>
      <c r="C878" s="113"/>
      <c r="D878" s="113"/>
      <c r="E878" s="114"/>
      <c r="F878" s="114"/>
      <c r="G878" s="114"/>
      <c r="H878" s="114"/>
      <c r="I878" s="114"/>
      <c r="J878" s="114"/>
      <c r="K878" s="114"/>
    </row>
    <row r="879" spans="2:11">
      <c r="B879" s="113"/>
      <c r="C879" s="113"/>
      <c r="D879" s="113"/>
      <c r="E879" s="114"/>
      <c r="F879" s="114"/>
      <c r="G879" s="114"/>
      <c r="H879" s="114"/>
      <c r="I879" s="114"/>
      <c r="J879" s="114"/>
      <c r="K879" s="114"/>
    </row>
    <row r="880" spans="2:11">
      <c r="B880" s="113"/>
      <c r="C880" s="113"/>
      <c r="D880" s="113"/>
      <c r="E880" s="114"/>
      <c r="F880" s="114"/>
      <c r="G880" s="114"/>
      <c r="H880" s="114"/>
      <c r="I880" s="114"/>
      <c r="J880" s="114"/>
      <c r="K880" s="114"/>
    </row>
    <row r="881" spans="2:11">
      <c r="B881" s="113"/>
      <c r="C881" s="113"/>
      <c r="D881" s="113"/>
      <c r="E881" s="114"/>
      <c r="F881" s="114"/>
      <c r="G881" s="114"/>
      <c r="H881" s="114"/>
      <c r="I881" s="114"/>
      <c r="J881" s="114"/>
      <c r="K881" s="114"/>
    </row>
    <row r="882" spans="2:11">
      <c r="B882" s="113"/>
      <c r="C882" s="113"/>
      <c r="D882" s="113"/>
      <c r="E882" s="114"/>
      <c r="F882" s="114"/>
      <c r="G882" s="114"/>
      <c r="H882" s="114"/>
      <c r="I882" s="114"/>
      <c r="J882" s="114"/>
      <c r="K882" s="114"/>
    </row>
    <row r="883" spans="2:11">
      <c r="B883" s="113"/>
      <c r="C883" s="113"/>
      <c r="D883" s="113"/>
      <c r="E883" s="114"/>
      <c r="F883" s="114"/>
      <c r="G883" s="114"/>
      <c r="H883" s="114"/>
      <c r="I883" s="114"/>
      <c r="J883" s="114"/>
      <c r="K883" s="114"/>
    </row>
    <row r="884" spans="2:11">
      <c r="B884" s="113"/>
      <c r="C884" s="113"/>
      <c r="D884" s="113"/>
      <c r="E884" s="114"/>
      <c r="F884" s="114"/>
      <c r="G884" s="114"/>
      <c r="H884" s="114"/>
      <c r="I884" s="114"/>
      <c r="J884" s="114"/>
      <c r="K884" s="114"/>
    </row>
    <row r="885" spans="2:11">
      <c r="B885" s="113"/>
      <c r="C885" s="113"/>
      <c r="D885" s="113"/>
      <c r="E885" s="114"/>
      <c r="F885" s="114"/>
      <c r="G885" s="114"/>
      <c r="H885" s="114"/>
      <c r="I885" s="114"/>
      <c r="J885" s="114"/>
      <c r="K885" s="114"/>
    </row>
    <row r="886" spans="2:11">
      <c r="B886" s="113"/>
      <c r="C886" s="113"/>
      <c r="D886" s="113"/>
      <c r="E886" s="114"/>
      <c r="F886" s="114"/>
      <c r="G886" s="114"/>
      <c r="H886" s="114"/>
      <c r="I886" s="114"/>
      <c r="J886" s="114"/>
      <c r="K886" s="114"/>
    </row>
    <row r="887" spans="2:11">
      <c r="B887" s="113"/>
      <c r="C887" s="113"/>
      <c r="D887" s="113"/>
      <c r="E887" s="114"/>
      <c r="F887" s="114"/>
      <c r="G887" s="114"/>
      <c r="H887" s="114"/>
      <c r="I887" s="114"/>
      <c r="J887" s="114"/>
      <c r="K887" s="114"/>
    </row>
    <row r="888" spans="2:11">
      <c r="B888" s="113"/>
      <c r="C888" s="113"/>
      <c r="D888" s="113"/>
      <c r="E888" s="114"/>
      <c r="F888" s="114"/>
      <c r="G888" s="114"/>
      <c r="H888" s="114"/>
      <c r="I888" s="114"/>
      <c r="J888" s="114"/>
      <c r="K888" s="114"/>
    </row>
    <row r="889" spans="2:11">
      <c r="B889" s="113"/>
      <c r="C889" s="113"/>
      <c r="D889" s="113"/>
      <c r="E889" s="114"/>
      <c r="F889" s="114"/>
      <c r="G889" s="114"/>
      <c r="H889" s="114"/>
      <c r="I889" s="114"/>
      <c r="J889" s="114"/>
      <c r="K889" s="114"/>
    </row>
    <row r="890" spans="2:11">
      <c r="B890" s="113"/>
      <c r="C890" s="113"/>
      <c r="D890" s="113"/>
      <c r="E890" s="114"/>
      <c r="F890" s="114"/>
      <c r="G890" s="114"/>
      <c r="H890" s="114"/>
      <c r="I890" s="114"/>
      <c r="J890" s="114"/>
      <c r="K890" s="114"/>
    </row>
    <row r="891" spans="2:11">
      <c r="B891" s="113"/>
      <c r="C891" s="113"/>
      <c r="D891" s="113"/>
      <c r="E891" s="114"/>
      <c r="F891" s="114"/>
      <c r="G891" s="114"/>
      <c r="H891" s="114"/>
      <c r="I891" s="114"/>
      <c r="J891" s="114"/>
      <c r="K891" s="114"/>
    </row>
    <row r="892" spans="2:11">
      <c r="B892" s="113"/>
      <c r="C892" s="113"/>
      <c r="D892" s="113"/>
      <c r="E892" s="114"/>
      <c r="F892" s="114"/>
      <c r="G892" s="114"/>
      <c r="H892" s="114"/>
      <c r="I892" s="114"/>
      <c r="J892" s="114"/>
      <c r="K892" s="114"/>
    </row>
    <row r="893" spans="2:11">
      <c r="B893" s="113"/>
      <c r="C893" s="113"/>
      <c r="D893" s="113"/>
      <c r="E893" s="114"/>
      <c r="F893" s="114"/>
      <c r="G893" s="114"/>
      <c r="H893" s="114"/>
      <c r="I893" s="114"/>
      <c r="J893" s="114"/>
      <c r="K893" s="114"/>
    </row>
    <row r="894" spans="2:11">
      <c r="B894" s="113"/>
      <c r="C894" s="113"/>
      <c r="D894" s="113"/>
      <c r="E894" s="114"/>
      <c r="F894" s="114"/>
      <c r="G894" s="114"/>
      <c r="H894" s="114"/>
      <c r="I894" s="114"/>
      <c r="J894" s="114"/>
      <c r="K894" s="114"/>
    </row>
    <row r="895" spans="2:11">
      <c r="B895" s="113"/>
      <c r="C895" s="113"/>
      <c r="D895" s="113"/>
      <c r="E895" s="114"/>
      <c r="F895" s="114"/>
      <c r="G895" s="114"/>
      <c r="H895" s="114"/>
      <c r="I895" s="114"/>
      <c r="J895" s="114"/>
      <c r="K895" s="114"/>
    </row>
    <row r="896" spans="2:11">
      <c r="B896" s="113"/>
      <c r="C896" s="113"/>
      <c r="D896" s="113"/>
      <c r="E896" s="114"/>
      <c r="F896" s="114"/>
      <c r="G896" s="114"/>
      <c r="H896" s="114"/>
      <c r="I896" s="114"/>
      <c r="J896" s="114"/>
      <c r="K896" s="114"/>
    </row>
    <row r="897" spans="2:11">
      <c r="B897" s="113"/>
      <c r="C897" s="113"/>
      <c r="D897" s="113"/>
      <c r="E897" s="114"/>
      <c r="F897" s="114"/>
      <c r="G897" s="114"/>
      <c r="H897" s="114"/>
      <c r="I897" s="114"/>
      <c r="J897" s="114"/>
      <c r="K897" s="114"/>
    </row>
    <row r="898" spans="2:11">
      <c r="B898" s="113"/>
      <c r="C898" s="113"/>
      <c r="D898" s="113"/>
      <c r="E898" s="114"/>
      <c r="F898" s="114"/>
      <c r="G898" s="114"/>
      <c r="H898" s="114"/>
      <c r="I898" s="114"/>
      <c r="J898" s="114"/>
      <c r="K898" s="114"/>
    </row>
    <row r="899" spans="2:11">
      <c r="B899" s="113"/>
      <c r="C899" s="113"/>
      <c r="D899" s="113"/>
      <c r="E899" s="114"/>
      <c r="F899" s="114"/>
      <c r="G899" s="114"/>
      <c r="H899" s="114"/>
      <c r="I899" s="114"/>
      <c r="J899" s="114"/>
      <c r="K899" s="114"/>
    </row>
    <row r="900" spans="2:11">
      <c r="B900" s="113"/>
      <c r="C900" s="113"/>
      <c r="D900" s="113"/>
      <c r="E900" s="114"/>
      <c r="F900" s="114"/>
      <c r="G900" s="114"/>
      <c r="H900" s="114"/>
      <c r="I900" s="114"/>
      <c r="J900" s="114"/>
      <c r="K900" s="114"/>
    </row>
    <row r="901" spans="2:11">
      <c r="B901" s="113"/>
      <c r="C901" s="113"/>
      <c r="D901" s="113"/>
      <c r="E901" s="114"/>
      <c r="F901" s="114"/>
      <c r="G901" s="114"/>
      <c r="H901" s="114"/>
      <c r="I901" s="114"/>
      <c r="J901" s="114"/>
      <c r="K901" s="114"/>
    </row>
    <row r="902" spans="2:11">
      <c r="B902" s="113"/>
      <c r="C902" s="113"/>
      <c r="D902" s="113"/>
      <c r="E902" s="114"/>
      <c r="F902" s="114"/>
      <c r="G902" s="114"/>
      <c r="H902" s="114"/>
      <c r="I902" s="114"/>
      <c r="J902" s="114"/>
      <c r="K902" s="114"/>
    </row>
    <row r="903" spans="2:11">
      <c r="B903" s="113"/>
      <c r="C903" s="113"/>
      <c r="D903" s="113"/>
      <c r="E903" s="114"/>
      <c r="F903" s="114"/>
      <c r="G903" s="114"/>
      <c r="H903" s="114"/>
      <c r="I903" s="114"/>
      <c r="J903" s="114"/>
      <c r="K903" s="114"/>
    </row>
    <row r="904" spans="2:11">
      <c r="B904" s="113"/>
      <c r="C904" s="113"/>
      <c r="D904" s="113"/>
      <c r="E904" s="114"/>
      <c r="F904" s="114"/>
      <c r="G904" s="114"/>
      <c r="H904" s="114"/>
      <c r="I904" s="114"/>
      <c r="J904" s="114"/>
      <c r="K904" s="114"/>
    </row>
    <row r="905" spans="2:11">
      <c r="B905" s="113"/>
      <c r="C905" s="113"/>
      <c r="D905" s="113"/>
      <c r="E905" s="114"/>
      <c r="F905" s="114"/>
      <c r="G905" s="114"/>
      <c r="H905" s="114"/>
      <c r="I905" s="114"/>
      <c r="J905" s="114"/>
      <c r="K905" s="114"/>
    </row>
    <row r="906" spans="2:11">
      <c r="B906" s="113"/>
      <c r="C906" s="113"/>
      <c r="D906" s="113"/>
      <c r="E906" s="114"/>
      <c r="F906" s="114"/>
      <c r="G906" s="114"/>
      <c r="H906" s="114"/>
      <c r="I906" s="114"/>
      <c r="J906" s="114"/>
      <c r="K906" s="114"/>
    </row>
    <row r="907" spans="2:11">
      <c r="B907" s="113"/>
      <c r="C907" s="113"/>
      <c r="D907" s="113"/>
      <c r="E907" s="114"/>
      <c r="F907" s="114"/>
      <c r="G907" s="114"/>
      <c r="H907" s="114"/>
      <c r="I907" s="114"/>
      <c r="J907" s="114"/>
      <c r="K907" s="114"/>
    </row>
    <row r="908" spans="2:11">
      <c r="B908" s="113"/>
      <c r="C908" s="113"/>
      <c r="D908" s="113"/>
      <c r="E908" s="114"/>
      <c r="F908" s="114"/>
      <c r="G908" s="114"/>
      <c r="H908" s="114"/>
      <c r="I908" s="114"/>
      <c r="J908" s="114"/>
      <c r="K908" s="114"/>
    </row>
    <row r="909" spans="2:11">
      <c r="B909" s="113"/>
      <c r="C909" s="113"/>
      <c r="D909" s="113"/>
      <c r="E909" s="114"/>
      <c r="F909" s="114"/>
      <c r="G909" s="114"/>
      <c r="H909" s="114"/>
      <c r="I909" s="114"/>
      <c r="J909" s="114"/>
      <c r="K909" s="114"/>
    </row>
    <row r="910" spans="2:11">
      <c r="B910" s="113"/>
      <c r="C910" s="113"/>
      <c r="D910" s="113"/>
      <c r="E910" s="114"/>
      <c r="F910" s="114"/>
      <c r="G910" s="114"/>
      <c r="H910" s="114"/>
      <c r="I910" s="114"/>
      <c r="J910" s="114"/>
      <c r="K910" s="114"/>
    </row>
    <row r="911" spans="2:11">
      <c r="B911" s="113"/>
      <c r="C911" s="113"/>
      <c r="D911" s="113"/>
      <c r="E911" s="114"/>
      <c r="F911" s="114"/>
      <c r="G911" s="114"/>
      <c r="H911" s="114"/>
      <c r="I911" s="114"/>
      <c r="J911" s="114"/>
      <c r="K911" s="114"/>
    </row>
    <row r="912" spans="2:11">
      <c r="B912" s="113"/>
      <c r="C912" s="113"/>
      <c r="D912" s="113"/>
      <c r="E912" s="114"/>
      <c r="F912" s="114"/>
      <c r="G912" s="114"/>
      <c r="H912" s="114"/>
      <c r="I912" s="114"/>
      <c r="J912" s="114"/>
      <c r="K912" s="114"/>
    </row>
    <row r="913" spans="2:11">
      <c r="B913" s="113"/>
      <c r="C913" s="113"/>
      <c r="D913" s="113"/>
      <c r="E913" s="114"/>
      <c r="F913" s="114"/>
      <c r="G913" s="114"/>
      <c r="H913" s="114"/>
      <c r="I913" s="114"/>
      <c r="J913" s="114"/>
      <c r="K913" s="114"/>
    </row>
    <row r="914" spans="2:11">
      <c r="B914" s="113"/>
      <c r="C914" s="113"/>
      <c r="D914" s="113"/>
      <c r="E914" s="114"/>
      <c r="F914" s="114"/>
      <c r="G914" s="114"/>
      <c r="H914" s="114"/>
      <c r="I914" s="114"/>
      <c r="J914" s="114"/>
      <c r="K914" s="114"/>
    </row>
    <row r="915" spans="2:11">
      <c r="B915" s="113"/>
      <c r="C915" s="113"/>
      <c r="D915" s="113"/>
      <c r="E915" s="114"/>
      <c r="F915" s="114"/>
      <c r="G915" s="114"/>
      <c r="H915" s="114"/>
      <c r="I915" s="114"/>
      <c r="J915" s="114"/>
      <c r="K915" s="114"/>
    </row>
    <row r="916" spans="2:11">
      <c r="B916" s="113"/>
      <c r="C916" s="113"/>
      <c r="D916" s="113"/>
      <c r="E916" s="114"/>
      <c r="F916" s="114"/>
      <c r="G916" s="114"/>
      <c r="H916" s="114"/>
      <c r="I916" s="114"/>
      <c r="J916" s="114"/>
      <c r="K916" s="114"/>
    </row>
    <row r="917" spans="2:11">
      <c r="B917" s="113"/>
      <c r="C917" s="113"/>
      <c r="D917" s="113"/>
      <c r="E917" s="114"/>
      <c r="F917" s="114"/>
      <c r="G917" s="114"/>
      <c r="H917" s="114"/>
      <c r="I917" s="114"/>
      <c r="J917" s="114"/>
      <c r="K917" s="114"/>
    </row>
    <row r="918" spans="2:11">
      <c r="B918" s="113"/>
      <c r="C918" s="113"/>
      <c r="D918" s="113"/>
      <c r="E918" s="114"/>
      <c r="F918" s="114"/>
      <c r="G918" s="114"/>
      <c r="H918" s="114"/>
      <c r="I918" s="114"/>
      <c r="J918" s="114"/>
      <c r="K918" s="114"/>
    </row>
    <row r="919" spans="2:11">
      <c r="B919" s="113"/>
      <c r="C919" s="113"/>
      <c r="D919" s="113"/>
      <c r="E919" s="114"/>
      <c r="F919" s="114"/>
      <c r="G919" s="114"/>
      <c r="H919" s="114"/>
      <c r="I919" s="114"/>
      <c r="J919" s="114"/>
      <c r="K919" s="114"/>
    </row>
    <row r="920" spans="2:11">
      <c r="B920" s="113"/>
      <c r="C920" s="113"/>
      <c r="D920" s="113"/>
      <c r="E920" s="114"/>
      <c r="F920" s="114"/>
      <c r="G920" s="114"/>
      <c r="H920" s="114"/>
      <c r="I920" s="114"/>
      <c r="J920" s="114"/>
      <c r="K920" s="114"/>
    </row>
    <row r="921" spans="2:11">
      <c r="B921" s="113"/>
      <c r="C921" s="113"/>
      <c r="D921" s="113"/>
      <c r="E921" s="114"/>
      <c r="F921" s="114"/>
      <c r="G921" s="114"/>
      <c r="H921" s="114"/>
      <c r="I921" s="114"/>
      <c r="J921" s="114"/>
      <c r="K921" s="114"/>
    </row>
    <row r="922" spans="2:11">
      <c r="B922" s="113"/>
      <c r="C922" s="113"/>
      <c r="D922" s="113"/>
      <c r="E922" s="114"/>
      <c r="F922" s="114"/>
      <c r="G922" s="114"/>
      <c r="H922" s="114"/>
      <c r="I922" s="114"/>
      <c r="J922" s="114"/>
      <c r="K922" s="114"/>
    </row>
    <row r="923" spans="2:11">
      <c r="B923" s="113"/>
      <c r="C923" s="113"/>
      <c r="D923" s="113"/>
      <c r="E923" s="114"/>
      <c r="F923" s="114"/>
      <c r="G923" s="114"/>
      <c r="H923" s="114"/>
      <c r="I923" s="114"/>
      <c r="J923" s="114"/>
      <c r="K923" s="114"/>
    </row>
    <row r="924" spans="2:11">
      <c r="B924" s="113"/>
      <c r="C924" s="113"/>
      <c r="D924" s="113"/>
      <c r="E924" s="114"/>
      <c r="F924" s="114"/>
      <c r="G924" s="114"/>
      <c r="H924" s="114"/>
      <c r="I924" s="114"/>
      <c r="J924" s="114"/>
      <c r="K924" s="114"/>
    </row>
    <row r="925" spans="2:11">
      <c r="B925" s="113"/>
      <c r="C925" s="113"/>
      <c r="D925" s="113"/>
      <c r="E925" s="114"/>
      <c r="F925" s="114"/>
      <c r="G925" s="114"/>
      <c r="H925" s="114"/>
      <c r="I925" s="114"/>
      <c r="J925" s="114"/>
      <c r="K925" s="114"/>
    </row>
    <row r="926" spans="2:11">
      <c r="B926" s="113"/>
      <c r="C926" s="113"/>
      <c r="D926" s="113"/>
      <c r="E926" s="114"/>
      <c r="F926" s="114"/>
      <c r="G926" s="114"/>
      <c r="H926" s="114"/>
      <c r="I926" s="114"/>
      <c r="J926" s="114"/>
      <c r="K926" s="114"/>
    </row>
    <row r="927" spans="2:11">
      <c r="B927" s="113"/>
      <c r="C927" s="113"/>
      <c r="D927" s="113"/>
      <c r="E927" s="114"/>
      <c r="F927" s="114"/>
      <c r="G927" s="114"/>
      <c r="H927" s="114"/>
      <c r="I927" s="114"/>
      <c r="J927" s="114"/>
      <c r="K927" s="114"/>
    </row>
    <row r="928" spans="2:11">
      <c r="B928" s="113"/>
      <c r="C928" s="113"/>
      <c r="D928" s="113"/>
      <c r="E928" s="114"/>
      <c r="F928" s="114"/>
      <c r="G928" s="114"/>
      <c r="H928" s="114"/>
      <c r="I928" s="114"/>
      <c r="J928" s="114"/>
      <c r="K928" s="114"/>
    </row>
    <row r="929" spans="2:11">
      <c r="B929" s="113"/>
      <c r="C929" s="113"/>
      <c r="D929" s="113"/>
      <c r="E929" s="114"/>
      <c r="F929" s="114"/>
      <c r="G929" s="114"/>
      <c r="H929" s="114"/>
      <c r="I929" s="114"/>
      <c r="J929" s="114"/>
      <c r="K929" s="114"/>
    </row>
    <row r="930" spans="2:11">
      <c r="B930" s="113"/>
      <c r="C930" s="113"/>
      <c r="D930" s="113"/>
      <c r="E930" s="114"/>
      <c r="F930" s="114"/>
      <c r="G930" s="114"/>
      <c r="H930" s="114"/>
      <c r="I930" s="114"/>
      <c r="J930" s="114"/>
      <c r="K930" s="114"/>
    </row>
    <row r="931" spans="2:11">
      <c r="B931" s="113"/>
      <c r="C931" s="113"/>
      <c r="D931" s="113"/>
      <c r="E931" s="114"/>
      <c r="F931" s="114"/>
      <c r="G931" s="114"/>
      <c r="H931" s="114"/>
      <c r="I931" s="114"/>
      <c r="J931" s="114"/>
      <c r="K931" s="114"/>
    </row>
    <row r="932" spans="2:11">
      <c r="B932" s="113"/>
      <c r="C932" s="113"/>
      <c r="D932" s="113"/>
      <c r="E932" s="114"/>
      <c r="F932" s="114"/>
      <c r="G932" s="114"/>
      <c r="H932" s="114"/>
      <c r="I932" s="114"/>
      <c r="J932" s="114"/>
      <c r="K932" s="114"/>
    </row>
    <row r="933" spans="2:11">
      <c r="B933" s="113"/>
      <c r="C933" s="113"/>
      <c r="D933" s="113"/>
      <c r="E933" s="114"/>
      <c r="F933" s="114"/>
      <c r="G933" s="114"/>
      <c r="H933" s="114"/>
      <c r="I933" s="114"/>
      <c r="J933" s="114"/>
      <c r="K933" s="114"/>
    </row>
    <row r="934" spans="2:11">
      <c r="B934" s="113"/>
      <c r="C934" s="113"/>
      <c r="D934" s="113"/>
      <c r="E934" s="114"/>
      <c r="F934" s="114"/>
      <c r="G934" s="114"/>
      <c r="H934" s="114"/>
      <c r="I934" s="114"/>
      <c r="J934" s="114"/>
      <c r="K934" s="114"/>
    </row>
    <row r="935" spans="2:11">
      <c r="B935" s="113"/>
      <c r="C935" s="113"/>
      <c r="D935" s="113"/>
      <c r="E935" s="114"/>
      <c r="F935" s="114"/>
      <c r="G935" s="114"/>
      <c r="H935" s="114"/>
      <c r="I935" s="114"/>
      <c r="J935" s="114"/>
      <c r="K935" s="114"/>
    </row>
    <row r="936" spans="2:11">
      <c r="B936" s="113"/>
      <c r="C936" s="113"/>
      <c r="D936" s="113"/>
      <c r="E936" s="114"/>
      <c r="F936" s="114"/>
      <c r="G936" s="114"/>
      <c r="H936" s="114"/>
      <c r="I936" s="114"/>
      <c r="J936" s="114"/>
      <c r="K936" s="114"/>
    </row>
    <row r="937" spans="2:11">
      <c r="B937" s="113"/>
      <c r="C937" s="113"/>
      <c r="D937" s="113"/>
      <c r="E937" s="114"/>
      <c r="F937" s="114"/>
      <c r="G937" s="114"/>
      <c r="H937" s="114"/>
      <c r="I937" s="114"/>
      <c r="J937" s="114"/>
      <c r="K937" s="114"/>
    </row>
    <row r="938" spans="2:11">
      <c r="B938" s="113"/>
      <c r="C938" s="113"/>
      <c r="D938" s="113"/>
      <c r="E938" s="114"/>
      <c r="F938" s="114"/>
      <c r="G938" s="114"/>
      <c r="H938" s="114"/>
      <c r="I938" s="114"/>
      <c r="J938" s="114"/>
      <c r="K938" s="114"/>
    </row>
    <row r="939" spans="2:11">
      <c r="B939" s="113"/>
      <c r="C939" s="113"/>
      <c r="D939" s="113"/>
      <c r="E939" s="114"/>
      <c r="F939" s="114"/>
      <c r="G939" s="114"/>
      <c r="H939" s="114"/>
      <c r="I939" s="114"/>
      <c r="J939" s="114"/>
      <c r="K939" s="114"/>
    </row>
    <row r="940" spans="2:11">
      <c r="B940" s="113"/>
      <c r="C940" s="113"/>
      <c r="D940" s="113"/>
      <c r="E940" s="114"/>
      <c r="F940" s="114"/>
      <c r="G940" s="114"/>
      <c r="H940" s="114"/>
      <c r="I940" s="114"/>
      <c r="J940" s="114"/>
      <c r="K940" s="114"/>
    </row>
    <row r="941" spans="2:11">
      <c r="B941" s="113"/>
      <c r="C941" s="113"/>
      <c r="D941" s="113"/>
      <c r="E941" s="114"/>
      <c r="F941" s="114"/>
      <c r="G941" s="114"/>
      <c r="H941" s="114"/>
      <c r="I941" s="114"/>
      <c r="J941" s="114"/>
      <c r="K941" s="114"/>
    </row>
    <row r="942" spans="2:11">
      <c r="B942" s="113"/>
      <c r="C942" s="113"/>
      <c r="D942" s="113"/>
      <c r="E942" s="114"/>
      <c r="F942" s="114"/>
      <c r="G942" s="114"/>
      <c r="H942" s="114"/>
      <c r="I942" s="114"/>
      <c r="J942" s="114"/>
      <c r="K942" s="114"/>
    </row>
    <row r="943" spans="2:11">
      <c r="B943" s="113"/>
      <c r="C943" s="113"/>
      <c r="D943" s="113"/>
      <c r="E943" s="114"/>
      <c r="F943" s="114"/>
      <c r="G943" s="114"/>
      <c r="H943" s="114"/>
      <c r="I943" s="114"/>
      <c r="J943" s="114"/>
      <c r="K943" s="114"/>
    </row>
    <row r="944" spans="2:11">
      <c r="B944" s="113"/>
      <c r="C944" s="113"/>
      <c r="D944" s="113"/>
      <c r="E944" s="114"/>
      <c r="F944" s="114"/>
      <c r="G944" s="114"/>
      <c r="H944" s="114"/>
      <c r="I944" s="114"/>
      <c r="J944" s="114"/>
      <c r="K944" s="114"/>
    </row>
    <row r="945" spans="2:11">
      <c r="B945" s="113"/>
      <c r="C945" s="113"/>
      <c r="D945" s="113"/>
      <c r="E945" s="114"/>
      <c r="F945" s="114"/>
      <c r="G945" s="114"/>
      <c r="H945" s="114"/>
      <c r="I945" s="114"/>
      <c r="J945" s="114"/>
      <c r="K945" s="114"/>
    </row>
    <row r="946" spans="2:11">
      <c r="B946" s="113"/>
      <c r="C946" s="113"/>
      <c r="D946" s="113"/>
      <c r="E946" s="114"/>
      <c r="F946" s="114"/>
      <c r="G946" s="114"/>
      <c r="H946" s="114"/>
      <c r="I946" s="114"/>
      <c r="J946" s="114"/>
      <c r="K946" s="114"/>
    </row>
    <row r="947" spans="2:11">
      <c r="B947" s="113"/>
      <c r="C947" s="113"/>
      <c r="D947" s="113"/>
      <c r="E947" s="114"/>
      <c r="F947" s="114"/>
      <c r="G947" s="114"/>
      <c r="H947" s="114"/>
      <c r="I947" s="114"/>
      <c r="J947" s="114"/>
      <c r="K947" s="114"/>
    </row>
    <row r="948" spans="2:11">
      <c r="B948" s="113"/>
      <c r="C948" s="113"/>
      <c r="D948" s="113"/>
      <c r="E948" s="114"/>
      <c r="F948" s="114"/>
      <c r="G948" s="114"/>
      <c r="H948" s="114"/>
      <c r="I948" s="114"/>
      <c r="J948" s="114"/>
      <c r="K948" s="114"/>
    </row>
    <row r="949" spans="2:11">
      <c r="B949" s="113"/>
      <c r="C949" s="113"/>
      <c r="D949" s="113"/>
      <c r="E949" s="114"/>
      <c r="F949" s="114"/>
      <c r="G949" s="114"/>
      <c r="H949" s="114"/>
      <c r="I949" s="114"/>
      <c r="J949" s="114"/>
      <c r="K949" s="114"/>
    </row>
    <row r="950" spans="2:11">
      <c r="B950" s="113"/>
      <c r="C950" s="113"/>
      <c r="D950" s="113"/>
      <c r="E950" s="114"/>
      <c r="F950" s="114"/>
      <c r="G950" s="114"/>
      <c r="H950" s="114"/>
      <c r="I950" s="114"/>
      <c r="J950" s="114"/>
      <c r="K950" s="114"/>
    </row>
    <row r="951" spans="2:11">
      <c r="B951" s="113"/>
      <c r="C951" s="113"/>
      <c r="D951" s="113"/>
      <c r="E951" s="114"/>
      <c r="F951" s="114"/>
      <c r="G951" s="114"/>
      <c r="H951" s="114"/>
      <c r="I951" s="114"/>
      <c r="J951" s="114"/>
      <c r="K951" s="114"/>
    </row>
    <row r="952" spans="2:11">
      <c r="B952" s="113"/>
      <c r="C952" s="113"/>
      <c r="D952" s="113"/>
      <c r="E952" s="114"/>
      <c r="F952" s="114"/>
      <c r="G952" s="114"/>
      <c r="H952" s="114"/>
      <c r="I952" s="114"/>
      <c r="J952" s="114"/>
      <c r="K952" s="114"/>
    </row>
    <row r="953" spans="2:11">
      <c r="B953" s="113"/>
      <c r="C953" s="113"/>
      <c r="D953" s="113"/>
      <c r="E953" s="114"/>
      <c r="F953" s="114"/>
      <c r="G953" s="114"/>
      <c r="H953" s="114"/>
      <c r="I953" s="114"/>
      <c r="J953" s="114"/>
      <c r="K953" s="114"/>
    </row>
    <row r="954" spans="2:11">
      <c r="B954" s="113"/>
      <c r="C954" s="113"/>
      <c r="D954" s="113"/>
      <c r="E954" s="114"/>
      <c r="F954" s="114"/>
      <c r="G954" s="114"/>
      <c r="H954" s="114"/>
      <c r="I954" s="114"/>
      <c r="J954" s="114"/>
      <c r="K954" s="114"/>
    </row>
    <row r="955" spans="2:11">
      <c r="B955" s="113"/>
      <c r="C955" s="113"/>
      <c r="D955" s="113"/>
      <c r="E955" s="114"/>
      <c r="F955" s="114"/>
      <c r="G955" s="114"/>
      <c r="H955" s="114"/>
      <c r="I955" s="114"/>
      <c r="J955" s="114"/>
      <c r="K955" s="114"/>
    </row>
    <row r="956" spans="2:11">
      <c r="B956" s="113"/>
      <c r="C956" s="113"/>
      <c r="D956" s="113"/>
      <c r="E956" s="114"/>
      <c r="F956" s="114"/>
      <c r="G956" s="114"/>
      <c r="H956" s="114"/>
      <c r="I956" s="114"/>
      <c r="J956" s="114"/>
      <c r="K956" s="114"/>
    </row>
    <row r="957" spans="2:11">
      <c r="B957" s="113"/>
      <c r="C957" s="113"/>
      <c r="D957" s="113"/>
      <c r="E957" s="114"/>
      <c r="F957" s="114"/>
      <c r="G957" s="114"/>
      <c r="H957" s="114"/>
      <c r="I957" s="114"/>
      <c r="J957" s="114"/>
      <c r="K957" s="114"/>
    </row>
    <row r="958" spans="2:11">
      <c r="B958" s="113"/>
      <c r="C958" s="113"/>
      <c r="D958" s="113"/>
      <c r="E958" s="114"/>
      <c r="F958" s="114"/>
      <c r="G958" s="114"/>
      <c r="H958" s="114"/>
      <c r="I958" s="114"/>
      <c r="J958" s="114"/>
      <c r="K958" s="114"/>
    </row>
    <row r="959" spans="2:11">
      <c r="B959" s="113"/>
      <c r="C959" s="113"/>
      <c r="D959" s="113"/>
      <c r="E959" s="114"/>
      <c r="F959" s="114"/>
      <c r="G959" s="114"/>
      <c r="H959" s="114"/>
      <c r="I959" s="114"/>
      <c r="J959" s="114"/>
      <c r="K959" s="114"/>
    </row>
    <row r="960" spans="2:11">
      <c r="B960" s="113"/>
      <c r="C960" s="113"/>
      <c r="D960" s="113"/>
      <c r="E960" s="114"/>
      <c r="F960" s="114"/>
      <c r="G960" s="114"/>
      <c r="H960" s="114"/>
      <c r="I960" s="114"/>
      <c r="J960" s="114"/>
      <c r="K960" s="114"/>
    </row>
    <row r="961" spans="2:11">
      <c r="B961" s="113"/>
      <c r="C961" s="113"/>
      <c r="D961" s="113"/>
      <c r="E961" s="114"/>
      <c r="F961" s="114"/>
      <c r="G961" s="114"/>
      <c r="H961" s="114"/>
      <c r="I961" s="114"/>
      <c r="J961" s="114"/>
      <c r="K961" s="114"/>
    </row>
    <row r="962" spans="2:11">
      <c r="B962" s="113"/>
      <c r="C962" s="113"/>
      <c r="D962" s="113"/>
      <c r="E962" s="114"/>
      <c r="F962" s="114"/>
      <c r="G962" s="114"/>
      <c r="H962" s="114"/>
      <c r="I962" s="114"/>
      <c r="J962" s="114"/>
      <c r="K962" s="114"/>
    </row>
    <row r="963" spans="2:11">
      <c r="B963" s="113"/>
      <c r="C963" s="113"/>
      <c r="D963" s="113"/>
      <c r="E963" s="114"/>
      <c r="F963" s="114"/>
      <c r="G963" s="114"/>
      <c r="H963" s="114"/>
      <c r="I963" s="114"/>
      <c r="J963" s="114"/>
      <c r="K963" s="114"/>
    </row>
    <row r="964" spans="2:11">
      <c r="B964" s="113"/>
      <c r="C964" s="113"/>
      <c r="D964" s="113"/>
      <c r="E964" s="114"/>
      <c r="F964" s="114"/>
      <c r="G964" s="114"/>
      <c r="H964" s="114"/>
      <c r="I964" s="114"/>
      <c r="J964" s="114"/>
      <c r="K964" s="114"/>
    </row>
    <row r="965" spans="2:11">
      <c r="B965" s="113"/>
      <c r="C965" s="113"/>
      <c r="D965" s="113"/>
      <c r="E965" s="114"/>
      <c r="F965" s="114"/>
      <c r="G965" s="114"/>
      <c r="H965" s="114"/>
      <c r="I965" s="114"/>
      <c r="J965" s="114"/>
      <c r="K965" s="114"/>
    </row>
    <row r="966" spans="2:11">
      <c r="B966" s="113"/>
      <c r="C966" s="113"/>
      <c r="D966" s="113"/>
      <c r="E966" s="114"/>
      <c r="F966" s="114"/>
      <c r="G966" s="114"/>
      <c r="H966" s="114"/>
      <c r="I966" s="114"/>
      <c r="J966" s="114"/>
      <c r="K966" s="114"/>
    </row>
    <row r="967" spans="2:11">
      <c r="B967" s="113"/>
      <c r="C967" s="113"/>
      <c r="D967" s="113"/>
      <c r="E967" s="114"/>
      <c r="F967" s="114"/>
      <c r="G967" s="114"/>
      <c r="H967" s="114"/>
      <c r="I967" s="114"/>
      <c r="J967" s="114"/>
      <c r="K967" s="114"/>
    </row>
    <row r="968" spans="2:11">
      <c r="B968" s="113"/>
      <c r="C968" s="113"/>
      <c r="D968" s="113"/>
      <c r="E968" s="114"/>
      <c r="F968" s="114"/>
      <c r="G968" s="114"/>
      <c r="H968" s="114"/>
      <c r="I968" s="114"/>
      <c r="J968" s="114"/>
      <c r="K968" s="114"/>
    </row>
    <row r="969" spans="2:11">
      <c r="B969" s="113"/>
      <c r="C969" s="113"/>
      <c r="D969" s="113"/>
      <c r="E969" s="114"/>
      <c r="F969" s="114"/>
      <c r="G969" s="114"/>
      <c r="H969" s="114"/>
      <c r="I969" s="114"/>
      <c r="J969" s="114"/>
      <c r="K969" s="114"/>
    </row>
    <row r="970" spans="2:11">
      <c r="B970" s="113"/>
      <c r="C970" s="113"/>
      <c r="D970" s="113"/>
      <c r="E970" s="114"/>
      <c r="F970" s="114"/>
      <c r="G970" s="114"/>
      <c r="H970" s="114"/>
      <c r="I970" s="114"/>
      <c r="J970" s="114"/>
      <c r="K970" s="114"/>
    </row>
    <row r="971" spans="2:11">
      <c r="B971" s="113"/>
      <c r="C971" s="113"/>
      <c r="D971" s="113"/>
      <c r="E971" s="114"/>
      <c r="F971" s="114"/>
      <c r="G971" s="114"/>
      <c r="H971" s="114"/>
      <c r="I971" s="114"/>
      <c r="J971" s="114"/>
      <c r="K971" s="114"/>
    </row>
    <row r="972" spans="2:11">
      <c r="B972" s="113"/>
      <c r="C972" s="113"/>
      <c r="D972" s="113"/>
      <c r="E972" s="114"/>
      <c r="F972" s="114"/>
      <c r="G972" s="114"/>
      <c r="H972" s="114"/>
      <c r="I972" s="114"/>
      <c r="J972" s="114"/>
      <c r="K972" s="114"/>
    </row>
    <row r="973" spans="2:11">
      <c r="B973" s="113"/>
      <c r="C973" s="113"/>
      <c r="D973" s="113"/>
      <c r="E973" s="114"/>
      <c r="F973" s="114"/>
      <c r="G973" s="114"/>
      <c r="H973" s="114"/>
      <c r="I973" s="114"/>
      <c r="J973" s="114"/>
      <c r="K973" s="114"/>
    </row>
    <row r="974" spans="2:11">
      <c r="B974" s="113"/>
      <c r="C974" s="113"/>
      <c r="D974" s="113"/>
      <c r="E974" s="114"/>
      <c r="F974" s="114"/>
      <c r="G974" s="114"/>
      <c r="H974" s="114"/>
      <c r="I974" s="114"/>
      <c r="J974" s="114"/>
      <c r="K974" s="114"/>
    </row>
    <row r="975" spans="2:11">
      <c r="B975" s="113"/>
      <c r="C975" s="113"/>
      <c r="D975" s="113"/>
      <c r="E975" s="114"/>
      <c r="F975" s="114"/>
      <c r="G975" s="114"/>
      <c r="H975" s="114"/>
      <c r="I975" s="114"/>
      <c r="J975" s="114"/>
      <c r="K975" s="114"/>
    </row>
    <row r="976" spans="2:11">
      <c r="B976" s="113"/>
      <c r="C976" s="113"/>
      <c r="D976" s="113"/>
      <c r="E976" s="114"/>
      <c r="F976" s="114"/>
      <c r="G976" s="114"/>
      <c r="H976" s="114"/>
      <c r="I976" s="114"/>
      <c r="J976" s="114"/>
      <c r="K976" s="114"/>
    </row>
    <row r="977" spans="2:11">
      <c r="B977" s="113"/>
      <c r="C977" s="113"/>
      <c r="D977" s="113"/>
      <c r="E977" s="114"/>
      <c r="F977" s="114"/>
      <c r="G977" s="114"/>
      <c r="H977" s="114"/>
      <c r="I977" s="114"/>
      <c r="J977" s="114"/>
      <c r="K977" s="114"/>
    </row>
    <row r="978" spans="2:11">
      <c r="B978" s="113"/>
      <c r="C978" s="113"/>
      <c r="D978" s="113"/>
      <c r="E978" s="114"/>
      <c r="F978" s="114"/>
      <c r="G978" s="114"/>
      <c r="H978" s="114"/>
      <c r="I978" s="114"/>
      <c r="J978" s="114"/>
      <c r="K978" s="114"/>
    </row>
    <row r="979" spans="2:11">
      <c r="B979" s="113"/>
      <c r="C979" s="113"/>
      <c r="D979" s="113"/>
      <c r="E979" s="114"/>
      <c r="F979" s="114"/>
      <c r="G979" s="114"/>
      <c r="H979" s="114"/>
      <c r="I979" s="114"/>
      <c r="J979" s="114"/>
      <c r="K979" s="114"/>
    </row>
    <row r="980" spans="2:11">
      <c r="B980" s="113"/>
      <c r="C980" s="113"/>
      <c r="D980" s="113"/>
      <c r="E980" s="114"/>
      <c r="F980" s="114"/>
      <c r="G980" s="114"/>
      <c r="H980" s="114"/>
      <c r="I980" s="114"/>
      <c r="J980" s="114"/>
      <c r="K980" s="114"/>
    </row>
    <row r="981" spans="2:11">
      <c r="B981" s="113"/>
      <c r="C981" s="113"/>
      <c r="D981" s="113"/>
      <c r="E981" s="114"/>
      <c r="F981" s="114"/>
      <c r="G981" s="114"/>
      <c r="H981" s="114"/>
      <c r="I981" s="114"/>
      <c r="J981" s="114"/>
      <c r="K981" s="114"/>
    </row>
    <row r="982" spans="2:11">
      <c r="B982" s="113"/>
      <c r="C982" s="113"/>
      <c r="D982" s="113"/>
      <c r="E982" s="114"/>
      <c r="F982" s="114"/>
      <c r="G982" s="114"/>
      <c r="H982" s="114"/>
      <c r="I982" s="114"/>
      <c r="J982" s="114"/>
      <c r="K982" s="114"/>
    </row>
    <row r="983" spans="2:11">
      <c r="B983" s="113"/>
      <c r="C983" s="113"/>
      <c r="D983" s="113"/>
      <c r="E983" s="114"/>
      <c r="F983" s="114"/>
      <c r="G983" s="114"/>
      <c r="H983" s="114"/>
      <c r="I983" s="114"/>
      <c r="J983" s="114"/>
      <c r="K983" s="114"/>
    </row>
    <row r="984" spans="2:11">
      <c r="B984" s="113"/>
      <c r="C984" s="113"/>
      <c r="D984" s="113"/>
      <c r="E984" s="114"/>
      <c r="F984" s="114"/>
      <c r="G984" s="114"/>
      <c r="H984" s="114"/>
      <c r="I984" s="114"/>
      <c r="J984" s="114"/>
      <c r="K984" s="114"/>
    </row>
    <row r="985" spans="2:11">
      <c r="B985" s="113"/>
      <c r="C985" s="113"/>
      <c r="D985" s="113"/>
      <c r="E985" s="114"/>
      <c r="F985" s="114"/>
      <c r="G985" s="114"/>
      <c r="H985" s="114"/>
      <c r="I985" s="114"/>
      <c r="J985" s="114"/>
      <c r="K985" s="114"/>
    </row>
    <row r="986" spans="2:11">
      <c r="B986" s="113"/>
      <c r="C986" s="113"/>
      <c r="D986" s="113"/>
      <c r="E986" s="114"/>
      <c r="F986" s="114"/>
      <c r="G986" s="114"/>
      <c r="H986" s="114"/>
      <c r="I986" s="114"/>
      <c r="J986" s="114"/>
      <c r="K986" s="114"/>
    </row>
    <row r="987" spans="2:11">
      <c r="B987" s="113"/>
      <c r="C987" s="113"/>
      <c r="D987" s="113"/>
      <c r="E987" s="114"/>
      <c r="F987" s="114"/>
      <c r="G987" s="114"/>
      <c r="H987" s="114"/>
      <c r="I987" s="114"/>
      <c r="J987" s="114"/>
      <c r="K987" s="114"/>
    </row>
    <row r="988" spans="2:11">
      <c r="B988" s="113"/>
      <c r="C988" s="113"/>
      <c r="D988" s="113"/>
      <c r="E988" s="114"/>
      <c r="F988" s="114"/>
      <c r="G988" s="114"/>
      <c r="H988" s="114"/>
      <c r="I988" s="114"/>
      <c r="J988" s="114"/>
      <c r="K988" s="114"/>
    </row>
    <row r="989" spans="2:11">
      <c r="B989" s="113"/>
      <c r="C989" s="113"/>
      <c r="D989" s="113"/>
      <c r="E989" s="114"/>
      <c r="F989" s="114"/>
      <c r="G989" s="114"/>
      <c r="H989" s="114"/>
      <c r="I989" s="114"/>
      <c r="J989" s="114"/>
      <c r="K989" s="114"/>
    </row>
    <row r="990" spans="2:11">
      <c r="B990" s="113"/>
      <c r="C990" s="113"/>
      <c r="D990" s="113"/>
      <c r="E990" s="114"/>
      <c r="F990" s="114"/>
      <c r="G990" s="114"/>
      <c r="H990" s="114"/>
      <c r="I990" s="114"/>
      <c r="J990" s="114"/>
      <c r="K990" s="114"/>
    </row>
    <row r="991" spans="2:11">
      <c r="B991" s="113"/>
      <c r="C991" s="113"/>
      <c r="D991" s="113"/>
      <c r="E991" s="114"/>
      <c r="F991" s="114"/>
      <c r="G991" s="114"/>
      <c r="H991" s="114"/>
      <c r="I991" s="114"/>
      <c r="J991" s="114"/>
      <c r="K991" s="114"/>
    </row>
    <row r="992" spans="2:11">
      <c r="B992" s="113"/>
      <c r="C992" s="113"/>
      <c r="D992" s="113"/>
      <c r="E992" s="114"/>
      <c r="F992" s="114"/>
      <c r="G992" s="114"/>
      <c r="H992" s="114"/>
      <c r="I992" s="114"/>
      <c r="J992" s="114"/>
      <c r="K992" s="114"/>
    </row>
    <row r="993" spans="2:11">
      <c r="B993" s="113"/>
      <c r="C993" s="113"/>
      <c r="D993" s="113"/>
      <c r="E993" s="114"/>
      <c r="F993" s="114"/>
      <c r="G993" s="114"/>
      <c r="H993" s="114"/>
      <c r="I993" s="114"/>
      <c r="J993" s="114"/>
      <c r="K993" s="114"/>
    </row>
    <row r="994" spans="2:11">
      <c r="B994" s="113"/>
      <c r="C994" s="113"/>
      <c r="D994" s="113"/>
      <c r="E994" s="114"/>
      <c r="F994" s="114"/>
      <c r="G994" s="114"/>
      <c r="H994" s="114"/>
      <c r="I994" s="114"/>
      <c r="J994" s="114"/>
      <c r="K994" s="114"/>
    </row>
    <row r="995" spans="2:11">
      <c r="B995" s="113"/>
      <c r="C995" s="113"/>
      <c r="D995" s="113"/>
      <c r="E995" s="114"/>
      <c r="F995" s="114"/>
      <c r="G995" s="114"/>
      <c r="H995" s="114"/>
      <c r="I995" s="114"/>
      <c r="J995" s="114"/>
      <c r="K995" s="114"/>
    </row>
    <row r="996" spans="2:11">
      <c r="B996" s="113"/>
      <c r="C996" s="113"/>
      <c r="D996" s="113"/>
      <c r="E996" s="114"/>
      <c r="F996" s="114"/>
      <c r="G996" s="114"/>
      <c r="H996" s="114"/>
      <c r="I996" s="114"/>
      <c r="J996" s="114"/>
      <c r="K996" s="114"/>
    </row>
    <row r="997" spans="2:11">
      <c r="B997" s="113"/>
      <c r="C997" s="113"/>
      <c r="D997" s="113"/>
      <c r="E997" s="114"/>
      <c r="F997" s="114"/>
      <c r="G997" s="114"/>
      <c r="H997" s="114"/>
      <c r="I997" s="114"/>
      <c r="J997" s="114"/>
      <c r="K997" s="114"/>
    </row>
    <row r="998" spans="2:11">
      <c r="B998" s="113"/>
      <c r="C998" s="113"/>
      <c r="D998" s="113"/>
      <c r="E998" s="114"/>
      <c r="F998" s="114"/>
      <c r="G998" s="114"/>
      <c r="H998" s="114"/>
      <c r="I998" s="114"/>
      <c r="J998" s="114"/>
      <c r="K998" s="114"/>
    </row>
    <row r="999" spans="2:11">
      <c r="B999" s="113"/>
      <c r="C999" s="113"/>
      <c r="D999" s="113"/>
      <c r="E999" s="114"/>
      <c r="F999" s="114"/>
      <c r="G999" s="114"/>
      <c r="H999" s="114"/>
      <c r="I999" s="114"/>
      <c r="J999" s="114"/>
      <c r="K999" s="114"/>
    </row>
    <row r="1000" spans="2:11">
      <c r="B1000" s="113"/>
      <c r="C1000" s="113"/>
      <c r="D1000" s="113"/>
      <c r="E1000" s="114"/>
      <c r="F1000" s="114"/>
      <c r="G1000" s="114"/>
      <c r="H1000" s="114"/>
      <c r="I1000" s="114"/>
      <c r="J1000" s="114"/>
      <c r="K1000" s="114"/>
    </row>
    <row r="1001" spans="2:11">
      <c r="B1001" s="113"/>
      <c r="C1001" s="113"/>
      <c r="D1001" s="113"/>
      <c r="E1001" s="114"/>
      <c r="F1001" s="114"/>
      <c r="G1001" s="114"/>
      <c r="H1001" s="114"/>
      <c r="I1001" s="114"/>
      <c r="J1001" s="114"/>
      <c r="K1001" s="114"/>
    </row>
    <row r="1002" spans="2:11">
      <c r="B1002" s="113"/>
      <c r="C1002" s="113"/>
      <c r="D1002" s="113"/>
      <c r="E1002" s="114"/>
      <c r="F1002" s="114"/>
      <c r="G1002" s="114"/>
      <c r="H1002" s="114"/>
      <c r="I1002" s="114"/>
      <c r="J1002" s="114"/>
      <c r="K1002" s="114"/>
    </row>
    <row r="1003" spans="2:11">
      <c r="B1003" s="113"/>
      <c r="C1003" s="113"/>
      <c r="D1003" s="113"/>
      <c r="E1003" s="114"/>
      <c r="F1003" s="114"/>
      <c r="G1003" s="114"/>
      <c r="H1003" s="114"/>
      <c r="I1003" s="114"/>
      <c r="J1003" s="114"/>
      <c r="K1003" s="114"/>
    </row>
    <row r="1004" spans="2:11">
      <c r="B1004" s="113"/>
      <c r="C1004" s="113"/>
      <c r="D1004" s="113"/>
      <c r="E1004" s="114"/>
      <c r="F1004" s="114"/>
      <c r="G1004" s="114"/>
      <c r="H1004" s="114"/>
      <c r="I1004" s="114"/>
      <c r="J1004" s="114"/>
      <c r="K1004" s="114"/>
    </row>
    <row r="1005" spans="2:11">
      <c r="B1005" s="113"/>
      <c r="C1005" s="113"/>
      <c r="D1005" s="113"/>
      <c r="E1005" s="114"/>
      <c r="F1005" s="114"/>
      <c r="G1005" s="114"/>
      <c r="H1005" s="114"/>
      <c r="I1005" s="114"/>
      <c r="J1005" s="114"/>
      <c r="K1005" s="114"/>
    </row>
    <row r="1006" spans="2:11">
      <c r="B1006" s="113"/>
      <c r="C1006" s="113"/>
      <c r="D1006" s="113"/>
      <c r="E1006" s="114"/>
      <c r="F1006" s="114"/>
      <c r="G1006" s="114"/>
      <c r="H1006" s="114"/>
      <c r="I1006" s="114"/>
      <c r="J1006" s="114"/>
      <c r="K1006" s="114"/>
    </row>
    <row r="1007" spans="2:11">
      <c r="B1007" s="113"/>
      <c r="C1007" s="113"/>
      <c r="D1007" s="113"/>
      <c r="E1007" s="114"/>
      <c r="F1007" s="114"/>
      <c r="G1007" s="114"/>
      <c r="H1007" s="114"/>
      <c r="I1007" s="114"/>
      <c r="J1007" s="114"/>
      <c r="K1007" s="114"/>
    </row>
    <row r="1008" spans="2:11">
      <c r="B1008" s="113"/>
      <c r="C1008" s="113"/>
      <c r="D1008" s="113"/>
      <c r="E1008" s="114"/>
      <c r="F1008" s="114"/>
      <c r="G1008" s="114"/>
      <c r="H1008" s="114"/>
      <c r="I1008" s="114"/>
      <c r="J1008" s="114"/>
      <c r="K1008" s="114"/>
    </row>
    <row r="1009" spans="2:11">
      <c r="B1009" s="113"/>
      <c r="C1009" s="113"/>
      <c r="D1009" s="113"/>
      <c r="E1009" s="114"/>
      <c r="F1009" s="114"/>
      <c r="G1009" s="114"/>
      <c r="H1009" s="114"/>
      <c r="I1009" s="114"/>
      <c r="J1009" s="114"/>
      <c r="K1009" s="114"/>
    </row>
    <row r="1010" spans="2:11">
      <c r="B1010" s="113"/>
      <c r="C1010" s="113"/>
      <c r="D1010" s="113"/>
      <c r="E1010" s="114"/>
      <c r="F1010" s="114"/>
      <c r="G1010" s="114"/>
      <c r="H1010" s="114"/>
      <c r="I1010" s="114"/>
      <c r="J1010" s="114"/>
      <c r="K1010" s="114"/>
    </row>
    <row r="1011" spans="2:11">
      <c r="B1011" s="113"/>
      <c r="C1011" s="113"/>
      <c r="D1011" s="113"/>
      <c r="E1011" s="114"/>
      <c r="F1011" s="114"/>
      <c r="G1011" s="114"/>
      <c r="H1011" s="114"/>
      <c r="I1011" s="114"/>
      <c r="J1011" s="114"/>
      <c r="K1011" s="114"/>
    </row>
    <row r="1012" spans="2:11">
      <c r="B1012" s="113"/>
      <c r="C1012" s="113"/>
      <c r="D1012" s="113"/>
      <c r="E1012" s="114"/>
      <c r="F1012" s="114"/>
      <c r="G1012" s="114"/>
      <c r="H1012" s="114"/>
      <c r="I1012" s="114"/>
      <c r="J1012" s="114"/>
      <c r="K1012" s="114"/>
    </row>
    <row r="1013" spans="2:11">
      <c r="B1013" s="113"/>
      <c r="C1013" s="113"/>
      <c r="D1013" s="113"/>
      <c r="E1013" s="114"/>
      <c r="F1013" s="114"/>
      <c r="G1013" s="114"/>
      <c r="H1013" s="114"/>
      <c r="I1013" s="114"/>
      <c r="J1013" s="114"/>
      <c r="K1013" s="114"/>
    </row>
    <row r="1014" spans="2:11">
      <c r="B1014" s="113"/>
      <c r="C1014" s="113"/>
      <c r="D1014" s="113"/>
      <c r="E1014" s="114"/>
      <c r="F1014" s="114"/>
      <c r="G1014" s="114"/>
      <c r="H1014" s="114"/>
      <c r="I1014" s="114"/>
      <c r="J1014" s="114"/>
      <c r="K1014" s="114"/>
    </row>
    <row r="1015" spans="2:11">
      <c r="B1015" s="113"/>
      <c r="C1015" s="113"/>
      <c r="D1015" s="113"/>
      <c r="E1015" s="114"/>
      <c r="F1015" s="114"/>
      <c r="G1015" s="114"/>
      <c r="H1015" s="114"/>
      <c r="I1015" s="114"/>
      <c r="J1015" s="114"/>
      <c r="K1015" s="114"/>
    </row>
    <row r="1016" spans="2:11">
      <c r="B1016" s="113"/>
      <c r="C1016" s="113"/>
      <c r="D1016" s="113"/>
      <c r="E1016" s="114"/>
      <c r="F1016" s="114"/>
      <c r="G1016" s="114"/>
      <c r="H1016" s="114"/>
      <c r="I1016" s="114"/>
      <c r="J1016" s="114"/>
      <c r="K1016" s="114"/>
    </row>
    <row r="1017" spans="2:11">
      <c r="B1017" s="113"/>
      <c r="C1017" s="113"/>
      <c r="D1017" s="113"/>
      <c r="E1017" s="114"/>
      <c r="F1017" s="114"/>
      <c r="G1017" s="114"/>
      <c r="H1017" s="114"/>
      <c r="I1017" s="114"/>
      <c r="J1017" s="114"/>
      <c r="K1017" s="114"/>
    </row>
    <row r="1018" spans="2:11">
      <c r="B1018" s="113"/>
      <c r="C1018" s="113"/>
      <c r="D1018" s="113"/>
      <c r="E1018" s="114"/>
      <c r="F1018" s="114"/>
      <c r="G1018" s="114"/>
      <c r="H1018" s="114"/>
      <c r="I1018" s="114"/>
      <c r="J1018" s="114"/>
      <c r="K1018" s="114"/>
    </row>
    <row r="1019" spans="2:11">
      <c r="B1019" s="113"/>
      <c r="C1019" s="113"/>
      <c r="D1019" s="113"/>
      <c r="E1019" s="114"/>
      <c r="F1019" s="114"/>
      <c r="G1019" s="114"/>
      <c r="H1019" s="114"/>
      <c r="I1019" s="114"/>
      <c r="J1019" s="114"/>
      <c r="K1019" s="114"/>
    </row>
    <row r="1020" spans="2:11">
      <c r="B1020" s="113"/>
      <c r="C1020" s="113"/>
      <c r="D1020" s="113"/>
      <c r="E1020" s="114"/>
      <c r="F1020" s="114"/>
      <c r="G1020" s="114"/>
      <c r="H1020" s="114"/>
      <c r="I1020" s="114"/>
      <c r="J1020" s="114"/>
      <c r="K1020" s="114"/>
    </row>
    <row r="1021" spans="2:11">
      <c r="B1021" s="113"/>
      <c r="C1021" s="113"/>
      <c r="D1021" s="113"/>
      <c r="E1021" s="114"/>
      <c r="F1021" s="114"/>
      <c r="G1021" s="114"/>
      <c r="H1021" s="114"/>
      <c r="I1021" s="114"/>
      <c r="J1021" s="114"/>
      <c r="K1021" s="114"/>
    </row>
    <row r="1022" spans="2:11">
      <c r="B1022" s="113"/>
      <c r="C1022" s="113"/>
      <c r="D1022" s="113"/>
      <c r="E1022" s="114"/>
      <c r="F1022" s="114"/>
      <c r="G1022" s="114"/>
      <c r="H1022" s="114"/>
      <c r="I1022" s="114"/>
      <c r="J1022" s="114"/>
      <c r="K1022" s="114"/>
    </row>
    <row r="1023" spans="2:11">
      <c r="B1023" s="113"/>
      <c r="C1023" s="113"/>
      <c r="D1023" s="113"/>
      <c r="E1023" s="114"/>
      <c r="F1023" s="114"/>
      <c r="G1023" s="114"/>
      <c r="H1023" s="114"/>
      <c r="I1023" s="114"/>
      <c r="J1023" s="114"/>
      <c r="K1023" s="114"/>
    </row>
    <row r="1024" spans="2:11">
      <c r="B1024" s="113"/>
      <c r="C1024" s="113"/>
      <c r="D1024" s="113"/>
      <c r="E1024" s="114"/>
      <c r="F1024" s="114"/>
      <c r="G1024" s="114"/>
      <c r="H1024" s="114"/>
      <c r="I1024" s="114"/>
      <c r="J1024" s="114"/>
      <c r="K1024" s="114"/>
    </row>
    <row r="1025" spans="2:11">
      <c r="B1025" s="113"/>
      <c r="C1025" s="113"/>
      <c r="D1025" s="113"/>
      <c r="E1025" s="114"/>
      <c r="F1025" s="114"/>
      <c r="G1025" s="114"/>
      <c r="H1025" s="114"/>
      <c r="I1025" s="114"/>
      <c r="J1025" s="114"/>
      <c r="K1025" s="114"/>
    </row>
    <row r="1026" spans="2:11">
      <c r="B1026" s="113"/>
      <c r="C1026" s="113"/>
      <c r="D1026" s="113"/>
      <c r="E1026" s="114"/>
      <c r="F1026" s="114"/>
      <c r="G1026" s="114"/>
      <c r="H1026" s="114"/>
      <c r="I1026" s="114"/>
      <c r="J1026" s="114"/>
      <c r="K1026" s="114"/>
    </row>
    <row r="1027" spans="2:11">
      <c r="B1027" s="113"/>
      <c r="C1027" s="113"/>
      <c r="D1027" s="113"/>
      <c r="E1027" s="114"/>
      <c r="F1027" s="114"/>
      <c r="G1027" s="114"/>
      <c r="H1027" s="114"/>
      <c r="I1027" s="114"/>
      <c r="J1027" s="114"/>
      <c r="K1027" s="114"/>
    </row>
    <row r="1028" spans="2:11">
      <c r="B1028" s="113"/>
      <c r="C1028" s="113"/>
      <c r="D1028" s="113"/>
      <c r="E1028" s="114"/>
      <c r="F1028" s="114"/>
      <c r="G1028" s="114"/>
      <c r="H1028" s="114"/>
      <c r="I1028" s="114"/>
      <c r="J1028" s="114"/>
      <c r="K1028" s="114"/>
    </row>
    <row r="1029" spans="2:11">
      <c r="B1029" s="113"/>
      <c r="C1029" s="113"/>
      <c r="D1029" s="113"/>
      <c r="E1029" s="114"/>
      <c r="F1029" s="114"/>
      <c r="G1029" s="114"/>
      <c r="H1029" s="114"/>
      <c r="I1029" s="114"/>
      <c r="J1029" s="114"/>
      <c r="K1029" s="114"/>
    </row>
    <row r="1030" spans="2:11">
      <c r="B1030" s="113"/>
      <c r="C1030" s="113"/>
      <c r="D1030" s="113"/>
      <c r="E1030" s="114"/>
      <c r="F1030" s="114"/>
      <c r="G1030" s="114"/>
      <c r="H1030" s="114"/>
      <c r="I1030" s="114"/>
      <c r="J1030" s="114"/>
      <c r="K1030" s="114"/>
    </row>
    <row r="1031" spans="2:11">
      <c r="B1031" s="113"/>
      <c r="C1031" s="113"/>
      <c r="D1031" s="113"/>
      <c r="E1031" s="114"/>
      <c r="F1031" s="114"/>
      <c r="G1031" s="114"/>
      <c r="H1031" s="114"/>
      <c r="I1031" s="114"/>
      <c r="J1031" s="114"/>
      <c r="K1031" s="114"/>
    </row>
    <row r="1032" spans="2:11">
      <c r="B1032" s="113"/>
      <c r="C1032" s="113"/>
      <c r="D1032" s="113"/>
      <c r="E1032" s="114"/>
      <c r="F1032" s="114"/>
      <c r="G1032" s="114"/>
      <c r="H1032" s="114"/>
      <c r="I1032" s="114"/>
      <c r="J1032" s="114"/>
      <c r="K1032" s="114"/>
    </row>
    <row r="1033" spans="2:11">
      <c r="B1033" s="113"/>
      <c r="C1033" s="113"/>
      <c r="D1033" s="113"/>
      <c r="E1033" s="114"/>
      <c r="F1033" s="114"/>
      <c r="G1033" s="114"/>
      <c r="H1033" s="114"/>
      <c r="I1033" s="114"/>
      <c r="J1033" s="114"/>
      <c r="K1033" s="114"/>
    </row>
    <row r="1034" spans="2:11">
      <c r="B1034" s="113"/>
      <c r="C1034" s="113"/>
      <c r="D1034" s="113"/>
      <c r="E1034" s="114"/>
      <c r="F1034" s="114"/>
      <c r="G1034" s="114"/>
      <c r="H1034" s="114"/>
      <c r="I1034" s="114"/>
      <c r="J1034" s="114"/>
      <c r="K1034" s="114"/>
    </row>
    <row r="1035" spans="2:11">
      <c r="B1035" s="113"/>
      <c r="C1035" s="113"/>
      <c r="D1035" s="113"/>
      <c r="E1035" s="114"/>
      <c r="F1035" s="114"/>
      <c r="G1035" s="114"/>
      <c r="H1035" s="114"/>
      <c r="I1035" s="114"/>
      <c r="J1035" s="114"/>
      <c r="K1035" s="114"/>
    </row>
    <row r="1036" spans="2:11">
      <c r="B1036" s="113"/>
      <c r="C1036" s="113"/>
      <c r="D1036" s="113"/>
      <c r="E1036" s="114"/>
      <c r="F1036" s="114"/>
      <c r="G1036" s="114"/>
      <c r="H1036" s="114"/>
      <c r="I1036" s="114"/>
      <c r="J1036" s="114"/>
      <c r="K1036" s="114"/>
    </row>
    <row r="1037" spans="2:11">
      <c r="B1037" s="113"/>
      <c r="C1037" s="113"/>
      <c r="D1037" s="113"/>
      <c r="E1037" s="114"/>
      <c r="F1037" s="114"/>
      <c r="G1037" s="114"/>
      <c r="H1037" s="114"/>
      <c r="I1037" s="114"/>
      <c r="J1037" s="114"/>
      <c r="K1037" s="114"/>
    </row>
    <row r="1038" spans="2:11">
      <c r="B1038" s="113"/>
      <c r="C1038" s="113"/>
      <c r="D1038" s="113"/>
      <c r="E1038" s="114"/>
      <c r="F1038" s="114"/>
      <c r="G1038" s="114"/>
      <c r="H1038" s="114"/>
      <c r="I1038" s="114"/>
      <c r="J1038" s="114"/>
      <c r="K1038" s="114"/>
    </row>
    <row r="1039" spans="2:11">
      <c r="B1039" s="113"/>
      <c r="C1039" s="113"/>
      <c r="D1039" s="113"/>
      <c r="E1039" s="114"/>
      <c r="F1039" s="114"/>
      <c r="G1039" s="114"/>
      <c r="H1039" s="114"/>
      <c r="I1039" s="114"/>
      <c r="J1039" s="114"/>
      <c r="K1039" s="114"/>
    </row>
    <row r="1040" spans="2:11">
      <c r="B1040" s="113"/>
      <c r="C1040" s="113"/>
      <c r="D1040" s="113"/>
      <c r="E1040" s="114"/>
      <c r="F1040" s="114"/>
      <c r="G1040" s="114"/>
      <c r="H1040" s="114"/>
      <c r="I1040" s="114"/>
      <c r="J1040" s="114"/>
      <c r="K1040" s="114"/>
    </row>
    <row r="1041" spans="2:11">
      <c r="B1041" s="113"/>
      <c r="C1041" s="113"/>
      <c r="D1041" s="113"/>
      <c r="E1041" s="114"/>
      <c r="F1041" s="114"/>
      <c r="G1041" s="114"/>
      <c r="H1041" s="114"/>
      <c r="I1041" s="114"/>
      <c r="J1041" s="114"/>
      <c r="K1041" s="114"/>
    </row>
    <row r="1042" spans="2:11">
      <c r="B1042" s="113"/>
      <c r="C1042" s="113"/>
      <c r="D1042" s="113"/>
      <c r="E1042" s="114"/>
      <c r="F1042" s="114"/>
      <c r="G1042" s="114"/>
      <c r="H1042" s="114"/>
      <c r="I1042" s="114"/>
      <c r="J1042" s="114"/>
      <c r="K1042" s="114"/>
    </row>
    <row r="1043" spans="2:11">
      <c r="B1043" s="113"/>
      <c r="C1043" s="113"/>
      <c r="D1043" s="113"/>
      <c r="E1043" s="114"/>
      <c r="F1043" s="114"/>
      <c r="G1043" s="114"/>
      <c r="H1043" s="114"/>
      <c r="I1043" s="114"/>
      <c r="J1043" s="114"/>
      <c r="K1043" s="114"/>
    </row>
    <row r="1044" spans="2:11">
      <c r="B1044" s="113"/>
      <c r="C1044" s="113"/>
      <c r="D1044" s="113"/>
      <c r="E1044" s="114"/>
      <c r="F1044" s="114"/>
      <c r="G1044" s="114"/>
      <c r="H1044" s="114"/>
      <c r="I1044" s="114"/>
      <c r="J1044" s="114"/>
      <c r="K1044" s="114"/>
    </row>
    <row r="1045" spans="2:11">
      <c r="B1045" s="113"/>
      <c r="C1045" s="113"/>
      <c r="D1045" s="113"/>
      <c r="E1045" s="114"/>
      <c r="F1045" s="114"/>
      <c r="G1045" s="114"/>
      <c r="H1045" s="114"/>
      <c r="I1045" s="114"/>
      <c r="J1045" s="114"/>
      <c r="K1045" s="114"/>
    </row>
    <row r="1046" spans="2:11">
      <c r="B1046" s="113"/>
      <c r="C1046" s="113"/>
      <c r="D1046" s="113"/>
      <c r="E1046" s="114"/>
      <c r="F1046" s="114"/>
      <c r="G1046" s="114"/>
      <c r="H1046" s="114"/>
      <c r="I1046" s="114"/>
      <c r="J1046" s="114"/>
      <c r="K1046" s="114"/>
    </row>
    <row r="1047" spans="2:11">
      <c r="B1047" s="113"/>
      <c r="C1047" s="113"/>
      <c r="D1047" s="113"/>
      <c r="E1047" s="114"/>
      <c r="F1047" s="114"/>
      <c r="G1047" s="114"/>
      <c r="H1047" s="114"/>
      <c r="I1047" s="114"/>
      <c r="J1047" s="114"/>
      <c r="K1047" s="114"/>
    </row>
    <row r="1048" spans="2:11">
      <c r="B1048" s="113"/>
      <c r="C1048" s="113"/>
      <c r="D1048" s="113"/>
      <c r="E1048" s="114"/>
      <c r="F1048" s="114"/>
      <c r="G1048" s="114"/>
      <c r="H1048" s="114"/>
      <c r="I1048" s="114"/>
      <c r="J1048" s="114"/>
      <c r="K1048" s="114"/>
    </row>
    <row r="1049" spans="2:11">
      <c r="B1049" s="113"/>
      <c r="C1049" s="113"/>
      <c r="D1049" s="113"/>
      <c r="E1049" s="114"/>
      <c r="F1049" s="114"/>
      <c r="G1049" s="114"/>
      <c r="H1049" s="114"/>
      <c r="I1049" s="114"/>
      <c r="J1049" s="114"/>
      <c r="K1049" s="114"/>
    </row>
    <row r="1050" spans="2:11">
      <c r="B1050" s="113"/>
      <c r="C1050" s="113"/>
      <c r="D1050" s="113"/>
      <c r="E1050" s="114"/>
      <c r="F1050" s="114"/>
      <c r="G1050" s="114"/>
      <c r="H1050" s="114"/>
      <c r="I1050" s="114"/>
      <c r="J1050" s="114"/>
      <c r="K1050" s="114"/>
    </row>
    <row r="1051" spans="2:11">
      <c r="B1051" s="113"/>
      <c r="C1051" s="113"/>
      <c r="D1051" s="113"/>
      <c r="E1051" s="114"/>
      <c r="F1051" s="114"/>
      <c r="G1051" s="114"/>
      <c r="H1051" s="114"/>
      <c r="I1051" s="114"/>
      <c r="J1051" s="114"/>
      <c r="K1051" s="114"/>
    </row>
    <row r="1052" spans="2:11">
      <c r="B1052" s="113"/>
      <c r="C1052" s="113"/>
      <c r="D1052" s="113"/>
      <c r="E1052" s="114"/>
      <c r="F1052" s="114"/>
      <c r="G1052" s="114"/>
      <c r="H1052" s="114"/>
      <c r="I1052" s="114"/>
      <c r="J1052" s="114"/>
      <c r="K1052" s="114"/>
    </row>
    <row r="1053" spans="2:11">
      <c r="B1053" s="113"/>
      <c r="C1053" s="113"/>
      <c r="D1053" s="113"/>
      <c r="E1053" s="114"/>
      <c r="F1053" s="114"/>
      <c r="G1053" s="114"/>
      <c r="H1053" s="114"/>
      <c r="I1053" s="114"/>
      <c r="J1053" s="114"/>
      <c r="K1053" s="114"/>
    </row>
    <row r="1054" spans="2:11">
      <c r="B1054" s="113"/>
      <c r="C1054" s="113"/>
      <c r="D1054" s="113"/>
      <c r="E1054" s="114"/>
      <c r="F1054" s="114"/>
      <c r="G1054" s="114"/>
      <c r="H1054" s="114"/>
      <c r="I1054" s="114"/>
      <c r="J1054" s="114"/>
      <c r="K1054" s="114"/>
    </row>
    <row r="1055" spans="2:11">
      <c r="B1055" s="113"/>
      <c r="C1055" s="113"/>
      <c r="D1055" s="113"/>
      <c r="E1055" s="114"/>
      <c r="F1055" s="114"/>
      <c r="G1055" s="114"/>
      <c r="H1055" s="114"/>
      <c r="I1055" s="114"/>
      <c r="J1055" s="114"/>
      <c r="K1055" s="114"/>
    </row>
    <row r="1056" spans="2:11">
      <c r="B1056" s="113"/>
      <c r="C1056" s="113"/>
      <c r="D1056" s="113"/>
      <c r="E1056" s="114"/>
      <c r="F1056" s="114"/>
      <c r="G1056" s="114"/>
      <c r="H1056" s="114"/>
      <c r="I1056" s="114"/>
      <c r="J1056" s="114"/>
      <c r="K1056" s="114"/>
    </row>
    <row r="1057" spans="2:11">
      <c r="B1057" s="113"/>
      <c r="C1057" s="113"/>
      <c r="D1057" s="113"/>
      <c r="E1057" s="114"/>
      <c r="F1057" s="114"/>
      <c r="G1057" s="114"/>
      <c r="H1057" s="114"/>
      <c r="I1057" s="114"/>
      <c r="J1057" s="114"/>
      <c r="K1057" s="114"/>
    </row>
    <row r="1058" spans="2:11">
      <c r="B1058" s="113"/>
      <c r="C1058" s="113"/>
      <c r="D1058" s="113"/>
      <c r="E1058" s="114"/>
      <c r="F1058" s="114"/>
      <c r="G1058" s="114"/>
      <c r="H1058" s="114"/>
      <c r="I1058" s="114"/>
      <c r="J1058" s="114"/>
      <c r="K1058" s="114"/>
    </row>
    <row r="1059" spans="2:11">
      <c r="B1059" s="113"/>
      <c r="C1059" s="113"/>
      <c r="D1059" s="113"/>
      <c r="E1059" s="114"/>
      <c r="F1059" s="114"/>
      <c r="G1059" s="114"/>
      <c r="H1059" s="114"/>
      <c r="I1059" s="114"/>
      <c r="J1059" s="114"/>
      <c r="K1059" s="114"/>
    </row>
    <row r="1060" spans="2:11">
      <c r="B1060" s="113"/>
      <c r="C1060" s="113"/>
      <c r="D1060" s="113"/>
      <c r="E1060" s="114"/>
      <c r="F1060" s="114"/>
      <c r="G1060" s="114"/>
      <c r="H1060" s="114"/>
      <c r="I1060" s="114"/>
      <c r="J1060" s="114"/>
      <c r="K1060" s="114"/>
    </row>
    <row r="1061" spans="2:11">
      <c r="B1061" s="113"/>
      <c r="C1061" s="113"/>
      <c r="D1061" s="113"/>
      <c r="E1061" s="114"/>
      <c r="F1061" s="114"/>
      <c r="G1061" s="114"/>
      <c r="H1061" s="114"/>
      <c r="I1061" s="114"/>
      <c r="J1061" s="114"/>
      <c r="K1061" s="114"/>
    </row>
    <row r="1062" spans="2:11">
      <c r="B1062" s="113"/>
      <c r="C1062" s="113"/>
      <c r="D1062" s="113"/>
      <c r="E1062" s="114"/>
      <c r="F1062" s="114"/>
      <c r="G1062" s="114"/>
      <c r="H1062" s="114"/>
      <c r="I1062" s="114"/>
      <c r="J1062" s="114"/>
      <c r="K1062" s="114"/>
    </row>
    <row r="1063" spans="2:11">
      <c r="B1063" s="113"/>
      <c r="C1063" s="113"/>
      <c r="D1063" s="113"/>
      <c r="E1063" s="114"/>
      <c r="F1063" s="114"/>
      <c r="G1063" s="114"/>
      <c r="H1063" s="114"/>
      <c r="I1063" s="114"/>
      <c r="J1063" s="114"/>
      <c r="K1063" s="114"/>
    </row>
    <row r="1064" spans="2:11">
      <c r="B1064" s="113"/>
      <c r="C1064" s="113"/>
      <c r="D1064" s="113"/>
      <c r="E1064" s="114"/>
      <c r="F1064" s="114"/>
      <c r="G1064" s="114"/>
      <c r="H1064" s="114"/>
      <c r="I1064" s="114"/>
      <c r="J1064" s="114"/>
      <c r="K1064" s="114"/>
    </row>
    <row r="1065" spans="2:11">
      <c r="B1065" s="113"/>
      <c r="C1065" s="113"/>
      <c r="D1065" s="113"/>
      <c r="E1065" s="114"/>
      <c r="F1065" s="114"/>
      <c r="G1065" s="114"/>
      <c r="H1065" s="114"/>
      <c r="I1065" s="114"/>
      <c r="J1065" s="114"/>
      <c r="K1065" s="114"/>
    </row>
    <row r="1066" spans="2:11">
      <c r="B1066" s="113"/>
      <c r="C1066" s="113"/>
      <c r="D1066" s="113"/>
      <c r="E1066" s="114"/>
      <c r="F1066" s="114"/>
      <c r="G1066" s="114"/>
      <c r="H1066" s="114"/>
      <c r="I1066" s="114"/>
      <c r="J1066" s="114"/>
      <c r="K1066" s="114"/>
    </row>
    <row r="1067" spans="2:11">
      <c r="B1067" s="113"/>
      <c r="C1067" s="113"/>
      <c r="D1067" s="113"/>
      <c r="E1067" s="114"/>
      <c r="F1067" s="114"/>
      <c r="G1067" s="114"/>
      <c r="H1067" s="114"/>
      <c r="I1067" s="114"/>
      <c r="J1067" s="114"/>
      <c r="K1067" s="114"/>
    </row>
    <row r="1068" spans="2:11">
      <c r="B1068" s="113"/>
      <c r="C1068" s="113"/>
      <c r="D1068" s="113"/>
      <c r="E1068" s="114"/>
      <c r="F1068" s="114"/>
      <c r="G1068" s="114"/>
      <c r="H1068" s="114"/>
      <c r="I1068" s="114"/>
      <c r="J1068" s="114"/>
      <c r="K1068" s="114"/>
    </row>
    <row r="1069" spans="2:11">
      <c r="B1069" s="113"/>
      <c r="C1069" s="113"/>
      <c r="D1069" s="113"/>
      <c r="E1069" s="114"/>
      <c r="F1069" s="114"/>
      <c r="G1069" s="114"/>
      <c r="H1069" s="114"/>
      <c r="I1069" s="114"/>
      <c r="J1069" s="114"/>
      <c r="K1069" s="114"/>
    </row>
    <row r="1070" spans="2:11">
      <c r="B1070" s="113"/>
      <c r="C1070" s="113"/>
      <c r="D1070" s="113"/>
      <c r="E1070" s="114"/>
      <c r="F1070" s="114"/>
      <c r="G1070" s="114"/>
      <c r="H1070" s="114"/>
      <c r="I1070" s="114"/>
      <c r="J1070" s="114"/>
      <c r="K1070" s="114"/>
    </row>
    <row r="1071" spans="2:11">
      <c r="B1071" s="113"/>
      <c r="C1071" s="113"/>
      <c r="D1071" s="113"/>
      <c r="E1071" s="114"/>
      <c r="F1071" s="114"/>
      <c r="G1071" s="114"/>
      <c r="H1071" s="114"/>
      <c r="I1071" s="114"/>
      <c r="J1071" s="114"/>
      <c r="K1071" s="114"/>
    </row>
    <row r="1072" spans="2:11">
      <c r="B1072" s="113"/>
      <c r="C1072" s="113"/>
      <c r="D1072" s="113"/>
      <c r="E1072" s="114"/>
      <c r="F1072" s="114"/>
      <c r="G1072" s="114"/>
      <c r="H1072" s="114"/>
      <c r="I1072" s="114"/>
      <c r="J1072" s="114"/>
      <c r="K1072" s="114"/>
    </row>
    <row r="1073" spans="2:11">
      <c r="B1073" s="113"/>
      <c r="C1073" s="113"/>
      <c r="D1073" s="113"/>
      <c r="E1073" s="114"/>
      <c r="F1073" s="114"/>
      <c r="G1073" s="114"/>
      <c r="H1073" s="114"/>
      <c r="I1073" s="114"/>
      <c r="J1073" s="114"/>
      <c r="K1073" s="114"/>
    </row>
    <row r="1074" spans="2:11">
      <c r="B1074" s="113"/>
      <c r="C1074" s="113"/>
      <c r="D1074" s="113"/>
      <c r="E1074" s="114"/>
      <c r="F1074" s="114"/>
      <c r="G1074" s="114"/>
      <c r="H1074" s="114"/>
      <c r="I1074" s="114"/>
      <c r="J1074" s="114"/>
      <c r="K1074" s="114"/>
    </row>
    <row r="1075" spans="2:11">
      <c r="B1075" s="113"/>
      <c r="C1075" s="113"/>
      <c r="D1075" s="113"/>
      <c r="E1075" s="114"/>
      <c r="F1075" s="114"/>
      <c r="G1075" s="114"/>
      <c r="H1075" s="114"/>
      <c r="I1075" s="114"/>
      <c r="J1075" s="114"/>
      <c r="K1075" s="114"/>
    </row>
    <row r="1076" spans="2:11">
      <c r="B1076" s="113"/>
      <c r="C1076" s="113"/>
      <c r="D1076" s="113"/>
      <c r="E1076" s="114"/>
      <c r="F1076" s="114"/>
      <c r="G1076" s="114"/>
      <c r="H1076" s="114"/>
      <c r="I1076" s="114"/>
      <c r="J1076" s="114"/>
      <c r="K1076" s="114"/>
    </row>
    <row r="1077" spans="2:11">
      <c r="B1077" s="113"/>
      <c r="C1077" s="113"/>
      <c r="D1077" s="113"/>
      <c r="E1077" s="114"/>
      <c r="F1077" s="114"/>
      <c r="G1077" s="114"/>
      <c r="H1077" s="114"/>
      <c r="I1077" s="114"/>
      <c r="J1077" s="114"/>
      <c r="K1077" s="114"/>
    </row>
    <row r="1078" spans="2:11">
      <c r="B1078" s="113"/>
      <c r="C1078" s="113"/>
      <c r="D1078" s="113"/>
      <c r="E1078" s="114"/>
      <c r="F1078" s="114"/>
      <c r="G1078" s="114"/>
      <c r="H1078" s="114"/>
      <c r="I1078" s="114"/>
      <c r="J1078" s="114"/>
      <c r="K1078" s="114"/>
    </row>
    <row r="1079" spans="2:11">
      <c r="B1079" s="113"/>
      <c r="C1079" s="113"/>
      <c r="D1079" s="113"/>
      <c r="E1079" s="114"/>
      <c r="F1079" s="114"/>
      <c r="G1079" s="114"/>
      <c r="H1079" s="114"/>
      <c r="I1079" s="114"/>
      <c r="J1079" s="114"/>
      <c r="K1079" s="114"/>
    </row>
    <row r="1080" spans="2:11">
      <c r="B1080" s="113"/>
      <c r="C1080" s="113"/>
      <c r="D1080" s="113"/>
      <c r="E1080" s="114"/>
      <c r="F1080" s="114"/>
      <c r="G1080" s="114"/>
      <c r="H1080" s="114"/>
      <c r="I1080" s="114"/>
      <c r="J1080" s="114"/>
      <c r="K1080" s="114"/>
    </row>
    <row r="1081" spans="2:11">
      <c r="B1081" s="113"/>
      <c r="C1081" s="113"/>
      <c r="D1081" s="113"/>
      <c r="E1081" s="114"/>
      <c r="F1081" s="114"/>
      <c r="G1081" s="114"/>
      <c r="H1081" s="114"/>
      <c r="I1081" s="114"/>
      <c r="J1081" s="114"/>
      <c r="K1081" s="114"/>
    </row>
    <row r="1082" spans="2:11">
      <c r="B1082" s="113"/>
      <c r="C1082" s="113"/>
      <c r="D1082" s="113"/>
      <c r="E1082" s="114"/>
      <c r="F1082" s="114"/>
      <c r="G1082" s="114"/>
      <c r="H1082" s="114"/>
      <c r="I1082" s="114"/>
      <c r="J1082" s="114"/>
      <c r="K1082" s="114"/>
    </row>
    <row r="1083" spans="2:11">
      <c r="B1083" s="113"/>
      <c r="C1083" s="113"/>
      <c r="D1083" s="113"/>
      <c r="E1083" s="114"/>
      <c r="F1083" s="114"/>
      <c r="G1083" s="114"/>
      <c r="H1083" s="114"/>
      <c r="I1083" s="114"/>
      <c r="J1083" s="114"/>
      <c r="K1083" s="114"/>
    </row>
    <row r="1084" spans="2:11">
      <c r="B1084" s="113"/>
      <c r="C1084" s="113"/>
      <c r="D1084" s="113"/>
      <c r="E1084" s="114"/>
      <c r="F1084" s="114"/>
      <c r="G1084" s="114"/>
      <c r="H1084" s="114"/>
      <c r="I1084" s="114"/>
      <c r="J1084" s="114"/>
      <c r="K1084" s="114"/>
    </row>
    <row r="1085" spans="2:11">
      <c r="B1085" s="113"/>
      <c r="C1085" s="113"/>
      <c r="D1085" s="113"/>
      <c r="E1085" s="114"/>
      <c r="F1085" s="114"/>
      <c r="G1085" s="114"/>
      <c r="H1085" s="114"/>
      <c r="I1085" s="114"/>
      <c r="J1085" s="114"/>
      <c r="K1085" s="114"/>
    </row>
    <row r="1086" spans="2:11">
      <c r="B1086" s="113"/>
      <c r="C1086" s="113"/>
      <c r="D1086" s="113"/>
      <c r="E1086" s="114"/>
      <c r="F1086" s="114"/>
      <c r="G1086" s="114"/>
      <c r="H1086" s="114"/>
      <c r="I1086" s="114"/>
      <c r="J1086" s="114"/>
      <c r="K1086" s="114"/>
    </row>
    <row r="1087" spans="2:11">
      <c r="B1087" s="113"/>
      <c r="C1087" s="113"/>
      <c r="D1087" s="113"/>
      <c r="E1087" s="114"/>
      <c r="F1087" s="114"/>
      <c r="G1087" s="114"/>
      <c r="H1087" s="114"/>
      <c r="I1087" s="114"/>
      <c r="J1087" s="114"/>
      <c r="K1087" s="114"/>
    </row>
    <row r="1088" spans="2:11">
      <c r="B1088" s="113"/>
      <c r="C1088" s="113"/>
      <c r="D1088" s="113"/>
      <c r="E1088" s="114"/>
      <c r="F1088" s="114"/>
      <c r="G1088" s="114"/>
      <c r="H1088" s="114"/>
      <c r="I1088" s="114"/>
      <c r="J1088" s="114"/>
      <c r="K1088" s="114"/>
    </row>
    <row r="1089" spans="2:11">
      <c r="B1089" s="113"/>
      <c r="C1089" s="113"/>
      <c r="D1089" s="113"/>
      <c r="E1089" s="114"/>
      <c r="F1089" s="114"/>
      <c r="G1089" s="114"/>
      <c r="H1089" s="114"/>
      <c r="I1089" s="114"/>
      <c r="J1089" s="114"/>
      <c r="K1089" s="114"/>
    </row>
    <row r="1090" spans="2:11">
      <c r="B1090" s="113"/>
      <c r="C1090" s="113"/>
      <c r="D1090" s="113"/>
      <c r="E1090" s="114"/>
      <c r="F1090" s="114"/>
      <c r="G1090" s="114"/>
      <c r="H1090" s="114"/>
      <c r="I1090" s="114"/>
      <c r="J1090" s="114"/>
      <c r="K1090" s="114"/>
    </row>
    <row r="1091" spans="2:11">
      <c r="B1091" s="113"/>
      <c r="C1091" s="113"/>
      <c r="D1091" s="113"/>
      <c r="E1091" s="114"/>
      <c r="F1091" s="114"/>
      <c r="G1091" s="114"/>
      <c r="H1091" s="114"/>
      <c r="I1091" s="114"/>
      <c r="J1091" s="114"/>
      <c r="K1091" s="114"/>
    </row>
    <row r="1092" spans="2:11">
      <c r="B1092" s="113"/>
      <c r="C1092" s="113"/>
      <c r="D1092" s="113"/>
      <c r="E1092" s="114"/>
      <c r="F1092" s="114"/>
      <c r="G1092" s="114"/>
      <c r="H1092" s="114"/>
      <c r="I1092" s="114"/>
      <c r="J1092" s="114"/>
      <c r="K1092" s="114"/>
    </row>
    <row r="1093" spans="2:11">
      <c r="B1093" s="113"/>
      <c r="C1093" s="113"/>
      <c r="D1093" s="113"/>
      <c r="E1093" s="114"/>
      <c r="F1093" s="114"/>
      <c r="G1093" s="114"/>
      <c r="H1093" s="114"/>
      <c r="I1093" s="114"/>
      <c r="J1093" s="114"/>
      <c r="K1093" s="114"/>
    </row>
    <row r="1094" spans="2:11">
      <c r="B1094" s="113"/>
      <c r="C1094" s="113"/>
      <c r="D1094" s="113"/>
      <c r="E1094" s="114"/>
      <c r="F1094" s="114"/>
      <c r="G1094" s="114"/>
      <c r="H1094" s="114"/>
      <c r="I1094" s="114"/>
      <c r="J1094" s="114"/>
      <c r="K1094" s="114"/>
    </row>
    <row r="1095" spans="2:11">
      <c r="B1095" s="113"/>
      <c r="C1095" s="113"/>
      <c r="D1095" s="113"/>
      <c r="E1095" s="114"/>
      <c r="F1095" s="114"/>
      <c r="G1095" s="114"/>
      <c r="H1095" s="114"/>
      <c r="I1095" s="114"/>
      <c r="J1095" s="114"/>
      <c r="K1095" s="114"/>
    </row>
    <row r="1096" spans="2:11">
      <c r="B1096" s="113"/>
      <c r="C1096" s="113"/>
      <c r="D1096" s="113"/>
      <c r="E1096" s="114"/>
      <c r="F1096" s="114"/>
      <c r="G1096" s="114"/>
      <c r="H1096" s="114"/>
      <c r="I1096" s="114"/>
      <c r="J1096" s="114"/>
      <c r="K1096" s="114"/>
    </row>
    <row r="1097" spans="2:11">
      <c r="B1097" s="113"/>
      <c r="C1097" s="113"/>
      <c r="D1097" s="113"/>
      <c r="E1097" s="114"/>
      <c r="F1097" s="114"/>
      <c r="G1097" s="114"/>
      <c r="H1097" s="114"/>
      <c r="I1097" s="114"/>
      <c r="J1097" s="114"/>
      <c r="K1097" s="114"/>
    </row>
    <row r="1098" spans="2:11">
      <c r="B1098" s="113"/>
      <c r="C1098" s="113"/>
      <c r="D1098" s="113"/>
      <c r="E1098" s="114"/>
      <c r="F1098" s="114"/>
      <c r="G1098" s="114"/>
      <c r="H1098" s="114"/>
      <c r="I1098" s="114"/>
      <c r="J1098" s="114"/>
      <c r="K1098" s="114"/>
    </row>
    <row r="1099" spans="2:11">
      <c r="B1099" s="113"/>
      <c r="C1099" s="113"/>
      <c r="D1099" s="113"/>
      <c r="E1099" s="114"/>
      <c r="F1099" s="114"/>
      <c r="G1099" s="114"/>
      <c r="H1099" s="114"/>
      <c r="I1099" s="114"/>
      <c r="J1099" s="114"/>
      <c r="K1099" s="114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144</v>
      </c>
      <c r="C1" s="67" t="s" vm="1">
        <v>228</v>
      </c>
    </row>
    <row r="2" spans="2:17">
      <c r="B2" s="46" t="s">
        <v>143</v>
      </c>
      <c r="C2" s="67" t="s">
        <v>229</v>
      </c>
    </row>
    <row r="3" spans="2:17">
      <c r="B3" s="46" t="s">
        <v>145</v>
      </c>
      <c r="C3" s="67" t="s">
        <v>230</v>
      </c>
    </row>
    <row r="4" spans="2:17">
      <c r="B4" s="46" t="s">
        <v>146</v>
      </c>
      <c r="C4" s="67">
        <v>8801</v>
      </c>
    </row>
    <row r="6" spans="2:17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17" ht="26.25" customHeight="1">
      <c r="B7" s="148" t="s">
        <v>101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17" s="3" customFormat="1" ht="47.25">
      <c r="B8" s="21" t="s">
        <v>115</v>
      </c>
      <c r="C8" s="29" t="s">
        <v>45</v>
      </c>
      <c r="D8" s="29" t="s">
        <v>51</v>
      </c>
      <c r="E8" s="29" t="s">
        <v>14</v>
      </c>
      <c r="F8" s="29" t="s">
        <v>66</v>
      </c>
      <c r="G8" s="29" t="s">
        <v>103</v>
      </c>
      <c r="H8" s="29" t="s">
        <v>17</v>
      </c>
      <c r="I8" s="29" t="s">
        <v>102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110</v>
      </c>
      <c r="O8" s="29" t="s">
        <v>58</v>
      </c>
      <c r="P8" s="29" t="s">
        <v>147</v>
      </c>
      <c r="Q8" s="30" t="s">
        <v>149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211</v>
      </c>
      <c r="M9" s="15"/>
      <c r="N9" s="15" t="s">
        <v>207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112</v>
      </c>
    </row>
    <row r="11" spans="2:17" s="4" customFormat="1" ht="18" customHeight="1">
      <c r="B11" s="117" t="s">
        <v>3157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18">
        <v>0</v>
      </c>
      <c r="O11" s="81"/>
      <c r="P11" s="119">
        <v>0</v>
      </c>
      <c r="Q11" s="119">
        <v>0</v>
      </c>
    </row>
    <row r="12" spans="2:17" ht="18" customHeight="1">
      <c r="B12" s="120" t="s">
        <v>219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2:17">
      <c r="B13" s="120" t="s">
        <v>111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2:17">
      <c r="B14" s="120" t="s">
        <v>202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17">
      <c r="B15" s="120" t="s">
        <v>210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2:17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2:17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2:17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2:17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2:17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2:17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2:17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2:17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2:17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7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7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7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</row>
    <row r="28" spans="2:17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2:17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2:17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2:17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2:17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2:17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2:17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2:17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2:17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2:17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2:17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2:17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</row>
    <row r="40" spans="2:17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  <row r="46" spans="2:17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2:17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2:17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2:17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2:17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2:17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2:17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2:17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2:17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2:17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2:17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2:17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2:17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2:17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2:17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2:17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2:17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2:17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2:17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2:17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2:17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2:17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2:17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2:17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7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2:17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2:17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2:17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2:17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2:17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2:17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  <row r="79" spans="2:17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</row>
    <row r="80" spans="2:17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</row>
    <row r="81" spans="2:17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</row>
    <row r="82" spans="2:17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</row>
    <row r="83" spans="2:17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</row>
    <row r="84" spans="2:17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</row>
    <row r="85" spans="2:17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</row>
    <row r="86" spans="2:17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</row>
    <row r="87" spans="2:17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</row>
    <row r="88" spans="2:17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</row>
    <row r="89" spans="2:17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</row>
    <row r="90" spans="2:17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</row>
    <row r="91" spans="2:17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2:17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</row>
    <row r="93" spans="2:17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</row>
    <row r="94" spans="2:17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</row>
    <row r="95" spans="2:17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</row>
    <row r="96" spans="2:17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</row>
    <row r="97" spans="2:17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</row>
    <row r="98" spans="2:17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</row>
    <row r="99" spans="2:17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</row>
    <row r="100" spans="2:17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2:17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2:17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2:17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2:17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2:17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2:17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2:17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2:17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2:17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2:17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2:17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2:17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2:17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2:17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2:17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2:17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2:17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2:17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2:17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2:17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2:17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2:17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2:17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2:17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2:17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2:17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2:17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2:17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2:17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2:17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2:17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2:17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2:17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2:17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  <row r="135" spans="2:17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</row>
    <row r="137" spans="2:17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</row>
    <row r="138" spans="2:17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</row>
    <row r="139" spans="2:17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</row>
    <row r="140" spans="2:17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</row>
    <row r="141" spans="2:17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</row>
    <row r="142" spans="2:17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</row>
    <row r="143" spans="2:17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</row>
    <row r="144" spans="2:17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</row>
    <row r="145" spans="2:17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</row>
    <row r="146" spans="2:17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</row>
    <row r="147" spans="2:17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</row>
    <row r="148" spans="2:17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</row>
    <row r="149" spans="2:17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</row>
    <row r="150" spans="2:17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</row>
    <row r="151" spans="2:17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</row>
    <row r="152" spans="2:17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</row>
    <row r="153" spans="2:17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</row>
    <row r="154" spans="2:17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</row>
    <row r="155" spans="2:17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</row>
    <row r="156" spans="2:17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</row>
    <row r="157" spans="2:17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</row>
    <row r="158" spans="2:17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</row>
    <row r="159" spans="2:17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</row>
    <row r="160" spans="2:17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</row>
    <row r="161" spans="2:17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</row>
    <row r="162" spans="2:17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</row>
    <row r="163" spans="2:17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</row>
    <row r="164" spans="2:17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</row>
    <row r="165" spans="2:17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</row>
    <row r="166" spans="2:17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</row>
    <row r="167" spans="2:17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</row>
    <row r="168" spans="2:17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</row>
    <row r="169" spans="2:17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</row>
    <row r="170" spans="2:17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</row>
    <row r="171" spans="2:17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</row>
    <row r="172" spans="2:17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</row>
    <row r="173" spans="2:17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</row>
    <row r="175" spans="2:17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</row>
    <row r="176" spans="2:17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</row>
    <row r="177" spans="2:17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</row>
    <row r="178" spans="2:17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</row>
    <row r="179" spans="2:17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</row>
    <row r="180" spans="2:17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</row>
    <row r="181" spans="2:17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</row>
    <row r="182" spans="2:17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</row>
    <row r="183" spans="2:17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</row>
    <row r="184" spans="2:17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</row>
    <row r="185" spans="2:17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</row>
    <row r="186" spans="2:17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</row>
    <row r="187" spans="2:17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</row>
    <row r="188" spans="2:17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</row>
    <row r="189" spans="2:17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</row>
    <row r="190" spans="2:17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</row>
    <row r="191" spans="2:17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</row>
    <row r="192" spans="2:17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</row>
    <row r="193" spans="2:17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</row>
    <row r="194" spans="2:17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</row>
    <row r="195" spans="2:17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</row>
    <row r="196" spans="2:17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</row>
    <row r="197" spans="2:17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</row>
    <row r="198" spans="2:17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</row>
    <row r="199" spans="2:17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</row>
    <row r="200" spans="2:17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</row>
    <row r="201" spans="2:17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</row>
    <row r="202" spans="2:17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</row>
    <row r="203" spans="2:17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</row>
    <row r="204" spans="2:17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</row>
    <row r="205" spans="2:17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</row>
    <row r="206" spans="2:17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</row>
    <row r="207" spans="2:17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</row>
    <row r="208" spans="2:17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</row>
    <row r="209" spans="2:17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</row>
    <row r="210" spans="2:17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</row>
    <row r="211" spans="2:17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</row>
    <row r="212" spans="2:17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</row>
    <row r="213" spans="2:17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</row>
    <row r="214" spans="2:17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</row>
    <row r="215" spans="2:17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</row>
    <row r="216" spans="2:17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</row>
    <row r="217" spans="2:17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</row>
    <row r="218" spans="2:17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</row>
    <row r="219" spans="2:17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</row>
    <row r="220" spans="2:17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</row>
    <row r="221" spans="2:17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</row>
    <row r="222" spans="2:17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</row>
    <row r="223" spans="2:17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</row>
    <row r="224" spans="2:17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</row>
    <row r="225" spans="2:17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</row>
    <row r="226" spans="2:17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</row>
    <row r="227" spans="2:17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</row>
    <row r="228" spans="2:17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</row>
    <row r="229" spans="2:17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</row>
    <row r="230" spans="2:17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</row>
    <row r="231" spans="2:17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</row>
    <row r="232" spans="2:17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</row>
    <row r="233" spans="2:17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</row>
    <row r="234" spans="2:17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</row>
    <row r="235" spans="2:17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</row>
    <row r="236" spans="2:17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</row>
    <row r="237" spans="2:17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</row>
    <row r="238" spans="2:17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</row>
    <row r="239" spans="2:17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</row>
    <row r="240" spans="2:17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</row>
    <row r="241" spans="2:17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</row>
    <row r="242" spans="2:17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</row>
    <row r="243" spans="2:17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</row>
    <row r="244" spans="2:17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</row>
    <row r="245" spans="2:17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</row>
    <row r="246" spans="2:17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</row>
    <row r="247" spans="2:17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</row>
    <row r="248" spans="2:17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</row>
    <row r="249" spans="2:17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</row>
    <row r="250" spans="2:17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</row>
    <row r="251" spans="2:17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</row>
    <row r="252" spans="2:17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</row>
    <row r="253" spans="2:17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</row>
    <row r="254" spans="2:17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</row>
    <row r="255" spans="2:17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</row>
    <row r="256" spans="2:17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</row>
    <row r="257" spans="2:17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</row>
    <row r="258" spans="2:17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</row>
    <row r="259" spans="2:17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</row>
    <row r="260" spans="2:17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</row>
    <row r="261" spans="2:17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</row>
    <row r="262" spans="2:17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</row>
    <row r="263" spans="2:17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</row>
    <row r="264" spans="2:17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</row>
    <row r="265" spans="2:17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</row>
    <row r="266" spans="2:17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</row>
    <row r="267" spans="2:17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</row>
    <row r="268" spans="2:17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</row>
    <row r="269" spans="2:17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</row>
    <row r="270" spans="2:17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</row>
    <row r="271" spans="2:17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</row>
    <row r="272" spans="2:17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</row>
    <row r="273" spans="2:17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</row>
    <row r="274" spans="2:17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</row>
    <row r="275" spans="2:17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</row>
    <row r="276" spans="2:17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</row>
    <row r="277" spans="2:17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</row>
    <row r="278" spans="2:17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</row>
    <row r="279" spans="2:17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</row>
    <row r="280" spans="2:17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</row>
    <row r="281" spans="2:17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</row>
    <row r="282" spans="2:17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</row>
    <row r="283" spans="2:17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</row>
    <row r="284" spans="2:17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</row>
    <row r="285" spans="2:17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</row>
    <row r="286" spans="2:17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</row>
    <row r="287" spans="2:17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</row>
    <row r="288" spans="2:17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</row>
    <row r="289" spans="2:17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</row>
    <row r="290" spans="2:17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</row>
    <row r="291" spans="2:17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</row>
    <row r="292" spans="2:17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</row>
    <row r="293" spans="2:17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</row>
    <row r="294" spans="2:17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</row>
    <row r="295" spans="2:17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</row>
    <row r="296" spans="2:17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</row>
    <row r="297" spans="2:17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</row>
    <row r="298" spans="2:17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</row>
    <row r="299" spans="2:17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</row>
    <row r="300" spans="2:17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</row>
    <row r="301" spans="2:17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</row>
    <row r="302" spans="2:17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</row>
    <row r="303" spans="2:17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</row>
    <row r="304" spans="2:17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</row>
    <row r="305" spans="2:17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</row>
    <row r="306" spans="2:17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</row>
    <row r="307" spans="2:17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</row>
    <row r="308" spans="2:17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</row>
    <row r="309" spans="2:17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</row>
    <row r="310" spans="2:17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</row>
    <row r="311" spans="2:17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</row>
    <row r="312" spans="2:17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</row>
    <row r="313" spans="2:17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</row>
    <row r="314" spans="2:17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</row>
    <row r="315" spans="2:17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</row>
    <row r="316" spans="2:17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</row>
    <row r="317" spans="2:17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</row>
    <row r="318" spans="2:17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</row>
    <row r="319" spans="2:17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</row>
    <row r="320" spans="2:17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</row>
    <row r="321" spans="2:17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</row>
    <row r="322" spans="2:17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</row>
    <row r="323" spans="2:17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</row>
    <row r="324" spans="2:17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</row>
    <row r="325" spans="2:17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</row>
    <row r="326" spans="2:17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</row>
    <row r="327" spans="2:17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</row>
    <row r="328" spans="2:17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</row>
    <row r="329" spans="2:17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</row>
    <row r="330" spans="2:17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</row>
    <row r="331" spans="2:17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</row>
    <row r="332" spans="2:17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</row>
    <row r="333" spans="2:17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</row>
    <row r="334" spans="2:17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</row>
    <row r="335" spans="2:17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</row>
    <row r="336" spans="2:17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</row>
    <row r="337" spans="2:17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</row>
    <row r="338" spans="2:17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</row>
    <row r="339" spans="2:17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</row>
    <row r="340" spans="2:17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</row>
    <row r="341" spans="2:17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</row>
    <row r="342" spans="2:17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</row>
    <row r="343" spans="2:17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</row>
    <row r="344" spans="2:17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</row>
    <row r="345" spans="2:17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</row>
    <row r="346" spans="2:17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</row>
    <row r="347" spans="2:17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</row>
    <row r="348" spans="2:17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</row>
    <row r="349" spans="2:17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</row>
    <row r="350" spans="2:17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</row>
    <row r="351" spans="2:17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</row>
    <row r="352" spans="2:17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</row>
    <row r="353" spans="2:17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</row>
    <row r="354" spans="2:17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</row>
    <row r="355" spans="2:17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</row>
    <row r="356" spans="2:17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</row>
    <row r="357" spans="2:17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</row>
    <row r="358" spans="2:17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</row>
    <row r="359" spans="2:17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</row>
    <row r="360" spans="2:17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</row>
    <row r="361" spans="2:17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</row>
    <row r="362" spans="2:17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</row>
    <row r="363" spans="2:17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</row>
    <row r="364" spans="2:17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</row>
    <row r="365" spans="2:17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</row>
    <row r="366" spans="2:17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</row>
    <row r="367" spans="2:17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</row>
    <row r="368" spans="2:17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</row>
    <row r="369" spans="2:17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</row>
    <row r="370" spans="2:17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</row>
    <row r="371" spans="2:17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</row>
    <row r="372" spans="2:17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</row>
    <row r="373" spans="2:17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</row>
    <row r="374" spans="2:17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</row>
    <row r="375" spans="2:17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</row>
    <row r="376" spans="2:17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</row>
    <row r="377" spans="2:17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</row>
    <row r="378" spans="2:17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</row>
    <row r="379" spans="2:17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</row>
    <row r="380" spans="2:17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</row>
    <row r="381" spans="2:17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</row>
    <row r="382" spans="2:17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</row>
    <row r="383" spans="2:17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</row>
    <row r="384" spans="2:17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</row>
    <row r="385" spans="2:17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</row>
    <row r="386" spans="2:17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</row>
    <row r="387" spans="2:17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</row>
    <row r="388" spans="2:17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</row>
    <row r="389" spans="2:17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</row>
    <row r="390" spans="2:17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</row>
    <row r="391" spans="2:17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</row>
    <row r="392" spans="2:17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</row>
    <row r="393" spans="2:17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</row>
    <row r="394" spans="2:17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</row>
    <row r="395" spans="2:17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</row>
    <row r="396" spans="2:17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</row>
    <row r="397" spans="2:17">
      <c r="B397" s="113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</row>
    <row r="398" spans="2:17">
      <c r="B398" s="113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</row>
    <row r="399" spans="2:17">
      <c r="B399" s="11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</row>
    <row r="400" spans="2:17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</row>
    <row r="401" spans="2:17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</row>
    <row r="402" spans="2:17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</row>
    <row r="403" spans="2:17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</row>
    <row r="404" spans="2:17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</row>
    <row r="405" spans="2:17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</row>
    <row r="406" spans="2:17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</row>
    <row r="407" spans="2:17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</row>
    <row r="408" spans="2:17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</row>
    <row r="409" spans="2:17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</row>
    <row r="410" spans="2:17">
      <c r="B410" s="113"/>
      <c r="C410" s="113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</row>
    <row r="411" spans="2:17">
      <c r="B411" s="113"/>
      <c r="C411" s="113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</row>
    <row r="412" spans="2:17">
      <c r="B412" s="113"/>
      <c r="C412" s="113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</row>
    <row r="413" spans="2:17">
      <c r="B413" s="113"/>
      <c r="C413" s="113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</row>
    <row r="414" spans="2:17">
      <c r="B414" s="113"/>
      <c r="C414" s="113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</row>
    <row r="415" spans="2:17">
      <c r="B415" s="113"/>
      <c r="C415" s="113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</row>
    <row r="416" spans="2:17">
      <c r="B416" s="113"/>
      <c r="C416" s="113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</row>
    <row r="417" spans="2:17">
      <c r="B417" s="113"/>
      <c r="C417" s="113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</row>
    <row r="418" spans="2:17">
      <c r="B418" s="113"/>
      <c r="C418" s="113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</row>
    <row r="419" spans="2:17">
      <c r="B419" s="113"/>
      <c r="C419" s="113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</row>
    <row r="420" spans="2:17">
      <c r="B420" s="113"/>
      <c r="C420" s="113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</row>
    <row r="421" spans="2:17">
      <c r="B421" s="113"/>
      <c r="C421" s="113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</row>
    <row r="422" spans="2:17">
      <c r="B422" s="113"/>
      <c r="C422" s="113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</row>
    <row r="423" spans="2:17">
      <c r="B423" s="113"/>
      <c r="C423" s="113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</row>
    <row r="424" spans="2:17">
      <c r="B424" s="113"/>
      <c r="C424" s="113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</row>
    <row r="425" spans="2:17">
      <c r="B425" s="113"/>
      <c r="C425" s="113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</row>
    <row r="426" spans="2:17">
      <c r="B426" s="113"/>
      <c r="C426" s="113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</row>
    <row r="427" spans="2:17">
      <c r="B427" s="113"/>
      <c r="C427" s="113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</row>
    <row r="428" spans="2:17">
      <c r="B428" s="113"/>
      <c r="C428" s="113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</row>
    <row r="429" spans="2:17">
      <c r="B429" s="113"/>
      <c r="C429" s="113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</row>
    <row r="430" spans="2:17">
      <c r="B430" s="113"/>
      <c r="C430" s="113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</row>
    <row r="431" spans="2:17">
      <c r="B431" s="113"/>
      <c r="C431" s="113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</row>
    <row r="432" spans="2:17">
      <c r="B432" s="113"/>
      <c r="C432" s="113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</row>
    <row r="433" spans="2:17">
      <c r="B433" s="113"/>
      <c r="C433" s="113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</row>
    <row r="434" spans="2:17">
      <c r="B434" s="113"/>
      <c r="C434" s="113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</row>
    <row r="435" spans="2:17">
      <c r="B435" s="113"/>
      <c r="C435" s="113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</row>
    <row r="436" spans="2:17">
      <c r="B436" s="113"/>
      <c r="C436" s="113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</row>
    <row r="437" spans="2:17">
      <c r="B437" s="113"/>
      <c r="C437" s="113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</row>
    <row r="438" spans="2:17">
      <c r="B438" s="113"/>
      <c r="C438" s="113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</row>
    <row r="439" spans="2:17">
      <c r="B439" s="113"/>
      <c r="C439" s="113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</row>
    <row r="440" spans="2:17">
      <c r="B440" s="113"/>
      <c r="C440" s="113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</row>
    <row r="441" spans="2:17">
      <c r="B441" s="113"/>
      <c r="C441" s="113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</row>
    <row r="442" spans="2:17">
      <c r="B442" s="113"/>
      <c r="C442" s="113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</row>
    <row r="443" spans="2:17">
      <c r="B443" s="113"/>
      <c r="C443" s="113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</row>
    <row r="444" spans="2:17">
      <c r="B444" s="113"/>
      <c r="C444" s="113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</row>
    <row r="445" spans="2:17">
      <c r="B445" s="113"/>
      <c r="C445" s="113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</row>
    <row r="446" spans="2:17">
      <c r="B446" s="113"/>
      <c r="C446" s="113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</row>
    <row r="447" spans="2:17">
      <c r="B447" s="113"/>
      <c r="C447" s="113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</row>
    <row r="448" spans="2:17">
      <c r="B448" s="113"/>
      <c r="C448" s="113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</row>
    <row r="449" spans="2:17">
      <c r="B449" s="113"/>
      <c r="C449" s="113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</row>
    <row r="450" spans="2:17">
      <c r="B450" s="113"/>
      <c r="C450" s="113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</row>
    <row r="451" spans="2:17">
      <c r="B451" s="113"/>
      <c r="C451" s="113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</row>
    <row r="452" spans="2:17">
      <c r="B452" s="113"/>
      <c r="C452" s="113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</row>
    <row r="453" spans="2:17">
      <c r="B453" s="113"/>
      <c r="C453" s="113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</row>
    <row r="454" spans="2:17">
      <c r="B454" s="113"/>
      <c r="C454" s="113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</row>
    <row r="455" spans="2:17">
      <c r="B455" s="113"/>
      <c r="C455" s="113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</row>
    <row r="456" spans="2:17">
      <c r="B456" s="113"/>
      <c r="C456" s="113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</row>
    <row r="457" spans="2:17">
      <c r="B457" s="113"/>
      <c r="C457" s="113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</row>
    <row r="458" spans="2:17">
      <c r="B458" s="113"/>
      <c r="C458" s="113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</row>
    <row r="459" spans="2:17">
      <c r="B459" s="113"/>
      <c r="C459" s="113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</row>
    <row r="460" spans="2:17">
      <c r="B460" s="113"/>
      <c r="C460" s="113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</row>
    <row r="461" spans="2:17">
      <c r="B461" s="113"/>
      <c r="C461" s="113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</row>
    <row r="462" spans="2:17">
      <c r="B462" s="113"/>
      <c r="C462" s="113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</row>
    <row r="463" spans="2:17">
      <c r="B463" s="113"/>
      <c r="C463" s="113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</row>
    <row r="464" spans="2:17">
      <c r="B464" s="113"/>
      <c r="C464" s="113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</row>
    <row r="465" spans="2:17">
      <c r="B465" s="113"/>
      <c r="C465" s="113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</row>
    <row r="466" spans="2:17">
      <c r="B466" s="113"/>
      <c r="C466" s="113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</row>
    <row r="467" spans="2:17">
      <c r="B467" s="113"/>
      <c r="C467" s="113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</row>
    <row r="468" spans="2:17">
      <c r="B468" s="113"/>
      <c r="C468" s="113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</row>
    <row r="469" spans="2:17">
      <c r="B469" s="113"/>
      <c r="C469" s="113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</row>
    <row r="470" spans="2:17">
      <c r="B470" s="113"/>
      <c r="C470" s="113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</row>
    <row r="471" spans="2:17">
      <c r="B471" s="113"/>
      <c r="C471" s="113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</row>
    <row r="472" spans="2:17">
      <c r="B472" s="113"/>
      <c r="C472" s="113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</row>
    <row r="473" spans="2:17">
      <c r="B473" s="113"/>
      <c r="C473" s="113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</row>
    <row r="474" spans="2:17">
      <c r="B474" s="113"/>
      <c r="C474" s="113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</row>
    <row r="475" spans="2:17">
      <c r="B475" s="113"/>
      <c r="C475" s="113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</row>
    <row r="476" spans="2:17">
      <c r="B476" s="113"/>
      <c r="C476" s="113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</row>
    <row r="477" spans="2:17">
      <c r="B477" s="113"/>
      <c r="C477" s="113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</row>
    <row r="478" spans="2:17">
      <c r="B478" s="113"/>
      <c r="C478" s="113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</row>
    <row r="479" spans="2:17">
      <c r="B479" s="113"/>
      <c r="C479" s="113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</row>
    <row r="480" spans="2:17">
      <c r="B480" s="113"/>
      <c r="C480" s="113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</row>
    <row r="481" spans="2:17">
      <c r="B481" s="113"/>
      <c r="C481" s="113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</row>
    <row r="482" spans="2:17">
      <c r="B482" s="113"/>
      <c r="C482" s="113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</row>
    <row r="483" spans="2:17">
      <c r="B483" s="113"/>
      <c r="C483" s="113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</row>
    <row r="484" spans="2:17">
      <c r="B484" s="113"/>
      <c r="C484" s="113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</row>
    <row r="485" spans="2:17">
      <c r="B485" s="113"/>
      <c r="C485" s="113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</row>
    <row r="486" spans="2:17">
      <c r="B486" s="113"/>
      <c r="C486" s="113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</row>
    <row r="487" spans="2:17">
      <c r="B487" s="113"/>
      <c r="C487" s="113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</row>
    <row r="488" spans="2:17">
      <c r="B488" s="113"/>
      <c r="C488" s="113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</row>
    <row r="489" spans="2:17">
      <c r="B489" s="113"/>
      <c r="C489" s="113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</row>
    <row r="490" spans="2:17">
      <c r="B490" s="113"/>
      <c r="C490" s="113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</row>
    <row r="491" spans="2:17">
      <c r="B491" s="113"/>
      <c r="C491" s="113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</row>
    <row r="492" spans="2:17">
      <c r="B492" s="113"/>
      <c r="C492" s="113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</row>
    <row r="493" spans="2:17">
      <c r="B493" s="113"/>
      <c r="C493" s="113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</row>
    <row r="494" spans="2:17">
      <c r="B494" s="113"/>
      <c r="C494" s="113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</row>
    <row r="495" spans="2:17">
      <c r="B495" s="113"/>
      <c r="C495" s="113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</row>
    <row r="496" spans="2:17">
      <c r="B496" s="113"/>
      <c r="C496" s="113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</row>
    <row r="497" spans="2:17">
      <c r="B497" s="113"/>
      <c r="C497" s="113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</row>
    <row r="498" spans="2:17">
      <c r="B498" s="113"/>
      <c r="C498" s="113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</row>
    <row r="499" spans="2:17">
      <c r="B499" s="113"/>
      <c r="C499" s="113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</row>
    <row r="500" spans="2:17">
      <c r="B500" s="113"/>
      <c r="C500" s="113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</row>
    <row r="501" spans="2:17">
      <c r="B501" s="113"/>
      <c r="C501" s="113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</row>
    <row r="502" spans="2:17">
      <c r="B502" s="113"/>
      <c r="C502" s="113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</row>
    <row r="503" spans="2:17">
      <c r="B503" s="113"/>
      <c r="C503" s="113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</row>
    <row r="504" spans="2:17">
      <c r="B504" s="113"/>
      <c r="C504" s="113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</row>
    <row r="505" spans="2:17">
      <c r="B505" s="113"/>
      <c r="C505" s="113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</row>
    <row r="506" spans="2:17">
      <c r="B506" s="113"/>
      <c r="C506" s="113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</row>
    <row r="507" spans="2:17">
      <c r="B507" s="113"/>
      <c r="C507" s="113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</row>
    <row r="508" spans="2:17">
      <c r="B508" s="113"/>
      <c r="C508" s="113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</row>
    <row r="509" spans="2:17">
      <c r="B509" s="113"/>
      <c r="C509" s="113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</row>
    <row r="510" spans="2:17">
      <c r="B510" s="113"/>
      <c r="C510" s="113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</row>
    <row r="511" spans="2:17">
      <c r="B511" s="113"/>
      <c r="C511" s="113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</row>
    <row r="512" spans="2:17">
      <c r="B512" s="113"/>
      <c r="C512" s="113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</row>
    <row r="513" spans="2:17">
      <c r="B513" s="113"/>
      <c r="C513" s="113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</row>
    <row r="514" spans="2:17">
      <c r="B514" s="113"/>
      <c r="C514" s="113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</row>
    <row r="515" spans="2:17">
      <c r="B515" s="113"/>
      <c r="C515" s="113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</row>
    <row r="516" spans="2:17">
      <c r="B516" s="113"/>
      <c r="C516" s="113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</row>
    <row r="517" spans="2:17">
      <c r="B517" s="113"/>
      <c r="C517" s="113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</row>
    <row r="518" spans="2:17">
      <c r="B518" s="113"/>
      <c r="C518" s="113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</row>
    <row r="519" spans="2:17">
      <c r="B519" s="113"/>
      <c r="C519" s="113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</row>
    <row r="520" spans="2:17">
      <c r="B520" s="113"/>
      <c r="C520" s="113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</row>
    <row r="521" spans="2:17">
      <c r="B521" s="113"/>
      <c r="C521" s="113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</row>
    <row r="522" spans="2:17">
      <c r="B522" s="113"/>
      <c r="C522" s="113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</row>
    <row r="523" spans="2:17">
      <c r="B523" s="113"/>
      <c r="C523" s="113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</row>
    <row r="524" spans="2:17">
      <c r="B524" s="113"/>
      <c r="C524" s="113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</row>
    <row r="525" spans="2:17">
      <c r="B525" s="113"/>
      <c r="C525" s="113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</row>
    <row r="526" spans="2:17">
      <c r="B526" s="113"/>
      <c r="C526" s="113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</row>
    <row r="527" spans="2:17">
      <c r="B527" s="113"/>
      <c r="C527" s="113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</row>
    <row r="528" spans="2:17">
      <c r="B528" s="113"/>
      <c r="C528" s="113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</row>
    <row r="529" spans="2:17">
      <c r="B529" s="113"/>
      <c r="C529" s="113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</row>
    <row r="530" spans="2:17">
      <c r="B530" s="113"/>
      <c r="C530" s="113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</row>
    <row r="531" spans="2:17">
      <c r="B531" s="113"/>
      <c r="C531" s="113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</row>
    <row r="532" spans="2:17">
      <c r="B532" s="113"/>
      <c r="C532" s="113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</row>
    <row r="533" spans="2:17">
      <c r="B533" s="113"/>
      <c r="C533" s="113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</row>
    <row r="534" spans="2:17">
      <c r="B534" s="113"/>
      <c r="C534" s="113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</row>
    <row r="535" spans="2:17">
      <c r="B535" s="113"/>
      <c r="C535" s="113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</row>
    <row r="536" spans="2:17">
      <c r="B536" s="113"/>
      <c r="C536" s="113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</row>
    <row r="537" spans="2:17">
      <c r="B537" s="113"/>
      <c r="C537" s="113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</row>
    <row r="538" spans="2:17">
      <c r="B538" s="113"/>
      <c r="C538" s="113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</row>
    <row r="539" spans="2:17">
      <c r="B539" s="113"/>
      <c r="C539" s="113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</row>
    <row r="540" spans="2:17">
      <c r="B540" s="113"/>
      <c r="C540" s="113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</row>
    <row r="541" spans="2:17">
      <c r="B541" s="113"/>
      <c r="C541" s="113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</row>
    <row r="542" spans="2:17">
      <c r="B542" s="113"/>
      <c r="C542" s="113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</row>
    <row r="543" spans="2:17">
      <c r="B543" s="113"/>
      <c r="C543" s="113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</row>
    <row r="544" spans="2:17">
      <c r="B544" s="113"/>
      <c r="C544" s="113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</row>
    <row r="545" spans="2:17">
      <c r="B545" s="113"/>
      <c r="C545" s="113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</row>
    <row r="546" spans="2:17">
      <c r="B546" s="113"/>
      <c r="C546" s="113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</row>
    <row r="547" spans="2:17">
      <c r="B547" s="113"/>
      <c r="C547" s="113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</row>
    <row r="548" spans="2:17">
      <c r="B548" s="113"/>
      <c r="C548" s="113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</row>
    <row r="549" spans="2:17">
      <c r="B549" s="113"/>
      <c r="C549" s="113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</row>
    <row r="550" spans="2:17">
      <c r="B550" s="113"/>
      <c r="C550" s="113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</row>
    <row r="551" spans="2:17">
      <c r="B551" s="113"/>
      <c r="C551" s="113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</row>
    <row r="552" spans="2:17">
      <c r="B552" s="113"/>
      <c r="C552" s="113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</row>
    <row r="553" spans="2:17">
      <c r="B553" s="113"/>
      <c r="C553" s="113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</row>
    <row r="554" spans="2:17">
      <c r="B554" s="113"/>
      <c r="C554" s="113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</row>
    <row r="555" spans="2:17">
      <c r="B555" s="113"/>
      <c r="C555" s="113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</row>
    <row r="556" spans="2:17">
      <c r="B556" s="113"/>
      <c r="C556" s="113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</row>
    <row r="557" spans="2:17">
      <c r="B557" s="113"/>
      <c r="C557" s="113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</row>
    <row r="558" spans="2:17">
      <c r="B558" s="113"/>
      <c r="C558" s="113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5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4.2851562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10.7109375" style="1" bestFit="1" customWidth="1"/>
    <col min="13" max="13" width="8.7109375" style="1" bestFit="1" customWidth="1"/>
    <col min="14" max="14" width="15.7109375" style="1" bestFit="1" customWidth="1"/>
    <col min="15" max="15" width="9.5703125" style="1" bestFit="1" customWidth="1"/>
    <col min="16" max="16" width="12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144</v>
      </c>
      <c r="C1" s="67" t="s" vm="1">
        <v>228</v>
      </c>
    </row>
    <row r="2" spans="2:18">
      <c r="B2" s="46" t="s">
        <v>143</v>
      </c>
      <c r="C2" s="67" t="s">
        <v>229</v>
      </c>
    </row>
    <row r="3" spans="2:18">
      <c r="B3" s="46" t="s">
        <v>145</v>
      </c>
      <c r="C3" s="67" t="s">
        <v>230</v>
      </c>
    </row>
    <row r="4" spans="2:18">
      <c r="B4" s="46" t="s">
        <v>146</v>
      </c>
      <c r="C4" s="67">
        <v>8801</v>
      </c>
    </row>
    <row r="6" spans="2:18" ht="26.25" customHeight="1">
      <c r="B6" s="148" t="s">
        <v>174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18" s="3" customFormat="1" ht="78.75">
      <c r="B7" s="47" t="s">
        <v>115</v>
      </c>
      <c r="C7" s="48" t="s">
        <v>186</v>
      </c>
      <c r="D7" s="48" t="s">
        <v>45</v>
      </c>
      <c r="E7" s="48" t="s">
        <v>116</v>
      </c>
      <c r="F7" s="48" t="s">
        <v>14</v>
      </c>
      <c r="G7" s="48" t="s">
        <v>103</v>
      </c>
      <c r="H7" s="48" t="s">
        <v>66</v>
      </c>
      <c r="I7" s="48" t="s">
        <v>17</v>
      </c>
      <c r="J7" s="48" t="s">
        <v>227</v>
      </c>
      <c r="K7" s="48" t="s">
        <v>102</v>
      </c>
      <c r="L7" s="48" t="s">
        <v>34</v>
      </c>
      <c r="M7" s="48" t="s">
        <v>18</v>
      </c>
      <c r="N7" s="48" t="s">
        <v>204</v>
      </c>
      <c r="O7" s="48" t="s">
        <v>203</v>
      </c>
      <c r="P7" s="48" t="s">
        <v>110</v>
      </c>
      <c r="Q7" s="48" t="s">
        <v>147</v>
      </c>
      <c r="R7" s="50" t="s">
        <v>149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211</v>
      </c>
      <c r="O8" s="15"/>
      <c r="P8" s="15" t="s">
        <v>207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112</v>
      </c>
      <c r="R9" s="19" t="s">
        <v>113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4">
        <v>3.7244794259516678</v>
      </c>
      <c r="J10" s="69"/>
      <c r="K10" s="69"/>
      <c r="L10" s="69"/>
      <c r="M10" s="83">
        <v>6.5119048248067954E-2</v>
      </c>
      <c r="N10" s="74"/>
      <c r="O10" s="76"/>
      <c r="P10" s="74">
        <f>P11+P253</f>
        <v>354494.55355600902</v>
      </c>
      <c r="Q10" s="75">
        <f>IFERROR(P10/$P$10,0)</f>
        <v>1</v>
      </c>
      <c r="R10" s="75">
        <f>P10/'סכום נכסי הקרן'!$C$42</f>
        <v>2.2039528890772431E-2</v>
      </c>
    </row>
    <row r="11" spans="2:18" ht="21.75" customHeight="1">
      <c r="B11" s="98" t="s">
        <v>37</v>
      </c>
      <c r="C11" s="70"/>
      <c r="D11" s="70"/>
      <c r="E11" s="70"/>
      <c r="F11" s="70"/>
      <c r="G11" s="70"/>
      <c r="H11" s="70"/>
      <c r="I11" s="101">
        <v>4.6847804873169503</v>
      </c>
      <c r="J11" s="70"/>
      <c r="K11" s="70"/>
      <c r="L11" s="70"/>
      <c r="M11" s="84">
        <v>5.9520257666453261E-2</v>
      </c>
      <c r="N11" s="101"/>
      <c r="O11" s="78"/>
      <c r="P11" s="101">
        <f>P12+P33</f>
        <v>137719.47607090601</v>
      </c>
      <c r="Q11" s="77">
        <f t="shared" ref="Q11:Q74" si="0">IFERROR(P11/$P$10,0)</f>
        <v>0.38849532295888084</v>
      </c>
      <c r="R11" s="77">
        <f>P11/'סכום נכסי הקרן'!$C$42</f>
        <v>8.56225389428222E-3</v>
      </c>
    </row>
    <row r="12" spans="2:18">
      <c r="B12" s="82" t="s">
        <v>35</v>
      </c>
      <c r="C12" s="70"/>
      <c r="D12" s="70"/>
      <c r="E12" s="70"/>
      <c r="F12" s="70"/>
      <c r="G12" s="70"/>
      <c r="H12" s="70"/>
      <c r="I12" s="101">
        <v>6.6071058168312202</v>
      </c>
      <c r="J12" s="70"/>
      <c r="K12" s="70"/>
      <c r="L12" s="70"/>
      <c r="M12" s="84">
        <v>4.7125319061474873E-2</v>
      </c>
      <c r="N12" s="101"/>
      <c r="O12" s="78"/>
      <c r="P12" s="101">
        <f>SUM(P13:P31)</f>
        <v>33149.284593832999</v>
      </c>
      <c r="Q12" s="77">
        <f t="shared" si="0"/>
        <v>9.3511407329973317E-2</v>
      </c>
      <c r="R12" s="77">
        <f>P12/'סכום נכסי הקרן'!$C$42</f>
        <v>2.0609473634657358E-3</v>
      </c>
    </row>
    <row r="13" spans="2:18">
      <c r="B13" s="100" t="s">
        <v>3346</v>
      </c>
      <c r="C13" s="96" t="s">
        <v>2954</v>
      </c>
      <c r="D13" s="99">
        <v>6028</v>
      </c>
      <c r="E13" s="99"/>
      <c r="F13" s="99" t="s">
        <v>511</v>
      </c>
      <c r="G13" s="86">
        <v>43100</v>
      </c>
      <c r="H13" s="99"/>
      <c r="I13" s="102">
        <v>7.5500000000022283</v>
      </c>
      <c r="J13" s="96" t="s">
        <v>27</v>
      </c>
      <c r="K13" s="96" t="s">
        <v>131</v>
      </c>
      <c r="L13" s="80">
        <v>6.6800000000018067E-2</v>
      </c>
      <c r="M13" s="80">
        <v>6.6800000000018067E-2</v>
      </c>
      <c r="N13" s="102">
        <v>1587901.1270280001</v>
      </c>
      <c r="O13" s="103">
        <v>100.35</v>
      </c>
      <c r="P13" s="102">
        <v>1593.458781159</v>
      </c>
      <c r="Q13" s="79">
        <f t="shared" si="0"/>
        <v>4.4950162567370406E-3</v>
      </c>
      <c r="R13" s="79">
        <f>P13/'סכום נכסי הקרן'!$C$42</f>
        <v>9.9068040654847741E-5</v>
      </c>
    </row>
    <row r="14" spans="2:18">
      <c r="B14" s="100" t="s">
        <v>3346</v>
      </c>
      <c r="C14" s="96" t="s">
        <v>2954</v>
      </c>
      <c r="D14" s="99">
        <v>6869</v>
      </c>
      <c r="E14" s="99"/>
      <c r="F14" s="99" t="s">
        <v>511</v>
      </c>
      <c r="G14" s="86">
        <v>43555</v>
      </c>
      <c r="H14" s="99"/>
      <c r="I14" s="102">
        <v>3.6499999999963575</v>
      </c>
      <c r="J14" s="96" t="s">
        <v>27</v>
      </c>
      <c r="K14" s="96" t="s">
        <v>131</v>
      </c>
      <c r="L14" s="80">
        <v>5.6299999999936692E-2</v>
      </c>
      <c r="M14" s="80">
        <v>5.6299999999936692E-2</v>
      </c>
      <c r="N14" s="102">
        <v>353939.51284900005</v>
      </c>
      <c r="O14" s="103">
        <v>100.86</v>
      </c>
      <c r="P14" s="102">
        <v>356.98339260200004</v>
      </c>
      <c r="Q14" s="79">
        <f t="shared" si="0"/>
        <v>1.0070208103933472E-3</v>
      </c>
      <c r="R14" s="79">
        <f>P14/'סכום נכסי הקרן'!$C$42</f>
        <v>2.2194264244273243E-5</v>
      </c>
    </row>
    <row r="15" spans="2:18">
      <c r="B15" s="100" t="s">
        <v>3346</v>
      </c>
      <c r="C15" s="96" t="s">
        <v>2954</v>
      </c>
      <c r="D15" s="99">
        <v>6870</v>
      </c>
      <c r="E15" s="99"/>
      <c r="F15" s="99" t="s">
        <v>511</v>
      </c>
      <c r="G15" s="86">
        <v>43555</v>
      </c>
      <c r="H15" s="99"/>
      <c r="I15" s="102">
        <v>5.3299999999996137</v>
      </c>
      <c r="J15" s="96" t="s">
        <v>27</v>
      </c>
      <c r="K15" s="96" t="s">
        <v>131</v>
      </c>
      <c r="L15" s="80">
        <v>4.3899999999996525E-2</v>
      </c>
      <c r="M15" s="80">
        <v>4.3899999999996525E-2</v>
      </c>
      <c r="N15" s="102">
        <v>4207990.3110140003</v>
      </c>
      <c r="O15" s="103">
        <v>99.88</v>
      </c>
      <c r="P15" s="102">
        <v>4202.940722714</v>
      </c>
      <c r="Q15" s="79">
        <f t="shared" si="0"/>
        <v>1.1856150342941584E-2</v>
      </c>
      <c r="R15" s="79">
        <f>P15/'סכום נכסי הקרן'!$C$42</f>
        <v>2.6130396801660248E-4</v>
      </c>
    </row>
    <row r="16" spans="2:18">
      <c r="B16" s="100" t="s">
        <v>3346</v>
      </c>
      <c r="C16" s="96" t="s">
        <v>2954</v>
      </c>
      <c r="D16" s="99">
        <v>6868</v>
      </c>
      <c r="E16" s="99"/>
      <c r="F16" s="99" t="s">
        <v>511</v>
      </c>
      <c r="G16" s="86">
        <v>43555</v>
      </c>
      <c r="H16" s="99"/>
      <c r="I16" s="102">
        <v>5.2600000000918339</v>
      </c>
      <c r="J16" s="96" t="s">
        <v>27</v>
      </c>
      <c r="K16" s="96" t="s">
        <v>131</v>
      </c>
      <c r="L16" s="80">
        <v>5.1300000000459159E-2</v>
      </c>
      <c r="M16" s="80">
        <v>5.1300000000459159E-2</v>
      </c>
      <c r="N16" s="102">
        <v>10597.308505999999</v>
      </c>
      <c r="O16" s="103">
        <v>121.25</v>
      </c>
      <c r="P16" s="102">
        <v>12.849235057000001</v>
      </c>
      <c r="Q16" s="79">
        <f t="shared" si="0"/>
        <v>3.6246636028978831E-5</v>
      </c>
      <c r="R16" s="79">
        <f>P16/'סכום נכסי הקרן'!$C$42</f>
        <v>7.9885878195399179E-7</v>
      </c>
    </row>
    <row r="17" spans="2:18">
      <c r="B17" s="100" t="s">
        <v>3346</v>
      </c>
      <c r="C17" s="96" t="s">
        <v>2954</v>
      </c>
      <c r="D17" s="99">
        <v>6867</v>
      </c>
      <c r="E17" s="99"/>
      <c r="F17" s="99" t="s">
        <v>511</v>
      </c>
      <c r="G17" s="86">
        <v>43555</v>
      </c>
      <c r="H17" s="99"/>
      <c r="I17" s="102">
        <v>5.2500000000343094</v>
      </c>
      <c r="J17" s="96" t="s">
        <v>27</v>
      </c>
      <c r="K17" s="96" t="s">
        <v>131</v>
      </c>
      <c r="L17" s="80">
        <v>5.0400000000274475E-2</v>
      </c>
      <c r="M17" s="80">
        <v>5.0400000000274475E-2</v>
      </c>
      <c r="N17" s="102">
        <v>25894.924717000002</v>
      </c>
      <c r="O17" s="103">
        <v>112.56</v>
      </c>
      <c r="P17" s="102">
        <v>29.147323879999995</v>
      </c>
      <c r="Q17" s="79">
        <f t="shared" si="0"/>
        <v>8.2222205073722828E-5</v>
      </c>
      <c r="R17" s="79">
        <f>P17/'סכום נכסי הקרן'!$C$42</f>
        <v>1.8121386641853298E-6</v>
      </c>
    </row>
    <row r="18" spans="2:18">
      <c r="B18" s="100" t="s">
        <v>3346</v>
      </c>
      <c r="C18" s="96" t="s">
        <v>2954</v>
      </c>
      <c r="D18" s="99">
        <v>6866</v>
      </c>
      <c r="E18" s="99"/>
      <c r="F18" s="99" t="s">
        <v>511</v>
      </c>
      <c r="G18" s="86">
        <v>43555</v>
      </c>
      <c r="H18" s="99"/>
      <c r="I18" s="102">
        <v>5.9700000000036102</v>
      </c>
      <c r="J18" s="96" t="s">
        <v>27</v>
      </c>
      <c r="K18" s="96" t="s">
        <v>131</v>
      </c>
      <c r="L18" s="80">
        <v>3.1200000000096276E-2</v>
      </c>
      <c r="M18" s="80">
        <v>3.1200000000096276E-2</v>
      </c>
      <c r="N18" s="102">
        <v>38196.715775999997</v>
      </c>
      <c r="O18" s="103">
        <v>108.77</v>
      </c>
      <c r="P18" s="102">
        <v>41.546562805000001</v>
      </c>
      <c r="Q18" s="79">
        <f t="shared" si="0"/>
        <v>1.1719943899909811E-4</v>
      </c>
      <c r="R18" s="79">
        <f>P18/'סכום נכסי הקרן'!$C$42</f>
        <v>2.583020421802944E-6</v>
      </c>
    </row>
    <row r="19" spans="2:18">
      <c r="B19" s="100" t="s">
        <v>3346</v>
      </c>
      <c r="C19" s="96" t="s">
        <v>2954</v>
      </c>
      <c r="D19" s="99">
        <v>6865</v>
      </c>
      <c r="E19" s="99"/>
      <c r="F19" s="99" t="s">
        <v>511</v>
      </c>
      <c r="G19" s="86">
        <v>43555</v>
      </c>
      <c r="H19" s="99"/>
      <c r="I19" s="102">
        <v>4.2000000000247351</v>
      </c>
      <c r="J19" s="96" t="s">
        <v>27</v>
      </c>
      <c r="K19" s="96" t="s">
        <v>131</v>
      </c>
      <c r="L19" s="80">
        <v>2.4000000000082452E-2</v>
      </c>
      <c r="M19" s="80">
        <v>2.4000000000082452E-2</v>
      </c>
      <c r="N19" s="102">
        <v>20115.226613999999</v>
      </c>
      <c r="O19" s="103">
        <v>120.59</v>
      </c>
      <c r="P19" s="102">
        <v>24.256954111999999</v>
      </c>
      <c r="Q19" s="79">
        <f t="shared" si="0"/>
        <v>6.8426873893190788E-5</v>
      </c>
      <c r="R19" s="79">
        <f>P19/'סכום נכסי הקרן'!$C$42</f>
        <v>1.5080960640742203E-6</v>
      </c>
    </row>
    <row r="20" spans="2:18">
      <c r="B20" s="100" t="s">
        <v>3346</v>
      </c>
      <c r="C20" s="96" t="s">
        <v>2954</v>
      </c>
      <c r="D20" s="99">
        <v>5212</v>
      </c>
      <c r="E20" s="99"/>
      <c r="F20" s="99" t="s">
        <v>511</v>
      </c>
      <c r="G20" s="86">
        <v>42643</v>
      </c>
      <c r="H20" s="99"/>
      <c r="I20" s="102">
        <v>6.9400000000005795</v>
      </c>
      <c r="J20" s="96" t="s">
        <v>27</v>
      </c>
      <c r="K20" s="96" t="s">
        <v>131</v>
      </c>
      <c r="L20" s="80">
        <v>4.6600000000004735E-2</v>
      </c>
      <c r="M20" s="80">
        <v>4.6600000000004735E-2</v>
      </c>
      <c r="N20" s="102">
        <v>3880365.1205719993</v>
      </c>
      <c r="O20" s="103">
        <v>98.11</v>
      </c>
      <c r="P20" s="102">
        <v>3807.0262197699999</v>
      </c>
      <c r="Q20" s="79">
        <f t="shared" si="0"/>
        <v>1.0739308069985628E-2</v>
      </c>
      <c r="R20" s="79">
        <f>P20/'סכום נכסי הקרן'!$C$42</f>
        <v>2.3668929047535375E-4</v>
      </c>
    </row>
    <row r="21" spans="2:18">
      <c r="B21" s="100" t="s">
        <v>3346</v>
      </c>
      <c r="C21" s="96" t="s">
        <v>2954</v>
      </c>
      <c r="D21" s="99">
        <v>5211</v>
      </c>
      <c r="E21" s="99"/>
      <c r="F21" s="99" t="s">
        <v>511</v>
      </c>
      <c r="G21" s="86">
        <v>42643</v>
      </c>
      <c r="H21" s="99"/>
      <c r="I21" s="102">
        <v>4.6899999999999933</v>
      </c>
      <c r="J21" s="96" t="s">
        <v>27</v>
      </c>
      <c r="K21" s="96" t="s">
        <v>131</v>
      </c>
      <c r="L21" s="80">
        <v>4.7400000000000275E-2</v>
      </c>
      <c r="M21" s="80">
        <v>4.7400000000000275E-2</v>
      </c>
      <c r="N21" s="102">
        <v>3035440.9663149999</v>
      </c>
      <c r="O21" s="103">
        <v>96.48</v>
      </c>
      <c r="P21" s="102">
        <v>2928.5934444579998</v>
      </c>
      <c r="Q21" s="79">
        <f t="shared" si="0"/>
        <v>8.2613214084128125E-3</v>
      </c>
      <c r="R21" s="79">
        <f>P21/'סכום נכסי הקרן'!$C$42</f>
        <v>1.8207563185667098E-4</v>
      </c>
    </row>
    <row r="22" spans="2:18">
      <c r="B22" s="100" t="s">
        <v>3346</v>
      </c>
      <c r="C22" s="96" t="s">
        <v>2954</v>
      </c>
      <c r="D22" s="99">
        <v>6027</v>
      </c>
      <c r="E22" s="99"/>
      <c r="F22" s="99" t="s">
        <v>511</v>
      </c>
      <c r="G22" s="86">
        <v>43100</v>
      </c>
      <c r="H22" s="99"/>
      <c r="I22" s="102">
        <v>8.170000000000389</v>
      </c>
      <c r="J22" s="96" t="s">
        <v>27</v>
      </c>
      <c r="K22" s="96" t="s">
        <v>131</v>
      </c>
      <c r="L22" s="80">
        <v>4.4900000000001133E-2</v>
      </c>
      <c r="M22" s="80">
        <v>4.4900000000001133E-2</v>
      </c>
      <c r="N22" s="102">
        <v>6281514.2046499988</v>
      </c>
      <c r="O22" s="103">
        <v>99.26</v>
      </c>
      <c r="P22" s="102">
        <v>6235.030999521</v>
      </c>
      <c r="Q22" s="79">
        <f t="shared" si="0"/>
        <v>1.7588509998182199E-2</v>
      </c>
      <c r="R22" s="79">
        <f>P22/'סכום נכסי הקרן'!$C$42</f>
        <v>3.8764247425057636E-4</v>
      </c>
    </row>
    <row r="23" spans="2:18">
      <c r="B23" s="100" t="s">
        <v>3346</v>
      </c>
      <c r="C23" s="96" t="s">
        <v>2954</v>
      </c>
      <c r="D23" s="99">
        <v>5025</v>
      </c>
      <c r="E23" s="99"/>
      <c r="F23" s="99" t="s">
        <v>511</v>
      </c>
      <c r="G23" s="86">
        <v>42551</v>
      </c>
      <c r="H23" s="99"/>
      <c r="I23" s="102">
        <v>7.6200000000006449</v>
      </c>
      <c r="J23" s="96" t="s">
        <v>27</v>
      </c>
      <c r="K23" s="96" t="s">
        <v>131</v>
      </c>
      <c r="L23" s="80">
        <v>4.8400000000004197E-2</v>
      </c>
      <c r="M23" s="80">
        <v>4.8400000000004197E-2</v>
      </c>
      <c r="N23" s="102">
        <v>4017954.580844</v>
      </c>
      <c r="O23" s="103">
        <v>97.28</v>
      </c>
      <c r="P23" s="102">
        <v>3908.6662160539995</v>
      </c>
      <c r="Q23" s="79">
        <f t="shared" si="0"/>
        <v>1.1026026145804925E-2</v>
      </c>
      <c r="R23" s="79">
        <f>P23/'סכום נכסי הקרן'!$C$42</f>
        <v>2.4300842179087983E-4</v>
      </c>
    </row>
    <row r="24" spans="2:18">
      <c r="B24" s="100" t="s">
        <v>3346</v>
      </c>
      <c r="C24" s="96" t="s">
        <v>2954</v>
      </c>
      <c r="D24" s="99">
        <v>5024</v>
      </c>
      <c r="E24" s="99"/>
      <c r="F24" s="99" t="s">
        <v>511</v>
      </c>
      <c r="G24" s="86">
        <v>42551</v>
      </c>
      <c r="H24" s="99"/>
      <c r="I24" s="102">
        <v>5.5999999999994534</v>
      </c>
      <c r="J24" s="96" t="s">
        <v>27</v>
      </c>
      <c r="K24" s="96" t="s">
        <v>131</v>
      </c>
      <c r="L24" s="80">
        <v>4.7299999999993861E-2</v>
      </c>
      <c r="M24" s="80">
        <v>4.7299999999993861E-2</v>
      </c>
      <c r="N24" s="102">
        <v>2594924.2285259999</v>
      </c>
      <c r="O24" s="103">
        <v>98.61</v>
      </c>
      <c r="P24" s="102">
        <v>2558.8547817089998</v>
      </c>
      <c r="Q24" s="79">
        <f t="shared" si="0"/>
        <v>7.218319029278707E-3</v>
      </c>
      <c r="R24" s="79">
        <f>P24/'סכום נכסי הקרן'!$C$42</f>
        <v>1.5908835078860047E-4</v>
      </c>
    </row>
    <row r="25" spans="2:18">
      <c r="B25" s="100" t="s">
        <v>3346</v>
      </c>
      <c r="C25" s="96" t="s">
        <v>2954</v>
      </c>
      <c r="D25" s="99">
        <v>6026</v>
      </c>
      <c r="E25" s="99"/>
      <c r="F25" s="99" t="s">
        <v>511</v>
      </c>
      <c r="G25" s="86">
        <v>43100</v>
      </c>
      <c r="H25" s="99"/>
      <c r="I25" s="102">
        <v>6.3400000000001731</v>
      </c>
      <c r="J25" s="96" t="s">
        <v>27</v>
      </c>
      <c r="K25" s="96" t="s">
        <v>131</v>
      </c>
      <c r="L25" s="80">
        <v>4.6300000000000778E-2</v>
      </c>
      <c r="M25" s="80">
        <v>4.6300000000000778E-2</v>
      </c>
      <c r="N25" s="102">
        <v>7624958.7037490001</v>
      </c>
      <c r="O25" s="103">
        <v>94.418277967253232</v>
      </c>
      <c r="P25" s="102">
        <v>7199.3547037939998</v>
      </c>
      <c r="Q25" s="79">
        <f t="shared" si="0"/>
        <v>2.0308787911057495E-2</v>
      </c>
      <c r="R25" s="79">
        <f>P25/'סכום נכסי הקרן'!$C$42</f>
        <v>4.4759611790232151E-4</v>
      </c>
    </row>
    <row r="26" spans="2:18">
      <c r="B26" s="100" t="s">
        <v>3346</v>
      </c>
      <c r="C26" s="96" t="s">
        <v>2954</v>
      </c>
      <c r="D26" s="99">
        <v>5023</v>
      </c>
      <c r="E26" s="99"/>
      <c r="F26" s="99" t="s">
        <v>511</v>
      </c>
      <c r="G26" s="86">
        <v>42551</v>
      </c>
      <c r="H26" s="99"/>
      <c r="I26" s="102">
        <v>7.7600000000384775</v>
      </c>
      <c r="J26" s="96" t="s">
        <v>27</v>
      </c>
      <c r="K26" s="96" t="s">
        <v>131</v>
      </c>
      <c r="L26" s="80">
        <v>4.1900000000243437E-2</v>
      </c>
      <c r="M26" s="80">
        <v>4.1900000000243437E-2</v>
      </c>
      <c r="N26" s="102">
        <v>49569.438456999997</v>
      </c>
      <c r="O26" s="103">
        <v>102.76</v>
      </c>
      <c r="P26" s="102">
        <v>50.937531803999995</v>
      </c>
      <c r="Q26" s="79">
        <f t="shared" si="0"/>
        <v>1.4369059071016736E-4</v>
      </c>
      <c r="R26" s="79">
        <f>P26/'סכום נכסי הקרן'!$C$42</f>
        <v>3.16687292528889E-6</v>
      </c>
    </row>
    <row r="27" spans="2:18">
      <c r="B27" s="100" t="s">
        <v>3346</v>
      </c>
      <c r="C27" s="96" t="s">
        <v>2954</v>
      </c>
      <c r="D27" s="99">
        <v>5210</v>
      </c>
      <c r="E27" s="99"/>
      <c r="F27" s="99" t="s">
        <v>511</v>
      </c>
      <c r="G27" s="86">
        <v>42643</v>
      </c>
      <c r="H27" s="99"/>
      <c r="I27" s="102">
        <v>7.1600000000438326</v>
      </c>
      <c r="J27" s="96" t="s">
        <v>27</v>
      </c>
      <c r="K27" s="96" t="s">
        <v>131</v>
      </c>
      <c r="L27" s="80">
        <v>3.3100000000133932E-2</v>
      </c>
      <c r="M27" s="80">
        <v>3.3100000000133932E-2</v>
      </c>
      <c r="N27" s="102">
        <v>38054.765608000002</v>
      </c>
      <c r="O27" s="103">
        <v>107.91</v>
      </c>
      <c r="P27" s="102">
        <v>41.064880094999999</v>
      </c>
      <c r="Q27" s="79">
        <f t="shared" si="0"/>
        <v>1.1584065166324728E-4</v>
      </c>
      <c r="R27" s="79">
        <f>P27/'סכום נכסי הקרן'!$C$42</f>
        <v>2.5530733890580439E-6</v>
      </c>
    </row>
    <row r="28" spans="2:18">
      <c r="B28" s="100" t="s">
        <v>3346</v>
      </c>
      <c r="C28" s="96" t="s">
        <v>2954</v>
      </c>
      <c r="D28" s="99">
        <v>6025</v>
      </c>
      <c r="E28" s="99"/>
      <c r="F28" s="99" t="s">
        <v>511</v>
      </c>
      <c r="G28" s="86">
        <v>43100</v>
      </c>
      <c r="H28" s="99"/>
      <c r="I28" s="102">
        <v>8.5100000000502565</v>
      </c>
      <c r="J28" s="96" t="s">
        <v>27</v>
      </c>
      <c r="K28" s="96" t="s">
        <v>131</v>
      </c>
      <c r="L28" s="80">
        <v>3.4300000000197506E-2</v>
      </c>
      <c r="M28" s="80">
        <v>3.4300000000197506E-2</v>
      </c>
      <c r="N28" s="102">
        <v>47260.804414999999</v>
      </c>
      <c r="O28" s="103">
        <v>108.2</v>
      </c>
      <c r="P28" s="102">
        <v>51.136184393000001</v>
      </c>
      <c r="Q28" s="79">
        <f t="shared" si="0"/>
        <v>1.4425097333666269E-4</v>
      </c>
      <c r="R28" s="79">
        <f>P28/'סכום נכסי הקרן'!$C$42</f>
        <v>3.179223494375421E-6</v>
      </c>
    </row>
    <row r="29" spans="2:18">
      <c r="B29" s="100" t="s">
        <v>3346</v>
      </c>
      <c r="C29" s="96" t="s">
        <v>2954</v>
      </c>
      <c r="D29" s="99">
        <v>5022</v>
      </c>
      <c r="E29" s="99"/>
      <c r="F29" s="99" t="s">
        <v>511</v>
      </c>
      <c r="G29" s="86">
        <v>42551</v>
      </c>
      <c r="H29" s="99"/>
      <c r="I29" s="102">
        <v>7.1200000000941053</v>
      </c>
      <c r="J29" s="96" t="s">
        <v>27</v>
      </c>
      <c r="K29" s="96" t="s">
        <v>131</v>
      </c>
      <c r="L29" s="80">
        <v>2.3500000000343638E-2</v>
      </c>
      <c r="M29" s="80">
        <v>2.3500000000343638E-2</v>
      </c>
      <c r="N29" s="102">
        <v>33858.899193999998</v>
      </c>
      <c r="O29" s="103">
        <v>111.73</v>
      </c>
      <c r="P29" s="102">
        <v>37.830538161999996</v>
      </c>
      <c r="Q29" s="79">
        <f t="shared" si="0"/>
        <v>1.067168388978447E-4</v>
      </c>
      <c r="R29" s="79">
        <f>P29/'סכום נכסי הקרן'!$C$42</f>
        <v>2.3519888540209553E-6</v>
      </c>
    </row>
    <row r="30" spans="2:18">
      <c r="B30" s="100" t="s">
        <v>3346</v>
      </c>
      <c r="C30" s="96" t="s">
        <v>2954</v>
      </c>
      <c r="D30" s="99">
        <v>6024</v>
      </c>
      <c r="E30" s="99"/>
      <c r="F30" s="99" t="s">
        <v>511</v>
      </c>
      <c r="G30" s="86">
        <v>43100</v>
      </c>
      <c r="H30" s="99"/>
      <c r="I30" s="102">
        <v>7.5799999999875878</v>
      </c>
      <c r="J30" s="96" t="s">
        <v>27</v>
      </c>
      <c r="K30" s="96" t="s">
        <v>131</v>
      </c>
      <c r="L30" s="80">
        <v>1.7500000000062063E-2</v>
      </c>
      <c r="M30" s="80">
        <v>1.7500000000062063E-2</v>
      </c>
      <c r="N30" s="102">
        <v>34484.681423000002</v>
      </c>
      <c r="O30" s="103">
        <v>116.81</v>
      </c>
      <c r="P30" s="102">
        <v>40.281560225</v>
      </c>
      <c r="Q30" s="79">
        <f t="shared" si="0"/>
        <v>1.1363097069031736E-4</v>
      </c>
      <c r="R30" s="79">
        <f>P30/'סכום נכסי הקרן'!$C$42</f>
        <v>2.5043730614157645E-6</v>
      </c>
    </row>
    <row r="31" spans="2:18">
      <c r="B31" s="100" t="s">
        <v>3346</v>
      </c>
      <c r="C31" s="96" t="s">
        <v>2954</v>
      </c>
      <c r="D31" s="99">
        <v>5209</v>
      </c>
      <c r="E31" s="99"/>
      <c r="F31" s="99" t="s">
        <v>511</v>
      </c>
      <c r="G31" s="86">
        <v>42643</v>
      </c>
      <c r="H31" s="99"/>
      <c r="I31" s="102">
        <v>6.1599999999304345</v>
      </c>
      <c r="J31" s="96" t="s">
        <v>27</v>
      </c>
      <c r="K31" s="96" t="s">
        <v>131</v>
      </c>
      <c r="L31" s="80">
        <v>2.0799999999822676E-2</v>
      </c>
      <c r="M31" s="80">
        <v>2.0799999999822676E-2</v>
      </c>
      <c r="N31" s="102">
        <v>26068.586597000001</v>
      </c>
      <c r="O31" s="103">
        <v>112.49</v>
      </c>
      <c r="P31" s="102">
        <v>29.324561519</v>
      </c>
      <c r="Q31" s="79">
        <f t="shared" si="0"/>
        <v>8.2722177886343214E-5</v>
      </c>
      <c r="R31" s="79">
        <f>P31/'סכום נכסי הקרן'!$C$42</f>
        <v>1.8231578294336775E-6</v>
      </c>
    </row>
    <row r="32" spans="2:18">
      <c r="B32" s="71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2"/>
      <c r="O32" s="103"/>
      <c r="P32" s="99"/>
      <c r="Q32" s="79"/>
      <c r="R32" s="99"/>
    </row>
    <row r="33" spans="2:18">
      <c r="B33" s="82" t="s">
        <v>36</v>
      </c>
      <c r="C33" s="70"/>
      <c r="D33" s="70"/>
      <c r="E33" s="70"/>
      <c r="F33" s="70"/>
      <c r="G33" s="70"/>
      <c r="H33" s="70"/>
      <c r="I33" s="101">
        <v>4.0737278221764655</v>
      </c>
      <c r="J33" s="70"/>
      <c r="K33" s="70"/>
      <c r="L33" s="70"/>
      <c r="M33" s="84">
        <v>6.3460256870822324E-2</v>
      </c>
      <c r="N33" s="101"/>
      <c r="O33" s="78"/>
      <c r="P33" s="101">
        <f>SUM(P34:P251)</f>
        <v>104570.19147707301</v>
      </c>
      <c r="Q33" s="77">
        <f t="shared" si="0"/>
        <v>0.29498391562890752</v>
      </c>
      <c r="R33" s="77">
        <f>P33/'סכום נכסי הקרן'!$C$42</f>
        <v>6.5013065308164846E-3</v>
      </c>
    </row>
    <row r="34" spans="2:18">
      <c r="B34" s="100" t="s">
        <v>3347</v>
      </c>
      <c r="C34" s="96" t="s">
        <v>2955</v>
      </c>
      <c r="D34" s="99" t="s">
        <v>2956</v>
      </c>
      <c r="E34" s="99"/>
      <c r="F34" s="99" t="s">
        <v>330</v>
      </c>
      <c r="G34" s="86">
        <v>42368</v>
      </c>
      <c r="H34" s="99" t="s">
        <v>289</v>
      </c>
      <c r="I34" s="102">
        <v>7.4500000003796716</v>
      </c>
      <c r="J34" s="96" t="s">
        <v>127</v>
      </c>
      <c r="K34" s="96" t="s">
        <v>131</v>
      </c>
      <c r="L34" s="80">
        <v>3.1699999999999999E-2</v>
      </c>
      <c r="M34" s="80">
        <v>1.8700000001208531E-2</v>
      </c>
      <c r="N34" s="102">
        <v>7803.513065000001</v>
      </c>
      <c r="O34" s="103">
        <v>119.82</v>
      </c>
      <c r="P34" s="102">
        <v>9.3501700010000004</v>
      </c>
      <c r="Q34" s="79">
        <f t="shared" si="0"/>
        <v>2.63760610909434E-5</v>
      </c>
      <c r="R34" s="79">
        <f>P34/'סכום נכסי הקרן'!$C$42</f>
        <v>5.8131596043862566E-7</v>
      </c>
    </row>
    <row r="35" spans="2:18">
      <c r="B35" s="100" t="s">
        <v>3347</v>
      </c>
      <c r="C35" s="96" t="s">
        <v>2955</v>
      </c>
      <c r="D35" s="99" t="s">
        <v>2957</v>
      </c>
      <c r="E35" s="99"/>
      <c r="F35" s="99" t="s">
        <v>330</v>
      </c>
      <c r="G35" s="86">
        <v>42388</v>
      </c>
      <c r="H35" s="99" t="s">
        <v>289</v>
      </c>
      <c r="I35" s="102">
        <v>7.4399999997222537</v>
      </c>
      <c r="J35" s="96" t="s">
        <v>127</v>
      </c>
      <c r="K35" s="96" t="s">
        <v>131</v>
      </c>
      <c r="L35" s="80">
        <v>3.1899999999999998E-2</v>
      </c>
      <c r="M35" s="80">
        <v>1.879999999902331E-2</v>
      </c>
      <c r="N35" s="102">
        <v>10924.918373</v>
      </c>
      <c r="O35" s="103">
        <v>119.96</v>
      </c>
      <c r="P35" s="102">
        <v>13.105532431000002</v>
      </c>
      <c r="Q35" s="79">
        <f t="shared" si="0"/>
        <v>3.6969629856187251E-5</v>
      </c>
      <c r="R35" s="79">
        <f>P35/'סכום נכסי הקרן'!$C$42</f>
        <v>8.1479322529660193E-7</v>
      </c>
    </row>
    <row r="36" spans="2:18">
      <c r="B36" s="100" t="s">
        <v>3347</v>
      </c>
      <c r="C36" s="96" t="s">
        <v>2955</v>
      </c>
      <c r="D36" s="99" t="s">
        <v>2958</v>
      </c>
      <c r="E36" s="99"/>
      <c r="F36" s="99" t="s">
        <v>330</v>
      </c>
      <c r="G36" s="86">
        <v>42509</v>
      </c>
      <c r="H36" s="99" t="s">
        <v>289</v>
      </c>
      <c r="I36" s="102">
        <v>7.5000000002379767</v>
      </c>
      <c r="J36" s="96" t="s">
        <v>127</v>
      </c>
      <c r="K36" s="96" t="s">
        <v>131</v>
      </c>
      <c r="L36" s="80">
        <v>2.7400000000000001E-2</v>
      </c>
      <c r="M36" s="80">
        <v>2.0600000000190383E-2</v>
      </c>
      <c r="N36" s="102">
        <v>10924.918373</v>
      </c>
      <c r="O36" s="103">
        <v>115.39</v>
      </c>
      <c r="P36" s="102">
        <v>12.606262696</v>
      </c>
      <c r="Q36" s="79">
        <f t="shared" si="0"/>
        <v>3.5561230968272835E-5</v>
      </c>
      <c r="R36" s="79">
        <f>P36/'סכום נכסי הקרן'!$C$42</f>
        <v>7.8375277731668034E-7</v>
      </c>
    </row>
    <row r="37" spans="2:18">
      <c r="B37" s="100" t="s">
        <v>3347</v>
      </c>
      <c r="C37" s="96" t="s">
        <v>2955</v>
      </c>
      <c r="D37" s="99" t="s">
        <v>2959</v>
      </c>
      <c r="E37" s="99"/>
      <c r="F37" s="99" t="s">
        <v>330</v>
      </c>
      <c r="G37" s="86">
        <v>42723</v>
      </c>
      <c r="H37" s="99" t="s">
        <v>289</v>
      </c>
      <c r="I37" s="102">
        <v>7.3900000017718765</v>
      </c>
      <c r="J37" s="96" t="s">
        <v>127</v>
      </c>
      <c r="K37" s="96" t="s">
        <v>131</v>
      </c>
      <c r="L37" s="80">
        <v>3.15E-2</v>
      </c>
      <c r="M37" s="80">
        <v>2.2800000007923923E-2</v>
      </c>
      <c r="N37" s="102">
        <v>1560.702591</v>
      </c>
      <c r="O37" s="103">
        <v>116.44</v>
      </c>
      <c r="P37" s="102">
        <v>1.8172821020000001</v>
      </c>
      <c r="Q37" s="79">
        <f t="shared" si="0"/>
        <v>5.1264034489965025E-6</v>
      </c>
      <c r="R37" s="79">
        <f>P37/'סכום נכסי הקרן'!$C$42</f>
        <v>1.1298351691991385E-7</v>
      </c>
    </row>
    <row r="38" spans="2:18">
      <c r="B38" s="100" t="s">
        <v>3347</v>
      </c>
      <c r="C38" s="96" t="s">
        <v>2955</v>
      </c>
      <c r="D38" s="99" t="s">
        <v>2960</v>
      </c>
      <c r="E38" s="99"/>
      <c r="F38" s="99" t="s">
        <v>330</v>
      </c>
      <c r="G38" s="86">
        <v>42918</v>
      </c>
      <c r="H38" s="99" t="s">
        <v>289</v>
      </c>
      <c r="I38" s="102">
        <v>7.3500000002984622</v>
      </c>
      <c r="J38" s="96" t="s">
        <v>127</v>
      </c>
      <c r="K38" s="96" t="s">
        <v>131</v>
      </c>
      <c r="L38" s="80">
        <v>3.1899999999999998E-2</v>
      </c>
      <c r="M38" s="80">
        <v>2.5400000000968596E-2</v>
      </c>
      <c r="N38" s="102">
        <v>7803.513065000001</v>
      </c>
      <c r="O38" s="103">
        <v>113.78</v>
      </c>
      <c r="P38" s="102">
        <v>8.8788366409999995</v>
      </c>
      <c r="Q38" s="79">
        <f t="shared" si="0"/>
        <v>2.5046468420839E-5</v>
      </c>
      <c r="R38" s="79">
        <f>P38/'סכום נכסי הקרן'!$C$42</f>
        <v>5.5201236437290046E-7</v>
      </c>
    </row>
    <row r="39" spans="2:18">
      <c r="B39" s="100" t="s">
        <v>3347</v>
      </c>
      <c r="C39" s="96" t="s">
        <v>2955</v>
      </c>
      <c r="D39" s="99" t="s">
        <v>2961</v>
      </c>
      <c r="E39" s="99"/>
      <c r="F39" s="99" t="s">
        <v>330</v>
      </c>
      <c r="G39" s="86">
        <v>43915</v>
      </c>
      <c r="H39" s="99" t="s">
        <v>289</v>
      </c>
      <c r="I39" s="102">
        <v>7.3699999998464172</v>
      </c>
      <c r="J39" s="96" t="s">
        <v>127</v>
      </c>
      <c r="K39" s="96" t="s">
        <v>131</v>
      </c>
      <c r="L39" s="80">
        <v>2.6600000000000002E-2</v>
      </c>
      <c r="M39" s="80">
        <v>3.1999999999296563E-2</v>
      </c>
      <c r="N39" s="102">
        <v>16428.448638999998</v>
      </c>
      <c r="O39" s="103">
        <v>103.84</v>
      </c>
      <c r="P39" s="102">
        <v>17.059301426000001</v>
      </c>
      <c r="Q39" s="79">
        <f t="shared" si="0"/>
        <v>4.8122887234442901E-5</v>
      </c>
      <c r="R39" s="79">
        <f>P39/'סכום נכסי הקרן'!$C$42</f>
        <v>1.060605763510888E-6</v>
      </c>
    </row>
    <row r="40" spans="2:18">
      <c r="B40" s="100" t="s">
        <v>3347</v>
      </c>
      <c r="C40" s="96" t="s">
        <v>2955</v>
      </c>
      <c r="D40" s="99" t="s">
        <v>2962</v>
      </c>
      <c r="E40" s="99"/>
      <c r="F40" s="99" t="s">
        <v>330</v>
      </c>
      <c r="G40" s="86">
        <v>44168</v>
      </c>
      <c r="H40" s="99" t="s">
        <v>289</v>
      </c>
      <c r="I40" s="102">
        <v>7.4999999999057776</v>
      </c>
      <c r="J40" s="96" t="s">
        <v>127</v>
      </c>
      <c r="K40" s="96" t="s">
        <v>131</v>
      </c>
      <c r="L40" s="80">
        <v>1.89E-2</v>
      </c>
      <c r="M40" s="80">
        <v>3.4899999999729897E-2</v>
      </c>
      <c r="N40" s="102">
        <v>16638.620665999999</v>
      </c>
      <c r="O40" s="103">
        <v>95.68</v>
      </c>
      <c r="P40" s="102">
        <v>15.919832007</v>
      </c>
      <c r="Q40" s="79">
        <f t="shared" si="0"/>
        <v>4.4908537655388029E-5</v>
      </c>
      <c r="R40" s="79">
        <f>P40/'סכום נכסי הקרן'!$C$42</f>
        <v>9.89763013098266E-7</v>
      </c>
    </row>
    <row r="41" spans="2:18">
      <c r="B41" s="100" t="s">
        <v>3347</v>
      </c>
      <c r="C41" s="96" t="s">
        <v>2955</v>
      </c>
      <c r="D41" s="99" t="s">
        <v>2963</v>
      </c>
      <c r="E41" s="99"/>
      <c r="F41" s="99" t="s">
        <v>330</v>
      </c>
      <c r="G41" s="86">
        <v>44277</v>
      </c>
      <c r="H41" s="99" t="s">
        <v>289</v>
      </c>
      <c r="I41" s="102">
        <v>7.4200000001347206</v>
      </c>
      <c r="J41" s="96" t="s">
        <v>127</v>
      </c>
      <c r="K41" s="96" t="s">
        <v>131</v>
      </c>
      <c r="L41" s="80">
        <v>1.9E-2</v>
      </c>
      <c r="M41" s="80">
        <v>4.1300000000725416E-2</v>
      </c>
      <c r="N41" s="102">
        <v>25301.852835000005</v>
      </c>
      <c r="O41" s="103">
        <v>91.53</v>
      </c>
      <c r="P41" s="102">
        <v>23.158784464000004</v>
      </c>
      <c r="Q41" s="79">
        <f t="shared" si="0"/>
        <v>6.5329027573736721E-5</v>
      </c>
      <c r="R41" s="79">
        <f>P41/'סכום נכסי הקרן'!$C$42</f>
        <v>1.4398209906174392E-6</v>
      </c>
    </row>
    <row r="42" spans="2:18">
      <c r="B42" s="100" t="s">
        <v>3348</v>
      </c>
      <c r="C42" s="96" t="s">
        <v>2955</v>
      </c>
      <c r="D42" s="99" t="s">
        <v>2964</v>
      </c>
      <c r="E42" s="99"/>
      <c r="F42" s="99" t="s">
        <v>339</v>
      </c>
      <c r="G42" s="86">
        <v>42122</v>
      </c>
      <c r="H42" s="99" t="s">
        <v>129</v>
      </c>
      <c r="I42" s="102">
        <v>4.5199999999982738</v>
      </c>
      <c r="J42" s="96" t="s">
        <v>320</v>
      </c>
      <c r="K42" s="96" t="s">
        <v>131</v>
      </c>
      <c r="L42" s="80">
        <v>2.98E-2</v>
      </c>
      <c r="M42" s="80">
        <v>2.149999999996494E-2</v>
      </c>
      <c r="N42" s="102">
        <v>163374.1912</v>
      </c>
      <c r="O42" s="103">
        <v>113.47</v>
      </c>
      <c r="P42" s="102">
        <v>185.38068939100003</v>
      </c>
      <c r="Q42" s="79">
        <f t="shared" si="0"/>
        <v>5.2294368850355408E-4</v>
      </c>
      <c r="R42" s="79">
        <f>P42/'סכום נכסי הקרן'!$C$42</f>
        <v>1.1525432531021178E-5</v>
      </c>
    </row>
    <row r="43" spans="2:18">
      <c r="B43" s="100" t="s">
        <v>3349</v>
      </c>
      <c r="C43" s="96" t="s">
        <v>2955</v>
      </c>
      <c r="D43" s="99" t="s">
        <v>2965</v>
      </c>
      <c r="E43" s="99"/>
      <c r="F43" s="99" t="s">
        <v>2966</v>
      </c>
      <c r="G43" s="86">
        <v>40742</v>
      </c>
      <c r="H43" s="99" t="s">
        <v>2953</v>
      </c>
      <c r="I43" s="102">
        <v>3.4299999999859194</v>
      </c>
      <c r="J43" s="96" t="s">
        <v>309</v>
      </c>
      <c r="K43" s="96" t="s">
        <v>131</v>
      </c>
      <c r="L43" s="80">
        <v>4.4999999999999998E-2</v>
      </c>
      <c r="M43" s="80">
        <v>1.3099999999974998E-2</v>
      </c>
      <c r="N43" s="102">
        <v>60806.004881000001</v>
      </c>
      <c r="O43" s="103">
        <v>124.97</v>
      </c>
      <c r="P43" s="102">
        <v>75.989262648999997</v>
      </c>
      <c r="Q43" s="79">
        <f t="shared" si="0"/>
        <v>2.1435946444518203E-4</v>
      </c>
      <c r="R43" s="79">
        <f>P43/'סכום נכסי הקרן'!$C$42</f>
        <v>4.724381609650095E-6</v>
      </c>
    </row>
    <row r="44" spans="2:18">
      <c r="B44" s="100" t="s">
        <v>3350</v>
      </c>
      <c r="C44" s="96" t="s">
        <v>2955</v>
      </c>
      <c r="D44" s="99" t="s">
        <v>2967</v>
      </c>
      <c r="E44" s="99"/>
      <c r="F44" s="99" t="s">
        <v>403</v>
      </c>
      <c r="G44" s="86">
        <v>43431</v>
      </c>
      <c r="H44" s="99" t="s">
        <v>289</v>
      </c>
      <c r="I44" s="102">
        <v>8.2400000005517722</v>
      </c>
      <c r="J44" s="96" t="s">
        <v>320</v>
      </c>
      <c r="K44" s="96" t="s">
        <v>131</v>
      </c>
      <c r="L44" s="80">
        <v>3.6600000000000001E-2</v>
      </c>
      <c r="M44" s="80">
        <v>2.9700000001579081E-2</v>
      </c>
      <c r="N44" s="102">
        <v>4847.8141660000001</v>
      </c>
      <c r="O44" s="103">
        <v>113.65</v>
      </c>
      <c r="P44" s="102">
        <v>5.5095408289999996</v>
      </c>
      <c r="Q44" s="79">
        <f t="shared" si="0"/>
        <v>1.5541961854512693E-5</v>
      </c>
      <c r="R44" s="79">
        <f>P44/'סכום נכסי הקרן'!$C$42</f>
        <v>3.4253751731181558E-7</v>
      </c>
    </row>
    <row r="45" spans="2:18">
      <c r="B45" s="100" t="s">
        <v>3350</v>
      </c>
      <c r="C45" s="96" t="s">
        <v>2955</v>
      </c>
      <c r="D45" s="99" t="s">
        <v>2968</v>
      </c>
      <c r="E45" s="99"/>
      <c r="F45" s="99" t="s">
        <v>403</v>
      </c>
      <c r="G45" s="86">
        <v>43276</v>
      </c>
      <c r="H45" s="99" t="s">
        <v>289</v>
      </c>
      <c r="I45" s="102">
        <v>8.3100000001617929</v>
      </c>
      <c r="J45" s="96" t="s">
        <v>320</v>
      </c>
      <c r="K45" s="96" t="s">
        <v>131</v>
      </c>
      <c r="L45" s="80">
        <v>3.2599999999999997E-2</v>
      </c>
      <c r="M45" s="80">
        <v>3.0400000000451521E-2</v>
      </c>
      <c r="N45" s="102">
        <v>4830.017836</v>
      </c>
      <c r="O45" s="103">
        <v>110.05</v>
      </c>
      <c r="P45" s="102">
        <v>5.3154349939999994</v>
      </c>
      <c r="Q45" s="79">
        <f t="shared" si="0"/>
        <v>1.4994405247357848E-5</v>
      </c>
      <c r="R45" s="79">
        <f>P45/'סכום נכסי הקרן'!$C$42</f>
        <v>3.3046962764909304E-7</v>
      </c>
    </row>
    <row r="46" spans="2:18">
      <c r="B46" s="100" t="s">
        <v>3350</v>
      </c>
      <c r="C46" s="96" t="s">
        <v>2955</v>
      </c>
      <c r="D46" s="99" t="s">
        <v>2969</v>
      </c>
      <c r="E46" s="99"/>
      <c r="F46" s="99" t="s">
        <v>403</v>
      </c>
      <c r="G46" s="86">
        <v>43222</v>
      </c>
      <c r="H46" s="99" t="s">
        <v>289</v>
      </c>
      <c r="I46" s="102">
        <v>8.3300000000532588</v>
      </c>
      <c r="J46" s="96" t="s">
        <v>320</v>
      </c>
      <c r="K46" s="96" t="s">
        <v>131</v>
      </c>
      <c r="L46" s="80">
        <v>3.2199999999999999E-2</v>
      </c>
      <c r="M46" s="80">
        <v>3.0500000000234964E-2</v>
      </c>
      <c r="N46" s="102">
        <v>23081.055142000001</v>
      </c>
      <c r="O46" s="103">
        <v>110.63</v>
      </c>
      <c r="P46" s="102">
        <v>25.534570908000006</v>
      </c>
      <c r="Q46" s="79">
        <f t="shared" si="0"/>
        <v>7.2030925868556749E-5</v>
      </c>
      <c r="R46" s="79">
        <f>P46/'סכום נכסי הקרן'!$C$42</f>
        <v>1.5875276717091438E-6</v>
      </c>
    </row>
    <row r="47" spans="2:18">
      <c r="B47" s="100" t="s">
        <v>3350</v>
      </c>
      <c r="C47" s="96" t="s">
        <v>2955</v>
      </c>
      <c r="D47" s="99" t="s">
        <v>2970</v>
      </c>
      <c r="E47" s="99"/>
      <c r="F47" s="99" t="s">
        <v>403</v>
      </c>
      <c r="G47" s="86">
        <v>43922</v>
      </c>
      <c r="H47" s="99" t="s">
        <v>289</v>
      </c>
      <c r="I47" s="102">
        <v>8.4899999999933424</v>
      </c>
      <c r="J47" s="96" t="s">
        <v>320</v>
      </c>
      <c r="K47" s="96" t="s">
        <v>131</v>
      </c>
      <c r="L47" s="80">
        <v>2.7699999999999999E-2</v>
      </c>
      <c r="M47" s="80">
        <v>2.7500000000000004E-2</v>
      </c>
      <c r="N47" s="102">
        <v>5553.2948779999997</v>
      </c>
      <c r="O47" s="103">
        <v>108.17</v>
      </c>
      <c r="P47" s="102">
        <v>6.0069990959999986</v>
      </c>
      <c r="Q47" s="79">
        <f t="shared" si="0"/>
        <v>1.6945250740081995E-5</v>
      </c>
      <c r="R47" s="79">
        <f>P47/'סכום נכסי הקרן'!$C$42</f>
        <v>3.7346534324742003E-7</v>
      </c>
    </row>
    <row r="48" spans="2:18">
      <c r="B48" s="100" t="s">
        <v>3350</v>
      </c>
      <c r="C48" s="96" t="s">
        <v>2955</v>
      </c>
      <c r="D48" s="99" t="s">
        <v>2971</v>
      </c>
      <c r="E48" s="99"/>
      <c r="F48" s="99" t="s">
        <v>403</v>
      </c>
      <c r="G48" s="86">
        <v>43978</v>
      </c>
      <c r="H48" s="99" t="s">
        <v>289</v>
      </c>
      <c r="I48" s="102">
        <v>8.5000000015031727</v>
      </c>
      <c r="J48" s="96" t="s">
        <v>320</v>
      </c>
      <c r="K48" s="96" t="s">
        <v>131</v>
      </c>
      <c r="L48" s="80">
        <v>2.3E-2</v>
      </c>
      <c r="M48" s="80">
        <v>3.2000000008589546E-2</v>
      </c>
      <c r="N48" s="102">
        <v>2329.5759250000001</v>
      </c>
      <c r="O48" s="103">
        <v>99.95</v>
      </c>
      <c r="P48" s="102">
        <v>2.3284111149999998</v>
      </c>
      <c r="Q48" s="79">
        <f t="shared" si="0"/>
        <v>6.5682563854457586E-6</v>
      </c>
      <c r="R48" s="79">
        <f>P48/'סכום נכסי הקרן'!$C$42</f>
        <v>1.447612763690323E-7</v>
      </c>
    </row>
    <row r="49" spans="2:18">
      <c r="B49" s="100" t="s">
        <v>3350</v>
      </c>
      <c r="C49" s="96" t="s">
        <v>2955</v>
      </c>
      <c r="D49" s="99" t="s">
        <v>2972</v>
      </c>
      <c r="E49" s="99"/>
      <c r="F49" s="99" t="s">
        <v>403</v>
      </c>
      <c r="G49" s="86">
        <v>44010</v>
      </c>
      <c r="H49" s="99" t="s">
        <v>289</v>
      </c>
      <c r="I49" s="102">
        <v>8.5900000000726457</v>
      </c>
      <c r="J49" s="96" t="s">
        <v>320</v>
      </c>
      <c r="K49" s="96" t="s">
        <v>131</v>
      </c>
      <c r="L49" s="80">
        <v>2.2000000000000002E-2</v>
      </c>
      <c r="M49" s="80">
        <v>2.9100000000618832E-2</v>
      </c>
      <c r="N49" s="102">
        <v>3652.7621779999999</v>
      </c>
      <c r="O49" s="103">
        <v>101.75</v>
      </c>
      <c r="P49" s="102">
        <v>3.7166856469999998</v>
      </c>
      <c r="Q49" s="79">
        <f t="shared" si="0"/>
        <v>1.0484464739210091E-5</v>
      </c>
      <c r="R49" s="79">
        <f>P49/'סכום נכסי הקרן'!$C$42</f>
        <v>2.3107266352410565E-7</v>
      </c>
    </row>
    <row r="50" spans="2:18">
      <c r="B50" s="100" t="s">
        <v>3350</v>
      </c>
      <c r="C50" s="96" t="s">
        <v>2955</v>
      </c>
      <c r="D50" s="99" t="s">
        <v>2973</v>
      </c>
      <c r="E50" s="99"/>
      <c r="F50" s="99" t="s">
        <v>403</v>
      </c>
      <c r="G50" s="86">
        <v>44133</v>
      </c>
      <c r="H50" s="99" t="s">
        <v>289</v>
      </c>
      <c r="I50" s="102">
        <v>8.4799999994741011</v>
      </c>
      <c r="J50" s="96" t="s">
        <v>320</v>
      </c>
      <c r="K50" s="96" t="s">
        <v>131</v>
      </c>
      <c r="L50" s="80">
        <v>2.3799999999999998E-2</v>
      </c>
      <c r="M50" s="80">
        <v>3.2099999997829629E-2</v>
      </c>
      <c r="N50" s="102">
        <v>4750.0031779999999</v>
      </c>
      <c r="O50" s="103">
        <v>100.88</v>
      </c>
      <c r="P50" s="102">
        <v>4.7918032240000006</v>
      </c>
      <c r="Q50" s="79">
        <f t="shared" si="0"/>
        <v>1.35172830610017E-5</v>
      </c>
      <c r="R50" s="79">
        <f>P50/'סכום נכסי הקרן'!$C$42</f>
        <v>2.9791455054769573E-7</v>
      </c>
    </row>
    <row r="51" spans="2:18">
      <c r="B51" s="100" t="s">
        <v>3350</v>
      </c>
      <c r="C51" s="96" t="s">
        <v>2955</v>
      </c>
      <c r="D51" s="99" t="s">
        <v>2974</v>
      </c>
      <c r="E51" s="99"/>
      <c r="F51" s="99" t="s">
        <v>403</v>
      </c>
      <c r="G51" s="86">
        <v>44251</v>
      </c>
      <c r="H51" s="99" t="s">
        <v>289</v>
      </c>
      <c r="I51" s="102">
        <v>8.3500000001217423</v>
      </c>
      <c r="J51" s="96" t="s">
        <v>320</v>
      </c>
      <c r="K51" s="96" t="s">
        <v>131</v>
      </c>
      <c r="L51" s="80">
        <v>2.3599999999999999E-2</v>
      </c>
      <c r="M51" s="80">
        <v>3.8000000000147569E-2</v>
      </c>
      <c r="N51" s="102">
        <v>14103.331499999998</v>
      </c>
      <c r="O51" s="103">
        <v>96.1</v>
      </c>
      <c r="P51" s="102">
        <v>13.553300661</v>
      </c>
      <c r="Q51" s="79">
        <f t="shared" si="0"/>
        <v>3.8232747231358016E-5</v>
      </c>
      <c r="R51" s="79">
        <f>P51/'סכום נכסי הקרן'!$C$42</f>
        <v>8.4263173717911467E-7</v>
      </c>
    </row>
    <row r="52" spans="2:18">
      <c r="B52" s="100" t="s">
        <v>3350</v>
      </c>
      <c r="C52" s="96" t="s">
        <v>2955</v>
      </c>
      <c r="D52" s="99" t="s">
        <v>2975</v>
      </c>
      <c r="E52" s="99"/>
      <c r="F52" s="99" t="s">
        <v>403</v>
      </c>
      <c r="G52" s="86">
        <v>44294</v>
      </c>
      <c r="H52" s="99" t="s">
        <v>289</v>
      </c>
      <c r="I52" s="102">
        <v>8.3200000003736267</v>
      </c>
      <c r="J52" s="96" t="s">
        <v>320</v>
      </c>
      <c r="K52" s="96" t="s">
        <v>131</v>
      </c>
      <c r="L52" s="80">
        <v>2.3199999999999998E-2</v>
      </c>
      <c r="M52" s="80">
        <v>4.000000000209903E-2</v>
      </c>
      <c r="N52" s="102">
        <v>10147.176269</v>
      </c>
      <c r="O52" s="103">
        <v>93.9</v>
      </c>
      <c r="P52" s="102">
        <v>9.5281982420000002</v>
      </c>
      <c r="Q52" s="79">
        <f t="shared" si="0"/>
        <v>2.6878264126826915E-5</v>
      </c>
      <c r="R52" s="79">
        <f>P52/'סכום נכסי הקרן'!$C$42</f>
        <v>5.9238427875701407E-7</v>
      </c>
    </row>
    <row r="53" spans="2:18">
      <c r="B53" s="100" t="s">
        <v>3350</v>
      </c>
      <c r="C53" s="96" t="s">
        <v>2955</v>
      </c>
      <c r="D53" s="99" t="s">
        <v>2976</v>
      </c>
      <c r="E53" s="99"/>
      <c r="F53" s="99" t="s">
        <v>403</v>
      </c>
      <c r="G53" s="86">
        <v>44602</v>
      </c>
      <c r="H53" s="99" t="s">
        <v>289</v>
      </c>
      <c r="I53" s="102">
        <v>8.2600000000899083</v>
      </c>
      <c r="J53" s="96" t="s">
        <v>320</v>
      </c>
      <c r="K53" s="96" t="s">
        <v>131</v>
      </c>
      <c r="L53" s="80">
        <v>2.0899999999999998E-2</v>
      </c>
      <c r="M53" s="80">
        <v>4.5600000000577977E-2</v>
      </c>
      <c r="N53" s="102">
        <v>14537.675051</v>
      </c>
      <c r="O53" s="103">
        <v>85.69</v>
      </c>
      <c r="P53" s="102">
        <v>12.457334037999999</v>
      </c>
      <c r="Q53" s="79">
        <f t="shared" si="0"/>
        <v>3.5141115464364335E-5</v>
      </c>
      <c r="R53" s="79">
        <f>P53/'סכום נכסי הקרן'!$C$42</f>
        <v>7.7449362953082753E-7</v>
      </c>
    </row>
    <row r="54" spans="2:18">
      <c r="B54" s="100" t="s">
        <v>3350</v>
      </c>
      <c r="C54" s="96" t="s">
        <v>2955</v>
      </c>
      <c r="D54" s="99" t="s">
        <v>2977</v>
      </c>
      <c r="E54" s="99"/>
      <c r="F54" s="99" t="s">
        <v>403</v>
      </c>
      <c r="G54" s="86">
        <v>43500</v>
      </c>
      <c r="H54" s="99" t="s">
        <v>289</v>
      </c>
      <c r="I54" s="102">
        <v>8.3300000000472068</v>
      </c>
      <c r="J54" s="96" t="s">
        <v>320</v>
      </c>
      <c r="K54" s="96" t="s">
        <v>131</v>
      </c>
      <c r="L54" s="80">
        <v>3.4500000000000003E-2</v>
      </c>
      <c r="M54" s="80">
        <v>2.7899999999874754E-2</v>
      </c>
      <c r="N54" s="102">
        <v>9099.3737679999995</v>
      </c>
      <c r="O54" s="103">
        <v>114.07</v>
      </c>
      <c r="P54" s="102">
        <v>10.379655747000001</v>
      </c>
      <c r="Q54" s="79">
        <f t="shared" si="0"/>
        <v>2.928015576792225E-5</v>
      </c>
      <c r="R54" s="79">
        <f>P54/'סכום נכסי הקרן'!$C$42</f>
        <v>6.4532083897343947E-7</v>
      </c>
    </row>
    <row r="55" spans="2:18">
      <c r="B55" s="100" t="s">
        <v>3350</v>
      </c>
      <c r="C55" s="96" t="s">
        <v>2955</v>
      </c>
      <c r="D55" s="99" t="s">
        <v>2978</v>
      </c>
      <c r="E55" s="99"/>
      <c r="F55" s="99" t="s">
        <v>403</v>
      </c>
      <c r="G55" s="86">
        <v>43556</v>
      </c>
      <c r="H55" s="99" t="s">
        <v>289</v>
      </c>
      <c r="I55" s="102">
        <v>8.4199999999586002</v>
      </c>
      <c r="J55" s="96" t="s">
        <v>320</v>
      </c>
      <c r="K55" s="96" t="s">
        <v>131</v>
      </c>
      <c r="L55" s="80">
        <v>3.0499999999999999E-2</v>
      </c>
      <c r="M55" s="80">
        <v>2.7800000000216856E-2</v>
      </c>
      <c r="N55" s="102">
        <v>9176.043764</v>
      </c>
      <c r="O55" s="103">
        <v>110.56</v>
      </c>
      <c r="P55" s="102">
        <v>10.145033551000001</v>
      </c>
      <c r="Q55" s="79">
        <f t="shared" si="0"/>
        <v>2.8618305836388874E-5</v>
      </c>
      <c r="R55" s="79">
        <f>P55/'סכום נכסי הקרן'!$C$42</f>
        <v>6.3073397828605379E-7</v>
      </c>
    </row>
    <row r="56" spans="2:18">
      <c r="B56" s="100" t="s">
        <v>3350</v>
      </c>
      <c r="C56" s="96" t="s">
        <v>2955</v>
      </c>
      <c r="D56" s="99" t="s">
        <v>2979</v>
      </c>
      <c r="E56" s="99"/>
      <c r="F56" s="99" t="s">
        <v>403</v>
      </c>
      <c r="G56" s="86">
        <v>43647</v>
      </c>
      <c r="H56" s="99" t="s">
        <v>289</v>
      </c>
      <c r="I56" s="102">
        <v>8.3999999996213024</v>
      </c>
      <c r="J56" s="96" t="s">
        <v>320</v>
      </c>
      <c r="K56" s="96" t="s">
        <v>131</v>
      </c>
      <c r="L56" s="80">
        <v>2.8999999999999998E-2</v>
      </c>
      <c r="M56" s="80">
        <v>3.0299999998741393E-2</v>
      </c>
      <c r="N56" s="102">
        <v>8518.1533639999998</v>
      </c>
      <c r="O56" s="103">
        <v>105.4</v>
      </c>
      <c r="P56" s="102">
        <v>8.9781334709999996</v>
      </c>
      <c r="Q56" s="79">
        <f t="shared" si="0"/>
        <v>2.5326576617153816E-5</v>
      </c>
      <c r="R56" s="79">
        <f>P56/'סכום נכסי הקרן'!$C$42</f>
        <v>5.5818581705812299E-7</v>
      </c>
    </row>
    <row r="57" spans="2:18">
      <c r="B57" s="100" t="s">
        <v>3350</v>
      </c>
      <c r="C57" s="96" t="s">
        <v>2955</v>
      </c>
      <c r="D57" s="99" t="s">
        <v>2980</v>
      </c>
      <c r="E57" s="99"/>
      <c r="F57" s="99" t="s">
        <v>403</v>
      </c>
      <c r="G57" s="86">
        <v>43703</v>
      </c>
      <c r="H57" s="99" t="s">
        <v>289</v>
      </c>
      <c r="I57" s="102">
        <v>8.5400000038116204</v>
      </c>
      <c r="J57" s="96" t="s">
        <v>320</v>
      </c>
      <c r="K57" s="96" t="s">
        <v>131</v>
      </c>
      <c r="L57" s="80">
        <v>2.3799999999999998E-2</v>
      </c>
      <c r="M57" s="80">
        <v>2.9500000012920746E-2</v>
      </c>
      <c r="N57" s="102">
        <v>604.88382899999999</v>
      </c>
      <c r="O57" s="103">
        <v>102.36</v>
      </c>
      <c r="P57" s="102">
        <v>0.61915911600000006</v>
      </c>
      <c r="Q57" s="79">
        <f t="shared" si="0"/>
        <v>1.7465969781173941E-6</v>
      </c>
      <c r="R57" s="79">
        <f>P57/'סכום נכסי הקרן'!$C$42</f>
        <v>3.8494174559754129E-8</v>
      </c>
    </row>
    <row r="58" spans="2:18">
      <c r="B58" s="100" t="s">
        <v>3350</v>
      </c>
      <c r="C58" s="96" t="s">
        <v>2955</v>
      </c>
      <c r="D58" s="99" t="s">
        <v>2981</v>
      </c>
      <c r="E58" s="99"/>
      <c r="F58" s="99" t="s">
        <v>403</v>
      </c>
      <c r="G58" s="86">
        <v>43740</v>
      </c>
      <c r="H58" s="99" t="s">
        <v>289</v>
      </c>
      <c r="I58" s="102">
        <v>8.4399999998784647</v>
      </c>
      <c r="J58" s="96" t="s">
        <v>320</v>
      </c>
      <c r="K58" s="96" t="s">
        <v>131</v>
      </c>
      <c r="L58" s="80">
        <v>2.4300000000000002E-2</v>
      </c>
      <c r="M58" s="80">
        <v>3.3299999999369813E-2</v>
      </c>
      <c r="N58" s="102">
        <v>8939.0042549999998</v>
      </c>
      <c r="O58" s="103">
        <v>99.41</v>
      </c>
      <c r="P58" s="102">
        <v>8.8862642320000003</v>
      </c>
      <c r="Q58" s="79">
        <f t="shared" si="0"/>
        <v>2.5067421044583126E-5</v>
      </c>
      <c r="R58" s="79">
        <f>P58/'סכום נכסי הקרן'!$C$42</f>
        <v>5.5247415032924662E-7</v>
      </c>
    </row>
    <row r="59" spans="2:18">
      <c r="B59" s="100" t="s">
        <v>3350</v>
      </c>
      <c r="C59" s="96" t="s">
        <v>2955</v>
      </c>
      <c r="D59" s="99" t="s">
        <v>2982</v>
      </c>
      <c r="E59" s="99"/>
      <c r="F59" s="99" t="s">
        <v>403</v>
      </c>
      <c r="G59" s="86">
        <v>43831</v>
      </c>
      <c r="H59" s="99" t="s">
        <v>289</v>
      </c>
      <c r="I59" s="102">
        <v>8.4300000001385929</v>
      </c>
      <c r="J59" s="96" t="s">
        <v>320</v>
      </c>
      <c r="K59" s="96" t="s">
        <v>131</v>
      </c>
      <c r="L59" s="80">
        <v>2.3799999999999998E-2</v>
      </c>
      <c r="M59" s="80">
        <v>3.4800000000395979E-2</v>
      </c>
      <c r="N59" s="102">
        <v>9277.7746370000004</v>
      </c>
      <c r="O59" s="103">
        <v>97.99</v>
      </c>
      <c r="P59" s="102">
        <v>9.0912917180000008</v>
      </c>
      <c r="Q59" s="79">
        <f t="shared" si="0"/>
        <v>2.5645786731568515E-5</v>
      </c>
      <c r="R59" s="79">
        <f>P59/'סכום נכסי הקרן'!$C$42</f>
        <v>5.6522105759699258E-7</v>
      </c>
    </row>
    <row r="60" spans="2:18">
      <c r="B60" s="100" t="s">
        <v>3351</v>
      </c>
      <c r="C60" s="96" t="s">
        <v>2955</v>
      </c>
      <c r="D60" s="99">
        <v>7936</v>
      </c>
      <c r="E60" s="99"/>
      <c r="F60" s="99" t="s">
        <v>2983</v>
      </c>
      <c r="G60" s="86">
        <v>44087</v>
      </c>
      <c r="H60" s="99" t="s">
        <v>2953</v>
      </c>
      <c r="I60" s="102">
        <v>5.6400000000451245</v>
      </c>
      <c r="J60" s="96" t="s">
        <v>309</v>
      </c>
      <c r="K60" s="96" t="s">
        <v>131</v>
      </c>
      <c r="L60" s="80">
        <v>1.7947999999999999E-2</v>
      </c>
      <c r="M60" s="80">
        <v>2.4900000000195825E-2</v>
      </c>
      <c r="N60" s="102">
        <v>45221.704006</v>
      </c>
      <c r="O60" s="103">
        <v>103.89</v>
      </c>
      <c r="P60" s="102">
        <v>46.980825492000001</v>
      </c>
      <c r="Q60" s="79">
        <f t="shared" si="0"/>
        <v>1.3252904740207011E-4</v>
      </c>
      <c r="R60" s="79">
        <f>P60/'סכום נכסי הקרן'!$C$42</f>
        <v>2.9208777690844729E-6</v>
      </c>
    </row>
    <row r="61" spans="2:18">
      <c r="B61" s="100" t="s">
        <v>3351</v>
      </c>
      <c r="C61" s="96" t="s">
        <v>2955</v>
      </c>
      <c r="D61" s="99">
        <v>7937</v>
      </c>
      <c r="E61" s="99"/>
      <c r="F61" s="99" t="s">
        <v>2983</v>
      </c>
      <c r="G61" s="86">
        <v>44087</v>
      </c>
      <c r="H61" s="99" t="s">
        <v>2953</v>
      </c>
      <c r="I61" s="102">
        <v>7.4699999999966327</v>
      </c>
      <c r="J61" s="96" t="s">
        <v>309</v>
      </c>
      <c r="K61" s="96" t="s">
        <v>131</v>
      </c>
      <c r="L61" s="80">
        <v>6.0499999999999998E-2</v>
      </c>
      <c r="M61" s="80">
        <v>6.2599999999977868E-2</v>
      </c>
      <c r="N61" s="102">
        <v>424642.35213200003</v>
      </c>
      <c r="O61" s="103">
        <v>100.01</v>
      </c>
      <c r="P61" s="102">
        <v>424.68441776899999</v>
      </c>
      <c r="Q61" s="79">
        <f t="shared" si="0"/>
        <v>1.1979998381044272E-3</v>
      </c>
      <c r="R61" s="79">
        <f>P61/'סכום נכסי הקרן'!$C$42</f>
        <v>2.6403352043043217E-5</v>
      </c>
    </row>
    <row r="62" spans="2:18">
      <c r="B62" s="100" t="s">
        <v>3352</v>
      </c>
      <c r="C62" s="96" t="s">
        <v>2954</v>
      </c>
      <c r="D62" s="99">
        <v>8063</v>
      </c>
      <c r="E62" s="99"/>
      <c r="F62" s="99" t="s">
        <v>406</v>
      </c>
      <c r="G62" s="86">
        <v>44147</v>
      </c>
      <c r="H62" s="99" t="s">
        <v>129</v>
      </c>
      <c r="I62" s="102">
        <v>7.959999999973185</v>
      </c>
      <c r="J62" s="96" t="s">
        <v>486</v>
      </c>
      <c r="K62" s="96" t="s">
        <v>131</v>
      </c>
      <c r="L62" s="80">
        <v>1.6250000000000001E-2</v>
      </c>
      <c r="M62" s="80">
        <v>2.6399999999821233E-2</v>
      </c>
      <c r="N62" s="102">
        <v>35776.230074999999</v>
      </c>
      <c r="O62" s="103">
        <v>100.07</v>
      </c>
      <c r="P62" s="102">
        <v>35.801274675999998</v>
      </c>
      <c r="Q62" s="79">
        <f t="shared" si="0"/>
        <v>1.009924533871393E-4</v>
      </c>
      <c r="R62" s="79">
        <f>P62/'סכום נכסי הקרן'!$C$42</f>
        <v>2.2258260941758448E-6</v>
      </c>
    </row>
    <row r="63" spans="2:18">
      <c r="B63" s="100" t="s">
        <v>3352</v>
      </c>
      <c r="C63" s="96" t="s">
        <v>2954</v>
      </c>
      <c r="D63" s="99">
        <v>8145</v>
      </c>
      <c r="E63" s="99"/>
      <c r="F63" s="99" t="s">
        <v>406</v>
      </c>
      <c r="G63" s="86">
        <v>44185</v>
      </c>
      <c r="H63" s="99" t="s">
        <v>129</v>
      </c>
      <c r="I63" s="102">
        <v>7.9500000002214852</v>
      </c>
      <c r="J63" s="96" t="s">
        <v>486</v>
      </c>
      <c r="K63" s="96" t="s">
        <v>131</v>
      </c>
      <c r="L63" s="80">
        <v>1.4990000000000002E-2</v>
      </c>
      <c r="M63" s="80">
        <v>2.7600000000922345E-2</v>
      </c>
      <c r="N63" s="102">
        <v>16817.695022</v>
      </c>
      <c r="O63" s="103">
        <v>97.99</v>
      </c>
      <c r="P63" s="102">
        <v>16.479658773000001</v>
      </c>
      <c r="Q63" s="79">
        <f t="shared" si="0"/>
        <v>4.6487762950626732E-5</v>
      </c>
      <c r="R63" s="79">
        <f>P63/'סכום נכסי הקרן'!$C$42</f>
        <v>1.0245683946177181E-6</v>
      </c>
    </row>
    <row r="64" spans="2:18">
      <c r="B64" s="100" t="s">
        <v>3353</v>
      </c>
      <c r="C64" s="96" t="s">
        <v>2954</v>
      </c>
      <c r="D64" s="99" t="s">
        <v>2984</v>
      </c>
      <c r="E64" s="99"/>
      <c r="F64" s="99" t="s">
        <v>403</v>
      </c>
      <c r="G64" s="86">
        <v>42901</v>
      </c>
      <c r="H64" s="99" t="s">
        <v>289</v>
      </c>
      <c r="I64" s="102">
        <v>0.91000000000021286</v>
      </c>
      <c r="J64" s="96" t="s">
        <v>155</v>
      </c>
      <c r="K64" s="96" t="s">
        <v>131</v>
      </c>
      <c r="L64" s="80">
        <v>0.04</v>
      </c>
      <c r="M64" s="80">
        <v>4.8699999999999702E-2</v>
      </c>
      <c r="N64" s="102">
        <v>2645638.182879</v>
      </c>
      <c r="O64" s="103">
        <v>99.45</v>
      </c>
      <c r="P64" s="102">
        <v>2631.0871140839999</v>
      </c>
      <c r="Q64" s="79">
        <f t="shared" si="0"/>
        <v>7.4220805021995816E-3</v>
      </c>
      <c r="R64" s="79">
        <f>P64/'סכום נכסי הקרן'!$C$42</f>
        <v>1.6357915765786643E-4</v>
      </c>
    </row>
    <row r="65" spans="2:18">
      <c r="B65" s="100" t="s">
        <v>3354</v>
      </c>
      <c r="C65" s="96" t="s">
        <v>2954</v>
      </c>
      <c r="D65" s="99">
        <v>4069</v>
      </c>
      <c r="E65" s="99"/>
      <c r="F65" s="99" t="s">
        <v>406</v>
      </c>
      <c r="G65" s="86">
        <v>42052</v>
      </c>
      <c r="H65" s="99" t="s">
        <v>129</v>
      </c>
      <c r="I65" s="102">
        <v>4.3600000000430814</v>
      </c>
      <c r="J65" s="96" t="s">
        <v>522</v>
      </c>
      <c r="K65" s="96" t="s">
        <v>131</v>
      </c>
      <c r="L65" s="80">
        <v>2.9779E-2</v>
      </c>
      <c r="M65" s="80">
        <v>1.6300000000080778E-2</v>
      </c>
      <c r="N65" s="102">
        <v>25595.635494999999</v>
      </c>
      <c r="O65" s="103">
        <v>116.08</v>
      </c>
      <c r="P65" s="102">
        <v>29.711413552000003</v>
      </c>
      <c r="Q65" s="79">
        <f t="shared" si="0"/>
        <v>8.3813455676423236E-5</v>
      </c>
      <c r="R65" s="79">
        <f>P65/'סכום נכסי הקרן'!$C$42</f>
        <v>1.8472090778160043E-6</v>
      </c>
    </row>
    <row r="66" spans="2:18">
      <c r="B66" s="100" t="s">
        <v>3355</v>
      </c>
      <c r="C66" s="96" t="s">
        <v>2954</v>
      </c>
      <c r="D66" s="99">
        <v>8224</v>
      </c>
      <c r="E66" s="99"/>
      <c r="F66" s="99" t="s">
        <v>406</v>
      </c>
      <c r="G66" s="86">
        <v>44223</v>
      </c>
      <c r="H66" s="99" t="s">
        <v>129</v>
      </c>
      <c r="I66" s="102">
        <v>13.060000000085632</v>
      </c>
      <c r="J66" s="96" t="s">
        <v>309</v>
      </c>
      <c r="K66" s="96" t="s">
        <v>131</v>
      </c>
      <c r="L66" s="80">
        <v>2.1537000000000001E-2</v>
      </c>
      <c r="M66" s="80">
        <v>3.5400000000195296E-2</v>
      </c>
      <c r="N66" s="102">
        <v>73602.103820000004</v>
      </c>
      <c r="O66" s="103">
        <v>90.44</v>
      </c>
      <c r="P66" s="102">
        <v>66.565741005000007</v>
      </c>
      <c r="Q66" s="79">
        <f t="shared" si="0"/>
        <v>1.8777648439803979E-4</v>
      </c>
      <c r="R66" s="79">
        <f>P66/'סכום נכסי הקרן'!$C$42</f>
        <v>4.1385052528982762E-6</v>
      </c>
    </row>
    <row r="67" spans="2:18">
      <c r="B67" s="100" t="s">
        <v>3355</v>
      </c>
      <c r="C67" s="96" t="s">
        <v>2954</v>
      </c>
      <c r="D67" s="99">
        <v>2963</v>
      </c>
      <c r="E67" s="99"/>
      <c r="F67" s="99" t="s">
        <v>406</v>
      </c>
      <c r="G67" s="86">
        <v>41423</v>
      </c>
      <c r="H67" s="99" t="s">
        <v>129</v>
      </c>
      <c r="I67" s="102">
        <v>3.2900000000454388</v>
      </c>
      <c r="J67" s="96" t="s">
        <v>309</v>
      </c>
      <c r="K67" s="96" t="s">
        <v>131</v>
      </c>
      <c r="L67" s="80">
        <v>0.05</v>
      </c>
      <c r="M67" s="80">
        <v>1.7200000000064913E-2</v>
      </c>
      <c r="N67" s="102">
        <v>15264.054459999999</v>
      </c>
      <c r="O67" s="103">
        <v>121.11</v>
      </c>
      <c r="P67" s="102">
        <v>18.486296704000001</v>
      </c>
      <c r="Q67" s="79">
        <f t="shared" si="0"/>
        <v>5.2148323630250707E-5</v>
      </c>
      <c r="R67" s="79">
        <f>P67/'סכום נכסי הקרן'!$C$42</f>
        <v>1.1493244852542612E-6</v>
      </c>
    </row>
    <row r="68" spans="2:18">
      <c r="B68" s="100" t="s">
        <v>3355</v>
      </c>
      <c r="C68" s="96" t="s">
        <v>2954</v>
      </c>
      <c r="D68" s="99">
        <v>2968</v>
      </c>
      <c r="E68" s="99"/>
      <c r="F68" s="99" t="s">
        <v>406</v>
      </c>
      <c r="G68" s="86">
        <v>41423</v>
      </c>
      <c r="H68" s="99" t="s">
        <v>129</v>
      </c>
      <c r="I68" s="102">
        <v>3.2899999997594844</v>
      </c>
      <c r="J68" s="96" t="s">
        <v>309</v>
      </c>
      <c r="K68" s="96" t="s">
        <v>131</v>
      </c>
      <c r="L68" s="80">
        <v>0.05</v>
      </c>
      <c r="M68" s="80">
        <v>1.7199999999596337E-2</v>
      </c>
      <c r="N68" s="102">
        <v>4909.2233130000004</v>
      </c>
      <c r="O68" s="103">
        <v>121.11</v>
      </c>
      <c r="P68" s="102">
        <v>5.945560467</v>
      </c>
      <c r="Q68" s="79">
        <f t="shared" si="0"/>
        <v>1.6771937417257441E-5</v>
      </c>
      <c r="R68" s="79">
        <f>P68/'סכום נכסי הקרן'!$C$42</f>
        <v>3.6964559926187252E-7</v>
      </c>
    </row>
    <row r="69" spans="2:18">
      <c r="B69" s="100" t="s">
        <v>3355</v>
      </c>
      <c r="C69" s="96" t="s">
        <v>2954</v>
      </c>
      <c r="D69" s="99">
        <v>4605</v>
      </c>
      <c r="E69" s="99"/>
      <c r="F69" s="99" t="s">
        <v>406</v>
      </c>
      <c r="G69" s="86">
        <v>42352</v>
      </c>
      <c r="H69" s="99" t="s">
        <v>129</v>
      </c>
      <c r="I69" s="102">
        <v>5.5500000000723739</v>
      </c>
      <c r="J69" s="96" t="s">
        <v>309</v>
      </c>
      <c r="K69" s="96" t="s">
        <v>131</v>
      </c>
      <c r="L69" s="80">
        <v>0.05</v>
      </c>
      <c r="M69" s="80">
        <v>2.1300000000171061E-2</v>
      </c>
      <c r="N69" s="102">
        <v>18070.965640999999</v>
      </c>
      <c r="O69" s="103">
        <v>126.16</v>
      </c>
      <c r="P69" s="102">
        <v>22.798330397000001</v>
      </c>
      <c r="Q69" s="79">
        <f t="shared" si="0"/>
        <v>6.4312216276118153E-5</v>
      </c>
      <c r="R69" s="79">
        <f>P69/'סכום נכסי הקרן'!$C$42</f>
        <v>1.4174109486471108E-6</v>
      </c>
    </row>
    <row r="70" spans="2:18">
      <c r="B70" s="100" t="s">
        <v>3355</v>
      </c>
      <c r="C70" s="96" t="s">
        <v>2954</v>
      </c>
      <c r="D70" s="99">
        <v>4606</v>
      </c>
      <c r="E70" s="99"/>
      <c r="F70" s="99" t="s">
        <v>406</v>
      </c>
      <c r="G70" s="86">
        <v>42352</v>
      </c>
      <c r="H70" s="99" t="s">
        <v>129</v>
      </c>
      <c r="I70" s="102">
        <v>7.3500000000111312</v>
      </c>
      <c r="J70" s="96" t="s">
        <v>309</v>
      </c>
      <c r="K70" s="96" t="s">
        <v>131</v>
      </c>
      <c r="L70" s="80">
        <v>4.0999999999999995E-2</v>
      </c>
      <c r="M70" s="80">
        <v>2.1900000000051954E-2</v>
      </c>
      <c r="N70" s="102">
        <v>54282.545123000004</v>
      </c>
      <c r="O70" s="103">
        <v>124.11</v>
      </c>
      <c r="P70" s="102">
        <v>67.370066135000002</v>
      </c>
      <c r="Q70" s="79">
        <f t="shared" si="0"/>
        <v>1.9004541948302667E-4</v>
      </c>
      <c r="R70" s="79">
        <f>P70/'סכום נכסי הקרן'!$C$42</f>
        <v>4.1885115132551326E-6</v>
      </c>
    </row>
    <row r="71" spans="2:18">
      <c r="B71" s="100" t="s">
        <v>3355</v>
      </c>
      <c r="C71" s="96" t="s">
        <v>2954</v>
      </c>
      <c r="D71" s="99">
        <v>5150</v>
      </c>
      <c r="E71" s="99"/>
      <c r="F71" s="99" t="s">
        <v>406</v>
      </c>
      <c r="G71" s="86">
        <v>42631</v>
      </c>
      <c r="H71" s="99" t="s">
        <v>129</v>
      </c>
      <c r="I71" s="102">
        <v>7.2899999998304699</v>
      </c>
      <c r="J71" s="96" t="s">
        <v>309</v>
      </c>
      <c r="K71" s="96" t="s">
        <v>131</v>
      </c>
      <c r="L71" s="80">
        <v>4.0999999999999995E-2</v>
      </c>
      <c r="M71" s="80">
        <v>2.4899999999628358E-2</v>
      </c>
      <c r="N71" s="102">
        <v>16108.385808000001</v>
      </c>
      <c r="O71" s="103">
        <v>121.94</v>
      </c>
      <c r="P71" s="102">
        <v>19.642565577000003</v>
      </c>
      <c r="Q71" s="79">
        <f t="shared" si="0"/>
        <v>5.54100630883079E-5</v>
      </c>
      <c r="R71" s="79">
        <f>P71/'סכום נכסי הקרן'!$C$42</f>
        <v>1.221211686274285E-6</v>
      </c>
    </row>
    <row r="72" spans="2:18">
      <c r="B72" s="100" t="s">
        <v>3356</v>
      </c>
      <c r="C72" s="96" t="s">
        <v>2955</v>
      </c>
      <c r="D72" s="99" t="s">
        <v>2985</v>
      </c>
      <c r="E72" s="99"/>
      <c r="F72" s="99" t="s">
        <v>403</v>
      </c>
      <c r="G72" s="86">
        <v>42033</v>
      </c>
      <c r="H72" s="99" t="s">
        <v>289</v>
      </c>
      <c r="I72" s="102">
        <v>4.1600000001978845</v>
      </c>
      <c r="J72" s="96" t="s">
        <v>320</v>
      </c>
      <c r="K72" s="96" t="s">
        <v>131</v>
      </c>
      <c r="L72" s="80">
        <v>5.0999999999999997E-2</v>
      </c>
      <c r="M72" s="80">
        <v>2.1200000000359789E-2</v>
      </c>
      <c r="N72" s="102">
        <v>3643.0239419999998</v>
      </c>
      <c r="O72" s="103">
        <v>122.07</v>
      </c>
      <c r="P72" s="102">
        <v>4.4470395570000001</v>
      </c>
      <c r="Q72" s="79">
        <f t="shared" si="0"/>
        <v>1.2544733092203579E-5</v>
      </c>
      <c r="R72" s="79">
        <f>P72/'סכום נכסי הקרן'!$C$42</f>
        <v>2.7648000741264975E-7</v>
      </c>
    </row>
    <row r="73" spans="2:18">
      <c r="B73" s="100" t="s">
        <v>3356</v>
      </c>
      <c r="C73" s="96" t="s">
        <v>2955</v>
      </c>
      <c r="D73" s="99" t="s">
        <v>2986</v>
      </c>
      <c r="E73" s="99"/>
      <c r="F73" s="99" t="s">
        <v>403</v>
      </c>
      <c r="G73" s="86">
        <v>42054</v>
      </c>
      <c r="H73" s="99" t="s">
        <v>289</v>
      </c>
      <c r="I73" s="102">
        <v>4.1600000000182575</v>
      </c>
      <c r="J73" s="96" t="s">
        <v>320</v>
      </c>
      <c r="K73" s="96" t="s">
        <v>131</v>
      </c>
      <c r="L73" s="80">
        <v>5.0999999999999997E-2</v>
      </c>
      <c r="M73" s="80">
        <v>2.1300000000718872E-2</v>
      </c>
      <c r="N73" s="102">
        <v>7116.3217810000006</v>
      </c>
      <c r="O73" s="103">
        <v>123.15</v>
      </c>
      <c r="P73" s="102">
        <v>8.7637506490000003</v>
      </c>
      <c r="Q73" s="79">
        <f t="shared" si="0"/>
        <v>2.4721820296218896E-5</v>
      </c>
      <c r="R73" s="79">
        <f>P73/'סכום נכסי הקרן'!$C$42</f>
        <v>5.4485727265100059E-7</v>
      </c>
    </row>
    <row r="74" spans="2:18">
      <c r="B74" s="100" t="s">
        <v>3356</v>
      </c>
      <c r="C74" s="96" t="s">
        <v>2955</v>
      </c>
      <c r="D74" s="99" t="s">
        <v>2987</v>
      </c>
      <c r="E74" s="99"/>
      <c r="F74" s="99" t="s">
        <v>403</v>
      </c>
      <c r="G74" s="86">
        <v>42565</v>
      </c>
      <c r="H74" s="99" t="s">
        <v>289</v>
      </c>
      <c r="I74" s="102">
        <v>4.1599999997877166</v>
      </c>
      <c r="J74" s="96" t="s">
        <v>320</v>
      </c>
      <c r="K74" s="96" t="s">
        <v>131</v>
      </c>
      <c r="L74" s="80">
        <v>5.0999999999999997E-2</v>
      </c>
      <c r="M74" s="80">
        <v>2.1299999999497228E-2</v>
      </c>
      <c r="N74" s="102">
        <v>8686.1036160000003</v>
      </c>
      <c r="O74" s="103">
        <v>123.65</v>
      </c>
      <c r="P74" s="102">
        <v>10.740367158</v>
      </c>
      <c r="Q74" s="79">
        <f t="shared" si="0"/>
        <v>3.0297693011813948E-5</v>
      </c>
      <c r="R74" s="79">
        <f>P74/'סכום נכסי הקרן'!$C$42</f>
        <v>6.6774688045762744E-7</v>
      </c>
    </row>
    <row r="75" spans="2:18">
      <c r="B75" s="100" t="s">
        <v>3356</v>
      </c>
      <c r="C75" s="96" t="s">
        <v>2955</v>
      </c>
      <c r="D75" s="99" t="s">
        <v>2988</v>
      </c>
      <c r="E75" s="99"/>
      <c r="F75" s="99" t="s">
        <v>403</v>
      </c>
      <c r="G75" s="86">
        <v>40570</v>
      </c>
      <c r="H75" s="99" t="s">
        <v>289</v>
      </c>
      <c r="I75" s="102">
        <v>4.1799999999867659</v>
      </c>
      <c r="J75" s="96" t="s">
        <v>320</v>
      </c>
      <c r="K75" s="96" t="s">
        <v>131</v>
      </c>
      <c r="L75" s="80">
        <v>5.0999999999999997E-2</v>
      </c>
      <c r="M75" s="80">
        <v>1.8199999999958208E-2</v>
      </c>
      <c r="N75" s="102">
        <v>44042.398362999993</v>
      </c>
      <c r="O75" s="103">
        <v>130.38999999999999</v>
      </c>
      <c r="P75" s="102">
        <v>57.426885732000002</v>
      </c>
      <c r="Q75" s="79">
        <f t="shared" ref="Q75:Q133" si="1">IFERROR(P75/$P$10,0)</f>
        <v>1.6199652478702113E-4</v>
      </c>
      <c r="R75" s="79">
        <f>P75/'סכום נכסי הקרן'!$C$42</f>
        <v>3.5703270882482839E-6</v>
      </c>
    </row>
    <row r="76" spans="2:18">
      <c r="B76" s="100" t="s">
        <v>3356</v>
      </c>
      <c r="C76" s="96" t="s">
        <v>2955</v>
      </c>
      <c r="D76" s="99" t="s">
        <v>2989</v>
      </c>
      <c r="E76" s="99"/>
      <c r="F76" s="99" t="s">
        <v>403</v>
      </c>
      <c r="G76" s="86">
        <v>41207</v>
      </c>
      <c r="H76" s="99" t="s">
        <v>289</v>
      </c>
      <c r="I76" s="102">
        <v>4.1799999987986887</v>
      </c>
      <c r="J76" s="96" t="s">
        <v>320</v>
      </c>
      <c r="K76" s="96" t="s">
        <v>131</v>
      </c>
      <c r="L76" s="80">
        <v>5.0999999999999997E-2</v>
      </c>
      <c r="M76" s="80">
        <v>1.8199999986453302E-2</v>
      </c>
      <c r="N76" s="102">
        <v>626.03291200000001</v>
      </c>
      <c r="O76" s="103">
        <v>124.99</v>
      </c>
      <c r="P76" s="102">
        <v>0.78247853299999992</v>
      </c>
      <c r="Q76" s="79">
        <f t="shared" si="1"/>
        <v>2.2073076304016355E-6</v>
      </c>
      <c r="R76" s="79">
        <f>P76/'סכום נכסי הקרן'!$C$42</f>
        <v>4.8648020291059281E-8</v>
      </c>
    </row>
    <row r="77" spans="2:18">
      <c r="B77" s="100" t="s">
        <v>3356</v>
      </c>
      <c r="C77" s="96" t="s">
        <v>2955</v>
      </c>
      <c r="D77" s="99" t="s">
        <v>2990</v>
      </c>
      <c r="E77" s="99"/>
      <c r="F77" s="99" t="s">
        <v>403</v>
      </c>
      <c r="G77" s="86">
        <v>41239</v>
      </c>
      <c r="H77" s="99" t="s">
        <v>289</v>
      </c>
      <c r="I77" s="102">
        <v>4.1600000000175736</v>
      </c>
      <c r="J77" s="96" t="s">
        <v>320</v>
      </c>
      <c r="K77" s="96" t="s">
        <v>131</v>
      </c>
      <c r="L77" s="80">
        <v>5.0999999999999997E-2</v>
      </c>
      <c r="M77" s="80">
        <v>2.1199999999765677E-2</v>
      </c>
      <c r="N77" s="102">
        <v>5520.841144</v>
      </c>
      <c r="O77" s="103">
        <v>123.68</v>
      </c>
      <c r="P77" s="102">
        <v>6.8281766180000005</v>
      </c>
      <c r="Q77" s="79">
        <f t="shared" si="1"/>
        <v>1.9261725037818304E-5</v>
      </c>
      <c r="R77" s="79">
        <f>P77/'סכום נכסי הקרן'!$C$42</f>
        <v>4.2451934545711118E-7</v>
      </c>
    </row>
    <row r="78" spans="2:18">
      <c r="B78" s="100" t="s">
        <v>3356</v>
      </c>
      <c r="C78" s="96" t="s">
        <v>2955</v>
      </c>
      <c r="D78" s="99" t="s">
        <v>2991</v>
      </c>
      <c r="E78" s="99"/>
      <c r="F78" s="99" t="s">
        <v>403</v>
      </c>
      <c r="G78" s="86">
        <v>41269</v>
      </c>
      <c r="H78" s="99" t="s">
        <v>289</v>
      </c>
      <c r="I78" s="102">
        <v>4.1799999987624759</v>
      </c>
      <c r="J78" s="96" t="s">
        <v>320</v>
      </c>
      <c r="K78" s="96" t="s">
        <v>131</v>
      </c>
      <c r="L78" s="80">
        <v>5.0999999999999997E-2</v>
      </c>
      <c r="M78" s="80">
        <v>1.8199999996509546E-2</v>
      </c>
      <c r="N78" s="102">
        <v>1503.0776900000001</v>
      </c>
      <c r="O78" s="103">
        <v>125.8</v>
      </c>
      <c r="P78" s="102">
        <v>1.8908718630000001</v>
      </c>
      <c r="Q78" s="79">
        <f t="shared" si="1"/>
        <v>5.3339941165026907E-6</v>
      </c>
      <c r="R78" s="79">
        <f>P78/'סכום נכסי הקרן'!$C$42</f>
        <v>1.1755871743387122E-7</v>
      </c>
    </row>
    <row r="79" spans="2:18">
      <c r="B79" s="100" t="s">
        <v>3356</v>
      </c>
      <c r="C79" s="96" t="s">
        <v>2955</v>
      </c>
      <c r="D79" s="99" t="s">
        <v>2992</v>
      </c>
      <c r="E79" s="99"/>
      <c r="F79" s="99" t="s">
        <v>403</v>
      </c>
      <c r="G79" s="86">
        <v>41298</v>
      </c>
      <c r="H79" s="99" t="s">
        <v>289</v>
      </c>
      <c r="I79" s="102">
        <v>4.1599999998939472</v>
      </c>
      <c r="J79" s="96" t="s">
        <v>320</v>
      </c>
      <c r="K79" s="96" t="s">
        <v>131</v>
      </c>
      <c r="L79" s="80">
        <v>5.0999999999999997E-2</v>
      </c>
      <c r="M79" s="80">
        <v>2.1299999998144078E-2</v>
      </c>
      <c r="N79" s="102">
        <v>3041.4606429999999</v>
      </c>
      <c r="O79" s="103">
        <v>124.01</v>
      </c>
      <c r="P79" s="102">
        <v>3.7717154900000001</v>
      </c>
      <c r="Q79" s="79">
        <f t="shared" si="1"/>
        <v>1.063969940346088E-5</v>
      </c>
      <c r="R79" s="79">
        <f>P79/'סכום נכסי הקרן'!$C$42</f>
        <v>2.3449396239171026E-7</v>
      </c>
    </row>
    <row r="80" spans="2:18">
      <c r="B80" s="100" t="s">
        <v>3356</v>
      </c>
      <c r="C80" s="96" t="s">
        <v>2955</v>
      </c>
      <c r="D80" s="99" t="s">
        <v>2993</v>
      </c>
      <c r="E80" s="99"/>
      <c r="F80" s="99" t="s">
        <v>403</v>
      </c>
      <c r="G80" s="86">
        <v>41330</v>
      </c>
      <c r="H80" s="99" t="s">
        <v>289</v>
      </c>
      <c r="I80" s="102">
        <v>4.1600000000956019</v>
      </c>
      <c r="J80" s="96" t="s">
        <v>320</v>
      </c>
      <c r="K80" s="96" t="s">
        <v>131</v>
      </c>
      <c r="L80" s="80">
        <v>5.0999999999999997E-2</v>
      </c>
      <c r="M80" s="80">
        <v>2.1199999999863429E-2</v>
      </c>
      <c r="N80" s="102">
        <v>4714.7825110000003</v>
      </c>
      <c r="O80" s="103">
        <v>124.24</v>
      </c>
      <c r="P80" s="102">
        <v>5.8576461589999997</v>
      </c>
      <c r="Q80" s="79">
        <f t="shared" si="1"/>
        <v>1.6523938379985604E-5</v>
      </c>
      <c r="R80" s="79">
        <f>P80/'סכום נכסי הקרן'!$C$42</f>
        <v>3.6417981731503611E-7</v>
      </c>
    </row>
    <row r="81" spans="2:18">
      <c r="B81" s="100" t="s">
        <v>3356</v>
      </c>
      <c r="C81" s="96" t="s">
        <v>2955</v>
      </c>
      <c r="D81" s="99" t="s">
        <v>2994</v>
      </c>
      <c r="E81" s="99"/>
      <c r="F81" s="99" t="s">
        <v>403</v>
      </c>
      <c r="G81" s="86">
        <v>41389</v>
      </c>
      <c r="H81" s="99" t="s">
        <v>289</v>
      </c>
      <c r="I81" s="102">
        <v>4.179999999644898</v>
      </c>
      <c r="J81" s="96" t="s">
        <v>320</v>
      </c>
      <c r="K81" s="96" t="s">
        <v>131</v>
      </c>
      <c r="L81" s="80">
        <v>5.0999999999999997E-2</v>
      </c>
      <c r="M81" s="80">
        <v>1.8199999999691217E-2</v>
      </c>
      <c r="N81" s="102">
        <v>2063.7310859999998</v>
      </c>
      <c r="O81" s="103">
        <v>125.54</v>
      </c>
      <c r="P81" s="102">
        <v>2.5908081940000001</v>
      </c>
      <c r="Q81" s="79">
        <f t="shared" si="1"/>
        <v>7.3084569791300351E-6</v>
      </c>
      <c r="R81" s="79">
        <f>P81/'סכום נכסי הקרן'!$C$42</f>
        <v>1.6107494873850381E-7</v>
      </c>
    </row>
    <row r="82" spans="2:18">
      <c r="B82" s="100" t="s">
        <v>3356</v>
      </c>
      <c r="C82" s="96" t="s">
        <v>2955</v>
      </c>
      <c r="D82" s="99" t="s">
        <v>2995</v>
      </c>
      <c r="E82" s="99"/>
      <c r="F82" s="99" t="s">
        <v>403</v>
      </c>
      <c r="G82" s="86">
        <v>41422</v>
      </c>
      <c r="H82" s="99" t="s">
        <v>289</v>
      </c>
      <c r="I82" s="102">
        <v>4.1800000004444966</v>
      </c>
      <c r="J82" s="96" t="s">
        <v>320</v>
      </c>
      <c r="K82" s="96" t="s">
        <v>131</v>
      </c>
      <c r="L82" s="80">
        <v>5.0999999999999997E-2</v>
      </c>
      <c r="M82" s="80">
        <v>1.8299999997565854E-2</v>
      </c>
      <c r="N82" s="102">
        <v>755.85101099999997</v>
      </c>
      <c r="O82" s="103">
        <v>125.01</v>
      </c>
      <c r="P82" s="102">
        <v>0.94488938099999997</v>
      </c>
      <c r="Q82" s="79">
        <f t="shared" si="1"/>
        <v>2.6654552842113285E-6</v>
      </c>
      <c r="R82" s="79">
        <f>P82/'סכום נכסי הקרן'!$C$42</f>
        <v>5.8745378743437611E-8</v>
      </c>
    </row>
    <row r="83" spans="2:18">
      <c r="B83" s="100" t="s">
        <v>3356</v>
      </c>
      <c r="C83" s="96" t="s">
        <v>2955</v>
      </c>
      <c r="D83" s="99" t="s">
        <v>2996</v>
      </c>
      <c r="E83" s="99"/>
      <c r="F83" s="99" t="s">
        <v>403</v>
      </c>
      <c r="G83" s="86">
        <v>41450</v>
      </c>
      <c r="H83" s="99" t="s">
        <v>289</v>
      </c>
      <c r="I83" s="102">
        <v>4.1799999999871371</v>
      </c>
      <c r="J83" s="96" t="s">
        <v>320</v>
      </c>
      <c r="K83" s="96" t="s">
        <v>131</v>
      </c>
      <c r="L83" s="80">
        <v>5.0999999999999997E-2</v>
      </c>
      <c r="M83" s="80">
        <v>1.8300000000836071E-2</v>
      </c>
      <c r="N83" s="102">
        <v>1245.20643</v>
      </c>
      <c r="O83" s="103">
        <v>124.87</v>
      </c>
      <c r="P83" s="102">
        <v>1.5548892889999999</v>
      </c>
      <c r="Q83" s="79">
        <f t="shared" si="1"/>
        <v>4.3862148893476085E-6</v>
      </c>
      <c r="R83" s="79">
        <f>P83/'סכום נכסי הקרן'!$C$42</f>
        <v>9.6670109774912806E-8</v>
      </c>
    </row>
    <row r="84" spans="2:18">
      <c r="B84" s="100" t="s">
        <v>3356</v>
      </c>
      <c r="C84" s="96" t="s">
        <v>2955</v>
      </c>
      <c r="D84" s="99" t="s">
        <v>2997</v>
      </c>
      <c r="E84" s="99"/>
      <c r="F84" s="99" t="s">
        <v>403</v>
      </c>
      <c r="G84" s="86">
        <v>41480</v>
      </c>
      <c r="H84" s="99" t="s">
        <v>289</v>
      </c>
      <c r="I84" s="102">
        <v>4.1799999990093122</v>
      </c>
      <c r="J84" s="96" t="s">
        <v>320</v>
      </c>
      <c r="K84" s="96" t="s">
        <v>131</v>
      </c>
      <c r="L84" s="80">
        <v>5.0999999999999997E-2</v>
      </c>
      <c r="M84" s="80">
        <v>1.8699999997708109E-2</v>
      </c>
      <c r="N84" s="102">
        <v>1093.5364770000001</v>
      </c>
      <c r="O84" s="103">
        <v>123.69</v>
      </c>
      <c r="P84" s="102">
        <v>1.3525953130000001</v>
      </c>
      <c r="Q84" s="79">
        <f t="shared" si="1"/>
        <v>3.8155602094075452E-6</v>
      </c>
      <c r="R84" s="79">
        <f>P84/'סכום נכסי הקרן'!$C$42</f>
        <v>8.4093149469719297E-8</v>
      </c>
    </row>
    <row r="85" spans="2:18">
      <c r="B85" s="100" t="s">
        <v>3356</v>
      </c>
      <c r="C85" s="96" t="s">
        <v>2955</v>
      </c>
      <c r="D85" s="99" t="s">
        <v>2998</v>
      </c>
      <c r="E85" s="99"/>
      <c r="F85" s="99" t="s">
        <v>403</v>
      </c>
      <c r="G85" s="86">
        <v>41512</v>
      </c>
      <c r="H85" s="99" t="s">
        <v>289</v>
      </c>
      <c r="I85" s="102">
        <v>4.110000000360186</v>
      </c>
      <c r="J85" s="96" t="s">
        <v>320</v>
      </c>
      <c r="K85" s="96" t="s">
        <v>131</v>
      </c>
      <c r="L85" s="80">
        <v>5.0999999999999997E-2</v>
      </c>
      <c r="M85" s="80">
        <v>2.940000000322926E-2</v>
      </c>
      <c r="N85" s="102">
        <v>3409.2980889999999</v>
      </c>
      <c r="O85" s="103">
        <v>118.08</v>
      </c>
      <c r="P85" s="102">
        <v>4.0256994050000001</v>
      </c>
      <c r="Q85" s="79">
        <f t="shared" si="1"/>
        <v>1.1356167152971372E-5</v>
      </c>
      <c r="R85" s="79">
        <f>P85/'סכום נכסי הקרן'!$C$42</f>
        <v>2.5028457405635343E-7</v>
      </c>
    </row>
    <row r="86" spans="2:18">
      <c r="B86" s="100" t="s">
        <v>3356</v>
      </c>
      <c r="C86" s="96" t="s">
        <v>2955</v>
      </c>
      <c r="D86" s="99" t="s">
        <v>2999</v>
      </c>
      <c r="E86" s="99"/>
      <c r="F86" s="99" t="s">
        <v>403</v>
      </c>
      <c r="G86" s="86">
        <v>40871</v>
      </c>
      <c r="H86" s="99" t="s">
        <v>289</v>
      </c>
      <c r="I86" s="102">
        <v>4.1600000000368942</v>
      </c>
      <c r="J86" s="96" t="s">
        <v>320</v>
      </c>
      <c r="K86" s="96" t="s">
        <v>131</v>
      </c>
      <c r="L86" s="80">
        <v>5.1879999999999996E-2</v>
      </c>
      <c r="M86" s="80">
        <v>2.120000000258257E-2</v>
      </c>
      <c r="N86" s="102">
        <v>1715.7674689999999</v>
      </c>
      <c r="O86" s="103">
        <v>126.38</v>
      </c>
      <c r="P86" s="102">
        <v>2.1683870619999999</v>
      </c>
      <c r="Q86" s="79">
        <f t="shared" si="1"/>
        <v>6.1168416841625791E-6</v>
      </c>
      <c r="R86" s="79">
        <f>P86/'סכום נכסי הקרן'!$C$42</f>
        <v>1.3481230901838224E-7</v>
      </c>
    </row>
    <row r="87" spans="2:18">
      <c r="B87" s="100" t="s">
        <v>3356</v>
      </c>
      <c r="C87" s="96" t="s">
        <v>2955</v>
      </c>
      <c r="D87" s="99" t="s">
        <v>3000</v>
      </c>
      <c r="E87" s="99"/>
      <c r="F87" s="99" t="s">
        <v>403</v>
      </c>
      <c r="G87" s="86">
        <v>41547</v>
      </c>
      <c r="H87" s="99" t="s">
        <v>289</v>
      </c>
      <c r="I87" s="102">
        <v>4.1100000000068029</v>
      </c>
      <c r="J87" s="96" t="s">
        <v>320</v>
      </c>
      <c r="K87" s="96" t="s">
        <v>131</v>
      </c>
      <c r="L87" s="80">
        <v>5.0999999999999997E-2</v>
      </c>
      <c r="M87" s="80">
        <v>2.9400000000272118E-2</v>
      </c>
      <c r="N87" s="102">
        <v>2494.6133799999998</v>
      </c>
      <c r="O87" s="103">
        <v>117.85</v>
      </c>
      <c r="P87" s="102">
        <v>2.9399020180000002</v>
      </c>
      <c r="Q87" s="79">
        <f t="shared" si="1"/>
        <v>8.2932219649335312E-6</v>
      </c>
      <c r="R87" s="79">
        <f>P87/'סכום נכסי הקרן'!$C$42</f>
        <v>1.8277870509374107E-7</v>
      </c>
    </row>
    <row r="88" spans="2:18">
      <c r="B88" s="100" t="s">
        <v>3356</v>
      </c>
      <c r="C88" s="96" t="s">
        <v>2955</v>
      </c>
      <c r="D88" s="99" t="s">
        <v>3001</v>
      </c>
      <c r="E88" s="99"/>
      <c r="F88" s="99" t="s">
        <v>403</v>
      </c>
      <c r="G88" s="86">
        <v>41571</v>
      </c>
      <c r="H88" s="99" t="s">
        <v>289</v>
      </c>
      <c r="I88" s="102">
        <v>4.1700000011977885</v>
      </c>
      <c r="J88" s="96" t="s">
        <v>320</v>
      </c>
      <c r="K88" s="96" t="s">
        <v>131</v>
      </c>
      <c r="L88" s="80">
        <v>5.0999999999999997E-2</v>
      </c>
      <c r="M88" s="80">
        <v>1.9200000006959216E-2</v>
      </c>
      <c r="N88" s="102">
        <v>1216.361592</v>
      </c>
      <c r="O88" s="103">
        <v>122.86</v>
      </c>
      <c r="P88" s="102">
        <v>1.4944219129999996</v>
      </c>
      <c r="Q88" s="79">
        <f t="shared" si="1"/>
        <v>4.2156413914096588E-6</v>
      </c>
      <c r="R88" s="79">
        <f>P88/'סכום נכסי הקרן'!$C$42</f>
        <v>9.2910750239109259E-8</v>
      </c>
    </row>
    <row r="89" spans="2:18">
      <c r="B89" s="100" t="s">
        <v>3356</v>
      </c>
      <c r="C89" s="96" t="s">
        <v>2955</v>
      </c>
      <c r="D89" s="99" t="s">
        <v>3002</v>
      </c>
      <c r="E89" s="99"/>
      <c r="F89" s="99" t="s">
        <v>403</v>
      </c>
      <c r="G89" s="86">
        <v>41597</v>
      </c>
      <c r="H89" s="99" t="s">
        <v>289</v>
      </c>
      <c r="I89" s="102">
        <v>4.1700000039011336</v>
      </c>
      <c r="J89" s="96" t="s">
        <v>320</v>
      </c>
      <c r="K89" s="96" t="s">
        <v>131</v>
      </c>
      <c r="L89" s="80">
        <v>5.0999999999999997E-2</v>
      </c>
      <c r="M89" s="80">
        <v>1.9300000013003776E-2</v>
      </c>
      <c r="N89" s="102">
        <v>314.13695799999999</v>
      </c>
      <c r="O89" s="103">
        <v>122.4</v>
      </c>
      <c r="P89" s="102">
        <v>0.38450364999999997</v>
      </c>
      <c r="Q89" s="79">
        <f t="shared" si="1"/>
        <v>1.0846531946484465E-6</v>
      </c>
      <c r="R89" s="79">
        <f>P89/'סכום נכסי הקרן'!$C$42</f>
        <v>2.3905245419923049E-8</v>
      </c>
    </row>
    <row r="90" spans="2:18">
      <c r="B90" s="100" t="s">
        <v>3356</v>
      </c>
      <c r="C90" s="96" t="s">
        <v>2955</v>
      </c>
      <c r="D90" s="99" t="s">
        <v>3003</v>
      </c>
      <c r="E90" s="99"/>
      <c r="F90" s="99" t="s">
        <v>403</v>
      </c>
      <c r="G90" s="86">
        <v>41630</v>
      </c>
      <c r="H90" s="99" t="s">
        <v>289</v>
      </c>
      <c r="I90" s="102">
        <v>4.1599999996236159</v>
      </c>
      <c r="J90" s="96" t="s">
        <v>320</v>
      </c>
      <c r="K90" s="96" t="s">
        <v>131</v>
      </c>
      <c r="L90" s="80">
        <v>5.0999999999999997E-2</v>
      </c>
      <c r="M90" s="80">
        <v>2.1299999998232833E-2</v>
      </c>
      <c r="N90" s="102">
        <v>3573.8644399999994</v>
      </c>
      <c r="O90" s="103">
        <v>121.92</v>
      </c>
      <c r="P90" s="102">
        <v>4.3572557290000002</v>
      </c>
      <c r="Q90" s="79">
        <f t="shared" si="1"/>
        <v>1.2291460292665872E-5</v>
      </c>
      <c r="R90" s="79">
        <f>P90/'סכום נכסי הקרן'!$C$42</f>
        <v>2.7089799422999163E-7</v>
      </c>
    </row>
    <row r="91" spans="2:18">
      <c r="B91" s="100" t="s">
        <v>3356</v>
      </c>
      <c r="C91" s="96" t="s">
        <v>2955</v>
      </c>
      <c r="D91" s="99" t="s">
        <v>3004</v>
      </c>
      <c r="E91" s="99"/>
      <c r="F91" s="99" t="s">
        <v>403</v>
      </c>
      <c r="G91" s="86">
        <v>41666</v>
      </c>
      <c r="H91" s="99" t="s">
        <v>289</v>
      </c>
      <c r="I91" s="102">
        <v>4.1599999977201412</v>
      </c>
      <c r="J91" s="96" t="s">
        <v>320</v>
      </c>
      <c r="K91" s="96" t="s">
        <v>131</v>
      </c>
      <c r="L91" s="80">
        <v>5.0999999999999997E-2</v>
      </c>
      <c r="M91" s="80">
        <v>2.1199999994775322E-2</v>
      </c>
      <c r="N91" s="102">
        <v>691.25611100000015</v>
      </c>
      <c r="O91" s="103">
        <v>121.83</v>
      </c>
      <c r="P91" s="102">
        <v>0.84215736200000002</v>
      </c>
      <c r="Q91" s="79">
        <f t="shared" si="1"/>
        <v>2.3756567020625375E-6</v>
      </c>
      <c r="R91" s="79">
        <f>P91/'סכום נכסי הקרן'!$C$42</f>
        <v>5.2358354519664452E-8</v>
      </c>
    </row>
    <row r="92" spans="2:18">
      <c r="B92" s="100" t="s">
        <v>3356</v>
      </c>
      <c r="C92" s="96" t="s">
        <v>2955</v>
      </c>
      <c r="D92" s="99" t="s">
        <v>3005</v>
      </c>
      <c r="E92" s="99"/>
      <c r="F92" s="99" t="s">
        <v>403</v>
      </c>
      <c r="G92" s="86">
        <v>41696</v>
      </c>
      <c r="H92" s="99" t="s">
        <v>289</v>
      </c>
      <c r="I92" s="102">
        <v>4.1600000005396343</v>
      </c>
      <c r="J92" s="96" t="s">
        <v>320</v>
      </c>
      <c r="K92" s="96" t="s">
        <v>131</v>
      </c>
      <c r="L92" s="80">
        <v>5.0999999999999997E-2</v>
      </c>
      <c r="M92" s="80">
        <v>2.1200000000981153E-2</v>
      </c>
      <c r="N92" s="102">
        <v>665.33375100000001</v>
      </c>
      <c r="O92" s="103">
        <v>122.55</v>
      </c>
      <c r="P92" s="102">
        <v>0.81536656600000001</v>
      </c>
      <c r="Q92" s="79">
        <f t="shared" si="1"/>
        <v>2.3000820684574346E-6</v>
      </c>
      <c r="R92" s="79">
        <f>P92/'סכום נכסי הקרן'!$C$42</f>
        <v>5.0692725198915236E-8</v>
      </c>
    </row>
    <row r="93" spans="2:18">
      <c r="B93" s="100" t="s">
        <v>3356</v>
      </c>
      <c r="C93" s="96" t="s">
        <v>2955</v>
      </c>
      <c r="D93" s="99" t="s">
        <v>3006</v>
      </c>
      <c r="E93" s="99"/>
      <c r="F93" s="99" t="s">
        <v>403</v>
      </c>
      <c r="G93" s="86">
        <v>41725</v>
      </c>
      <c r="H93" s="99" t="s">
        <v>289</v>
      </c>
      <c r="I93" s="102">
        <v>4.1600000007621354</v>
      </c>
      <c r="J93" s="96" t="s">
        <v>320</v>
      </c>
      <c r="K93" s="96" t="s">
        <v>131</v>
      </c>
      <c r="L93" s="80">
        <v>5.0999999999999997E-2</v>
      </c>
      <c r="M93" s="80">
        <v>2.1200000004179452E-2</v>
      </c>
      <c r="N93" s="102">
        <v>1325.0324820000001</v>
      </c>
      <c r="O93" s="103">
        <v>122.79</v>
      </c>
      <c r="P93" s="102">
        <v>1.6270074110000001</v>
      </c>
      <c r="Q93" s="79">
        <f t="shared" si="1"/>
        <v>4.5896541841874536E-6</v>
      </c>
      <c r="R93" s="79">
        <f>P93/'סכום נכסי הקרן'!$C$42</f>
        <v>1.0115381599105394E-7</v>
      </c>
    </row>
    <row r="94" spans="2:18">
      <c r="B94" s="100" t="s">
        <v>3356</v>
      </c>
      <c r="C94" s="96" t="s">
        <v>2955</v>
      </c>
      <c r="D94" s="99" t="s">
        <v>3007</v>
      </c>
      <c r="E94" s="99"/>
      <c r="F94" s="99" t="s">
        <v>403</v>
      </c>
      <c r="G94" s="86">
        <v>41787</v>
      </c>
      <c r="H94" s="99" t="s">
        <v>289</v>
      </c>
      <c r="I94" s="102">
        <v>4.1600000008232829</v>
      </c>
      <c r="J94" s="96" t="s">
        <v>320</v>
      </c>
      <c r="K94" s="96" t="s">
        <v>131</v>
      </c>
      <c r="L94" s="80">
        <v>5.0999999999999997E-2</v>
      </c>
      <c r="M94" s="80">
        <v>2.1200000008624861E-2</v>
      </c>
      <c r="N94" s="102">
        <v>834.19674799999996</v>
      </c>
      <c r="O94" s="103">
        <v>122.31</v>
      </c>
      <c r="P94" s="102">
        <v>1.0203060509999999</v>
      </c>
      <c r="Q94" s="79">
        <f t="shared" si="1"/>
        <v>2.8781995118545447E-6</v>
      </c>
      <c r="R94" s="79">
        <f>P94/'סכום נכסי הקרן'!$C$42</f>
        <v>6.3434161294925344E-8</v>
      </c>
    </row>
    <row r="95" spans="2:18">
      <c r="B95" s="100" t="s">
        <v>3356</v>
      </c>
      <c r="C95" s="96" t="s">
        <v>2955</v>
      </c>
      <c r="D95" s="99" t="s">
        <v>3008</v>
      </c>
      <c r="E95" s="99"/>
      <c r="F95" s="99" t="s">
        <v>403</v>
      </c>
      <c r="G95" s="86">
        <v>41815</v>
      </c>
      <c r="H95" s="99" t="s">
        <v>289</v>
      </c>
      <c r="I95" s="102">
        <v>4.1600000030709738</v>
      </c>
      <c r="J95" s="96" t="s">
        <v>320</v>
      </c>
      <c r="K95" s="96" t="s">
        <v>131</v>
      </c>
      <c r="L95" s="80">
        <v>5.0999999999999997E-2</v>
      </c>
      <c r="M95" s="80">
        <v>2.1200000023032302E-2</v>
      </c>
      <c r="N95" s="102">
        <v>469.03034500000001</v>
      </c>
      <c r="O95" s="103">
        <v>122.19</v>
      </c>
      <c r="P95" s="102">
        <v>0.573108214</v>
      </c>
      <c r="Q95" s="79">
        <f t="shared" si="1"/>
        <v>1.6166911684566988E-6</v>
      </c>
      <c r="R95" s="79">
        <f>P95/'סכום נכסי הקרן'!$C$42</f>
        <v>3.5631111714658051E-8</v>
      </c>
    </row>
    <row r="96" spans="2:18">
      <c r="B96" s="100" t="s">
        <v>3356</v>
      </c>
      <c r="C96" s="96" t="s">
        <v>2955</v>
      </c>
      <c r="D96" s="99" t="s">
        <v>3009</v>
      </c>
      <c r="E96" s="99"/>
      <c r="F96" s="99" t="s">
        <v>403</v>
      </c>
      <c r="G96" s="86">
        <v>41836</v>
      </c>
      <c r="H96" s="99" t="s">
        <v>289</v>
      </c>
      <c r="I96" s="102">
        <v>4.1600000007534277</v>
      </c>
      <c r="J96" s="96" t="s">
        <v>320</v>
      </c>
      <c r="K96" s="96" t="s">
        <v>131</v>
      </c>
      <c r="L96" s="80">
        <v>5.0999999999999997E-2</v>
      </c>
      <c r="M96" s="80">
        <v>2.1199999999764553E-2</v>
      </c>
      <c r="N96" s="102">
        <v>1394.3722250000001</v>
      </c>
      <c r="O96" s="103">
        <v>121.84</v>
      </c>
      <c r="P96" s="102">
        <v>1.698903192</v>
      </c>
      <c r="Q96" s="79">
        <f t="shared" si="1"/>
        <v>4.7924662733402999E-6</v>
      </c>
      <c r="R96" s="79">
        <f>P96/'סכום נכסי הקרן'!$C$42</f>
        <v>1.0562369888933602E-7</v>
      </c>
    </row>
    <row r="97" spans="2:18">
      <c r="B97" s="100" t="s">
        <v>3356</v>
      </c>
      <c r="C97" s="96" t="s">
        <v>2955</v>
      </c>
      <c r="D97" s="99" t="s">
        <v>3010</v>
      </c>
      <c r="E97" s="99"/>
      <c r="F97" s="99" t="s">
        <v>403</v>
      </c>
      <c r="G97" s="86">
        <v>40903</v>
      </c>
      <c r="H97" s="99" t="s">
        <v>289</v>
      </c>
      <c r="I97" s="102">
        <v>4.1099999991444998</v>
      </c>
      <c r="J97" s="96" t="s">
        <v>320</v>
      </c>
      <c r="K97" s="96" t="s">
        <v>131</v>
      </c>
      <c r="L97" s="80">
        <v>5.2619999999999993E-2</v>
      </c>
      <c r="M97" s="80">
        <v>2.9199999994450807E-2</v>
      </c>
      <c r="N97" s="102">
        <v>1760.401854</v>
      </c>
      <c r="O97" s="103">
        <v>122.84</v>
      </c>
      <c r="P97" s="102">
        <v>2.1624776350000001</v>
      </c>
      <c r="Q97" s="79">
        <f t="shared" si="1"/>
        <v>6.100171676285953E-6</v>
      </c>
      <c r="R97" s="79">
        <f>P97/'סכום נכסי הקרן'!$C$42</f>
        <v>1.3444490989817595E-7</v>
      </c>
    </row>
    <row r="98" spans="2:18">
      <c r="B98" s="100" t="s">
        <v>3356</v>
      </c>
      <c r="C98" s="96" t="s">
        <v>2955</v>
      </c>
      <c r="D98" s="99" t="s">
        <v>3011</v>
      </c>
      <c r="E98" s="99"/>
      <c r="F98" s="99" t="s">
        <v>403</v>
      </c>
      <c r="G98" s="86">
        <v>41911</v>
      </c>
      <c r="H98" s="99" t="s">
        <v>289</v>
      </c>
      <c r="I98" s="102">
        <v>4.1599999970006767</v>
      </c>
      <c r="J98" s="96" t="s">
        <v>320</v>
      </c>
      <c r="K98" s="96" t="s">
        <v>131</v>
      </c>
      <c r="L98" s="80">
        <v>5.0999999999999997E-2</v>
      </c>
      <c r="M98" s="80">
        <v>2.1199999985003378E-2</v>
      </c>
      <c r="N98" s="102">
        <v>547.28918799999997</v>
      </c>
      <c r="O98" s="103">
        <v>121.84</v>
      </c>
      <c r="P98" s="102">
        <v>0.66681717500000004</v>
      </c>
      <c r="Q98" s="79">
        <f t="shared" si="1"/>
        <v>1.8810364455843325E-6</v>
      </c>
      <c r="R98" s="79">
        <f>P98/'סכום נכסי הקרן'!$C$42</f>
        <v>4.1457157087051779E-8</v>
      </c>
    </row>
    <row r="99" spans="2:18">
      <c r="B99" s="100" t="s">
        <v>3356</v>
      </c>
      <c r="C99" s="96" t="s">
        <v>2955</v>
      </c>
      <c r="D99" s="99" t="s">
        <v>3012</v>
      </c>
      <c r="E99" s="99"/>
      <c r="F99" s="99" t="s">
        <v>403</v>
      </c>
      <c r="G99" s="86">
        <v>40933</v>
      </c>
      <c r="H99" s="99" t="s">
        <v>289</v>
      </c>
      <c r="I99" s="102">
        <v>4.1599999998047421</v>
      </c>
      <c r="J99" s="96" t="s">
        <v>320</v>
      </c>
      <c r="K99" s="96" t="s">
        <v>131</v>
      </c>
      <c r="L99" s="80">
        <v>5.1330999999999995E-2</v>
      </c>
      <c r="M99" s="80">
        <v>2.1199999998535571E-2</v>
      </c>
      <c r="N99" s="102">
        <v>6491.5780359999999</v>
      </c>
      <c r="O99" s="103">
        <v>126.23</v>
      </c>
      <c r="P99" s="102">
        <v>8.1943186600000004</v>
      </c>
      <c r="Q99" s="79">
        <f t="shared" si="1"/>
        <v>2.3115499456341643E-5</v>
      </c>
      <c r="R99" s="79">
        <f>P99/'סכום נכסי הקרן'!$C$42</f>
        <v>5.0945471809267611E-7</v>
      </c>
    </row>
    <row r="100" spans="2:18">
      <c r="B100" s="100" t="s">
        <v>3356</v>
      </c>
      <c r="C100" s="96" t="s">
        <v>2955</v>
      </c>
      <c r="D100" s="99" t="s">
        <v>3013</v>
      </c>
      <c r="E100" s="99"/>
      <c r="F100" s="99" t="s">
        <v>403</v>
      </c>
      <c r="G100" s="86">
        <v>40993</v>
      </c>
      <c r="H100" s="99" t="s">
        <v>289</v>
      </c>
      <c r="I100" s="102">
        <v>4.1600000001844277</v>
      </c>
      <c r="J100" s="96" t="s">
        <v>320</v>
      </c>
      <c r="K100" s="96" t="s">
        <v>131</v>
      </c>
      <c r="L100" s="80">
        <v>5.1451999999999998E-2</v>
      </c>
      <c r="M100" s="80">
        <v>2.1200000000335326E-2</v>
      </c>
      <c r="N100" s="102">
        <v>3777.9297070000002</v>
      </c>
      <c r="O100" s="103">
        <v>126.3</v>
      </c>
      <c r="P100" s="102">
        <v>4.7715253820000001</v>
      </c>
      <c r="Q100" s="79">
        <f t="shared" si="1"/>
        <v>1.3460080935336893E-5</v>
      </c>
      <c r="R100" s="79">
        <f>P100/'סכום נכסי הקרן'!$C$42</f>
        <v>2.9665384264649262E-7</v>
      </c>
    </row>
    <row r="101" spans="2:18">
      <c r="B101" s="100" t="s">
        <v>3356</v>
      </c>
      <c r="C101" s="96" t="s">
        <v>2955</v>
      </c>
      <c r="D101" s="99" t="s">
        <v>3014</v>
      </c>
      <c r="E101" s="99"/>
      <c r="F101" s="99" t="s">
        <v>403</v>
      </c>
      <c r="G101" s="86">
        <v>41053</v>
      </c>
      <c r="H101" s="99" t="s">
        <v>289</v>
      </c>
      <c r="I101" s="102">
        <v>4.1600000002414896</v>
      </c>
      <c r="J101" s="96" t="s">
        <v>320</v>
      </c>
      <c r="K101" s="96" t="s">
        <v>131</v>
      </c>
      <c r="L101" s="80">
        <v>5.0999999999999997E-2</v>
      </c>
      <c r="M101" s="80">
        <v>2.1300000001207447E-2</v>
      </c>
      <c r="N101" s="102">
        <v>2661.0849280000002</v>
      </c>
      <c r="O101" s="103">
        <v>124.49</v>
      </c>
      <c r="P101" s="102">
        <v>3.3127848199999992</v>
      </c>
      <c r="Q101" s="79">
        <f t="shared" si="1"/>
        <v>9.3450937024807902E-6</v>
      </c>
      <c r="R101" s="79">
        <f>P101/'סכום נכסי הקרן'!$C$42</f>
        <v>2.0596146264280087E-7</v>
      </c>
    </row>
    <row r="102" spans="2:18">
      <c r="B102" s="100" t="s">
        <v>3356</v>
      </c>
      <c r="C102" s="96" t="s">
        <v>2955</v>
      </c>
      <c r="D102" s="99" t="s">
        <v>3015</v>
      </c>
      <c r="E102" s="99"/>
      <c r="F102" s="99" t="s">
        <v>403</v>
      </c>
      <c r="G102" s="86">
        <v>41085</v>
      </c>
      <c r="H102" s="99" t="s">
        <v>289</v>
      </c>
      <c r="I102" s="102">
        <v>4.1599999997703314</v>
      </c>
      <c r="J102" s="96" t="s">
        <v>320</v>
      </c>
      <c r="K102" s="96" t="s">
        <v>131</v>
      </c>
      <c r="L102" s="80">
        <v>5.0999999999999997E-2</v>
      </c>
      <c r="M102" s="80">
        <v>2.1299999998441538E-2</v>
      </c>
      <c r="N102" s="102">
        <v>4896.5804930000004</v>
      </c>
      <c r="O102" s="103">
        <v>124.49</v>
      </c>
      <c r="P102" s="102">
        <v>6.0957534149999999</v>
      </c>
      <c r="Q102" s="79">
        <f t="shared" si="1"/>
        <v>1.7195619379345105E-5</v>
      </c>
      <c r="R102" s="79">
        <f>P102/'סכום נכסי הקרן'!$C$42</f>
        <v>3.7898335010580273E-7</v>
      </c>
    </row>
    <row r="103" spans="2:18">
      <c r="B103" s="100" t="s">
        <v>3356</v>
      </c>
      <c r="C103" s="96" t="s">
        <v>2955</v>
      </c>
      <c r="D103" s="99" t="s">
        <v>3016</v>
      </c>
      <c r="E103" s="99"/>
      <c r="F103" s="99" t="s">
        <v>403</v>
      </c>
      <c r="G103" s="86">
        <v>41115</v>
      </c>
      <c r="H103" s="99" t="s">
        <v>289</v>
      </c>
      <c r="I103" s="102">
        <v>4.1600000005909497</v>
      </c>
      <c r="J103" s="96" t="s">
        <v>320</v>
      </c>
      <c r="K103" s="96" t="s">
        <v>131</v>
      </c>
      <c r="L103" s="80">
        <v>5.0999999999999997E-2</v>
      </c>
      <c r="M103" s="80">
        <v>2.1600000002216058E-2</v>
      </c>
      <c r="N103" s="102">
        <v>2171.3902389999998</v>
      </c>
      <c r="O103" s="103">
        <v>124.69</v>
      </c>
      <c r="P103" s="102">
        <v>2.7075066649999999</v>
      </c>
      <c r="Q103" s="79">
        <f t="shared" si="1"/>
        <v>7.6376537744809732E-6</v>
      </c>
      <c r="R103" s="79">
        <f>P103/'סכום נכסי הקרן'!$C$42</f>
        <v>1.6833029102039051E-7</v>
      </c>
    </row>
    <row r="104" spans="2:18">
      <c r="B104" s="100" t="s">
        <v>3356</v>
      </c>
      <c r="C104" s="96" t="s">
        <v>2955</v>
      </c>
      <c r="D104" s="99" t="s">
        <v>3017</v>
      </c>
      <c r="E104" s="99"/>
      <c r="F104" s="99" t="s">
        <v>403</v>
      </c>
      <c r="G104" s="86">
        <v>41179</v>
      </c>
      <c r="H104" s="99" t="s">
        <v>289</v>
      </c>
      <c r="I104" s="102">
        <v>4.1599999996686341</v>
      </c>
      <c r="J104" s="96" t="s">
        <v>320</v>
      </c>
      <c r="K104" s="96" t="s">
        <v>131</v>
      </c>
      <c r="L104" s="80">
        <v>5.0999999999999997E-2</v>
      </c>
      <c r="M104" s="80">
        <v>2.1199999997514749E-2</v>
      </c>
      <c r="N104" s="102">
        <v>2738.1232709999999</v>
      </c>
      <c r="O104" s="103">
        <v>123.44</v>
      </c>
      <c r="P104" s="102">
        <v>3.3799393819999994</v>
      </c>
      <c r="Q104" s="79">
        <f t="shared" si="1"/>
        <v>9.5345312025110694E-6</v>
      </c>
      <c r="R104" s="79">
        <f>P104/'סכום נכסי הקרן'!$C$42</f>
        <v>2.1013657589771391E-7</v>
      </c>
    </row>
    <row r="105" spans="2:18">
      <c r="B105" s="100" t="s">
        <v>3357</v>
      </c>
      <c r="C105" s="96" t="s">
        <v>2954</v>
      </c>
      <c r="D105" s="99">
        <v>4099</v>
      </c>
      <c r="E105" s="99"/>
      <c r="F105" s="99" t="s">
        <v>406</v>
      </c>
      <c r="G105" s="86">
        <v>42052</v>
      </c>
      <c r="H105" s="99" t="s">
        <v>129</v>
      </c>
      <c r="I105" s="102">
        <v>4.3799999999198889</v>
      </c>
      <c r="J105" s="96" t="s">
        <v>522</v>
      </c>
      <c r="K105" s="96" t="s">
        <v>131</v>
      </c>
      <c r="L105" s="80">
        <v>2.9779E-2</v>
      </c>
      <c r="M105" s="80">
        <v>2.6899999999599439E-2</v>
      </c>
      <c r="N105" s="102">
        <v>18434.260055999999</v>
      </c>
      <c r="O105" s="103">
        <v>111.05</v>
      </c>
      <c r="P105" s="102">
        <v>20.471245577999998</v>
      </c>
      <c r="Q105" s="79">
        <f t="shared" si="1"/>
        <v>5.7747701262681335E-5</v>
      </c>
      <c r="R105" s="79">
        <f>P105/'סכום נכסי הקרן'!$C$42</f>
        <v>1.2727321303545608E-6</v>
      </c>
    </row>
    <row r="106" spans="2:18">
      <c r="B106" s="100" t="s">
        <v>3357</v>
      </c>
      <c r="C106" s="96" t="s">
        <v>2954</v>
      </c>
      <c r="D106" s="99" t="s">
        <v>3018</v>
      </c>
      <c r="E106" s="99"/>
      <c r="F106" s="99" t="s">
        <v>406</v>
      </c>
      <c r="G106" s="86">
        <v>42054</v>
      </c>
      <c r="H106" s="99" t="s">
        <v>129</v>
      </c>
      <c r="I106" s="102">
        <v>4.3799999988599811</v>
      </c>
      <c r="J106" s="96" t="s">
        <v>522</v>
      </c>
      <c r="K106" s="96" t="s">
        <v>131</v>
      </c>
      <c r="L106" s="80">
        <v>2.9779E-2</v>
      </c>
      <c r="M106" s="80">
        <v>2.6899999994299914E-2</v>
      </c>
      <c r="N106" s="102">
        <v>521.33089900000004</v>
      </c>
      <c r="O106" s="103">
        <v>111.05</v>
      </c>
      <c r="P106" s="102">
        <v>0.57893795699999995</v>
      </c>
      <c r="Q106" s="79">
        <f t="shared" si="1"/>
        <v>1.6331363943184801E-6</v>
      </c>
      <c r="R106" s="79">
        <f>P106/'סכום נכסי הקרן'!$C$42</f>
        <v>3.5993556745154063E-8</v>
      </c>
    </row>
    <row r="107" spans="2:18">
      <c r="B107" s="100" t="s">
        <v>3358</v>
      </c>
      <c r="C107" s="96" t="s">
        <v>2954</v>
      </c>
      <c r="D107" s="99">
        <v>9079</v>
      </c>
      <c r="E107" s="99"/>
      <c r="F107" s="99" t="s">
        <v>2983</v>
      </c>
      <c r="G107" s="86">
        <v>44705</v>
      </c>
      <c r="H107" s="99" t="s">
        <v>2953</v>
      </c>
      <c r="I107" s="102">
        <v>8.1099999999757202</v>
      </c>
      <c r="J107" s="96" t="s">
        <v>309</v>
      </c>
      <c r="K107" s="96" t="s">
        <v>131</v>
      </c>
      <c r="L107" s="80">
        <v>2.3671999999999999E-2</v>
      </c>
      <c r="M107" s="80">
        <v>2.029999999987539E-2</v>
      </c>
      <c r="N107" s="102">
        <v>73263.198581999997</v>
      </c>
      <c r="O107" s="103">
        <v>106.25</v>
      </c>
      <c r="P107" s="102">
        <v>77.842144499</v>
      </c>
      <c r="Q107" s="79">
        <f t="shared" si="1"/>
        <v>2.1958629185737599E-4</v>
      </c>
      <c r="R107" s="79">
        <f>P107/'סכום נכסי הקרן'!$C$42</f>
        <v>4.8395784234082245E-6</v>
      </c>
    </row>
    <row r="108" spans="2:18">
      <c r="B108" s="100" t="s">
        <v>3358</v>
      </c>
      <c r="C108" s="96" t="s">
        <v>2954</v>
      </c>
      <c r="D108" s="99">
        <v>9017</v>
      </c>
      <c r="E108" s="99"/>
      <c r="F108" s="99" t="s">
        <v>2983</v>
      </c>
      <c r="G108" s="86">
        <v>44651</v>
      </c>
      <c r="H108" s="99" t="s">
        <v>2953</v>
      </c>
      <c r="I108" s="102">
        <v>8.1999999999866837</v>
      </c>
      <c r="J108" s="96" t="s">
        <v>309</v>
      </c>
      <c r="K108" s="96" t="s">
        <v>131</v>
      </c>
      <c r="L108" s="80">
        <v>1.797E-2</v>
      </c>
      <c r="M108" s="80">
        <v>3.3899999999909801E-2</v>
      </c>
      <c r="N108" s="102">
        <v>179503.02103999999</v>
      </c>
      <c r="O108" s="103">
        <v>92.03</v>
      </c>
      <c r="P108" s="102">
        <v>165.19662219099999</v>
      </c>
      <c r="Q108" s="79">
        <f t="shared" si="1"/>
        <v>4.6600609384228364E-4</v>
      </c>
      <c r="R108" s="79">
        <f>P108/'סכום נכסי הקרן'!$C$42</f>
        <v>1.0270554768513019E-5</v>
      </c>
    </row>
    <row r="109" spans="2:18">
      <c r="B109" s="100" t="s">
        <v>3358</v>
      </c>
      <c r="C109" s="96" t="s">
        <v>2954</v>
      </c>
      <c r="D109" s="99">
        <v>9080</v>
      </c>
      <c r="E109" s="99"/>
      <c r="F109" s="99" t="s">
        <v>2983</v>
      </c>
      <c r="G109" s="86">
        <v>44705</v>
      </c>
      <c r="H109" s="99" t="s">
        <v>2953</v>
      </c>
      <c r="I109" s="102">
        <v>7.7399999999668365</v>
      </c>
      <c r="J109" s="96" t="s">
        <v>309</v>
      </c>
      <c r="K109" s="96" t="s">
        <v>131</v>
      </c>
      <c r="L109" s="80">
        <v>2.3184999999999997E-2</v>
      </c>
      <c r="M109" s="80">
        <v>2.2199999999926296E-2</v>
      </c>
      <c r="N109" s="102">
        <v>52112.264413999997</v>
      </c>
      <c r="O109" s="103">
        <v>104.15</v>
      </c>
      <c r="P109" s="102">
        <v>54.274920769999994</v>
      </c>
      <c r="Q109" s="79">
        <f t="shared" si="1"/>
        <v>1.5310509068632201E-4</v>
      </c>
      <c r="R109" s="79">
        <f>P109/'סכום נכסי הקרן'!$C$42</f>
        <v>3.3743640695055269E-6</v>
      </c>
    </row>
    <row r="110" spans="2:18">
      <c r="B110" s="100" t="s">
        <v>3358</v>
      </c>
      <c r="C110" s="96" t="s">
        <v>2954</v>
      </c>
      <c r="D110" s="99">
        <v>9019</v>
      </c>
      <c r="E110" s="99"/>
      <c r="F110" s="99" t="s">
        <v>2983</v>
      </c>
      <c r="G110" s="86">
        <v>44651</v>
      </c>
      <c r="H110" s="99" t="s">
        <v>2953</v>
      </c>
      <c r="I110" s="102">
        <v>7.790000000015934</v>
      </c>
      <c r="J110" s="96" t="s">
        <v>309</v>
      </c>
      <c r="K110" s="96" t="s">
        <v>131</v>
      </c>
      <c r="L110" s="80">
        <v>1.8769999999999998E-2</v>
      </c>
      <c r="M110" s="80">
        <v>3.6100000000057045E-2</v>
      </c>
      <c r="N110" s="102">
        <v>110888.354913</v>
      </c>
      <c r="O110" s="103">
        <v>91.69</v>
      </c>
      <c r="P110" s="102">
        <v>101.67352932200001</v>
      </c>
      <c r="Q110" s="79">
        <f t="shared" si="1"/>
        <v>2.8681266976344648E-4</v>
      </c>
      <c r="R110" s="79">
        <f>P110/'סכום נכסי הקרן'!$C$42</f>
        <v>6.3212161214910513E-6</v>
      </c>
    </row>
    <row r="111" spans="2:18">
      <c r="B111" s="100" t="s">
        <v>3359</v>
      </c>
      <c r="C111" s="96" t="s">
        <v>2954</v>
      </c>
      <c r="D111" s="99">
        <v>4100</v>
      </c>
      <c r="E111" s="99"/>
      <c r="F111" s="99" t="s">
        <v>406</v>
      </c>
      <c r="G111" s="86">
        <v>42052</v>
      </c>
      <c r="H111" s="99" t="s">
        <v>129</v>
      </c>
      <c r="I111" s="102">
        <v>4.4200000000024566</v>
      </c>
      <c r="J111" s="96" t="s">
        <v>522</v>
      </c>
      <c r="K111" s="96" t="s">
        <v>131</v>
      </c>
      <c r="L111" s="80">
        <v>2.9779E-2</v>
      </c>
      <c r="M111" s="80">
        <v>1.6100000000094133E-2</v>
      </c>
      <c r="N111" s="102">
        <v>21010.148185000002</v>
      </c>
      <c r="O111" s="103">
        <v>116.3</v>
      </c>
      <c r="P111" s="102">
        <v>24.434802156999993</v>
      </c>
      <c r="Q111" s="79">
        <f t="shared" si="1"/>
        <v>6.8928568610968438E-5</v>
      </c>
      <c r="R111" s="79">
        <f>P111/'סכום נכסי הקרן'!$C$42</f>
        <v>1.5191531793010286E-6</v>
      </c>
    </row>
    <row r="112" spans="2:18">
      <c r="B112" s="100" t="s">
        <v>3360</v>
      </c>
      <c r="C112" s="96" t="s">
        <v>2955</v>
      </c>
      <c r="D112" s="99" t="s">
        <v>3023</v>
      </c>
      <c r="E112" s="99"/>
      <c r="F112" s="99" t="s">
        <v>406</v>
      </c>
      <c r="G112" s="86">
        <v>41767</v>
      </c>
      <c r="H112" s="99" t="s">
        <v>129</v>
      </c>
      <c r="I112" s="102">
        <v>4.7300000009383663</v>
      </c>
      <c r="J112" s="96" t="s">
        <v>522</v>
      </c>
      <c r="K112" s="96" t="s">
        <v>131</v>
      </c>
      <c r="L112" s="80">
        <v>5.3499999999999999E-2</v>
      </c>
      <c r="M112" s="80">
        <v>2.0700000003127886E-2</v>
      </c>
      <c r="N112" s="102">
        <v>1256.2085440000001</v>
      </c>
      <c r="O112" s="103">
        <v>127.25</v>
      </c>
      <c r="P112" s="102">
        <v>1.5985253499999996</v>
      </c>
      <c r="Q112" s="79">
        <f t="shared" si="1"/>
        <v>4.5093086310208648E-6</v>
      </c>
      <c r="R112" s="79">
        <f>P112/'סכום נכסי הקרן'!$C$42</f>
        <v>9.9383037850793826E-8</v>
      </c>
    </row>
    <row r="113" spans="2:18">
      <c r="B113" s="100" t="s">
        <v>3360</v>
      </c>
      <c r="C113" s="96" t="s">
        <v>2955</v>
      </c>
      <c r="D113" s="99" t="s">
        <v>3024</v>
      </c>
      <c r="E113" s="99"/>
      <c r="F113" s="99" t="s">
        <v>406</v>
      </c>
      <c r="G113" s="86">
        <v>41269</v>
      </c>
      <c r="H113" s="99" t="s">
        <v>129</v>
      </c>
      <c r="I113" s="102">
        <v>4.7799999999226745</v>
      </c>
      <c r="J113" s="96" t="s">
        <v>522</v>
      </c>
      <c r="K113" s="96" t="s">
        <v>131</v>
      </c>
      <c r="L113" s="80">
        <v>5.3499999999999999E-2</v>
      </c>
      <c r="M113" s="80">
        <v>1.4999999999999999E-2</v>
      </c>
      <c r="N113" s="102">
        <v>6239.0331570000008</v>
      </c>
      <c r="O113" s="103">
        <v>132.66</v>
      </c>
      <c r="P113" s="102">
        <v>8.2767016879999993</v>
      </c>
      <c r="Q113" s="79">
        <f t="shared" si="1"/>
        <v>2.3347895207344297E-5</v>
      </c>
      <c r="R113" s="79">
        <f>P113/'סכום נכסי הקרן'!$C$42</f>
        <v>5.1457661096099178E-7</v>
      </c>
    </row>
    <row r="114" spans="2:18">
      <c r="B114" s="100" t="s">
        <v>3360</v>
      </c>
      <c r="C114" s="96" t="s">
        <v>2955</v>
      </c>
      <c r="D114" s="99" t="s">
        <v>3025</v>
      </c>
      <c r="E114" s="99"/>
      <c r="F114" s="99" t="s">
        <v>406</v>
      </c>
      <c r="G114" s="86">
        <v>41767</v>
      </c>
      <c r="H114" s="99" t="s">
        <v>129</v>
      </c>
      <c r="I114" s="102">
        <v>5.3700000002717783</v>
      </c>
      <c r="J114" s="96" t="s">
        <v>522</v>
      </c>
      <c r="K114" s="96" t="s">
        <v>131</v>
      </c>
      <c r="L114" s="80">
        <v>5.3499999999999999E-2</v>
      </c>
      <c r="M114" s="80">
        <v>2.4800000002877649E-2</v>
      </c>
      <c r="N114" s="102">
        <v>983.11979199999996</v>
      </c>
      <c r="O114" s="103">
        <v>127.25</v>
      </c>
      <c r="P114" s="102">
        <v>1.2510199179999999</v>
      </c>
      <c r="Q114" s="79">
        <f t="shared" si="1"/>
        <v>3.5290243685008907E-6</v>
      </c>
      <c r="R114" s="79">
        <f>P114/'סכום נכסי הקרן'!$C$42</f>
        <v>7.7778034525815317E-8</v>
      </c>
    </row>
    <row r="115" spans="2:18">
      <c r="B115" s="100" t="s">
        <v>3360</v>
      </c>
      <c r="C115" s="96" t="s">
        <v>2955</v>
      </c>
      <c r="D115" s="99" t="s">
        <v>3026</v>
      </c>
      <c r="E115" s="99"/>
      <c r="F115" s="99" t="s">
        <v>406</v>
      </c>
      <c r="G115" s="86">
        <v>41767</v>
      </c>
      <c r="H115" s="99" t="s">
        <v>129</v>
      </c>
      <c r="I115" s="102">
        <v>4.7299999987363339</v>
      </c>
      <c r="J115" s="96" t="s">
        <v>522</v>
      </c>
      <c r="K115" s="96" t="s">
        <v>131</v>
      </c>
      <c r="L115" s="80">
        <v>5.3499999999999999E-2</v>
      </c>
      <c r="M115" s="80">
        <v>2.0699999992618193E-2</v>
      </c>
      <c r="N115" s="102">
        <v>1256.208484</v>
      </c>
      <c r="O115" s="103">
        <v>127.25</v>
      </c>
      <c r="P115" s="102">
        <v>1.5985252740000002</v>
      </c>
      <c r="Q115" s="79">
        <f t="shared" si="1"/>
        <v>4.5093084166311126E-6</v>
      </c>
      <c r="R115" s="79">
        <f>P115/'סכום נכסי הקרן'!$C$42</f>
        <v>9.9383033125744686E-8</v>
      </c>
    </row>
    <row r="116" spans="2:18">
      <c r="B116" s="100" t="s">
        <v>3360</v>
      </c>
      <c r="C116" s="96" t="s">
        <v>2955</v>
      </c>
      <c r="D116" s="99" t="s">
        <v>3027</v>
      </c>
      <c r="E116" s="99"/>
      <c r="F116" s="99" t="s">
        <v>406</v>
      </c>
      <c r="G116" s="86">
        <v>41269</v>
      </c>
      <c r="H116" s="99" t="s">
        <v>129</v>
      </c>
      <c r="I116" s="102">
        <v>4.7800000001319081</v>
      </c>
      <c r="J116" s="96" t="s">
        <v>522</v>
      </c>
      <c r="K116" s="96" t="s">
        <v>131</v>
      </c>
      <c r="L116" s="80">
        <v>5.3499999999999999E-2</v>
      </c>
      <c r="M116" s="80">
        <v>1.4999999999999998E-2</v>
      </c>
      <c r="N116" s="102">
        <v>6628.9725699999999</v>
      </c>
      <c r="O116" s="103">
        <v>132.66</v>
      </c>
      <c r="P116" s="102">
        <v>8.7939953280000012</v>
      </c>
      <c r="Q116" s="79">
        <f t="shared" si="1"/>
        <v>2.4807138049895532E-5</v>
      </c>
      <c r="R116" s="79">
        <f>P116/'סכום נכסי הקרן'!$C$42</f>
        <v>5.4673763574805263E-7</v>
      </c>
    </row>
    <row r="117" spans="2:18">
      <c r="B117" s="100" t="s">
        <v>3360</v>
      </c>
      <c r="C117" s="96" t="s">
        <v>2955</v>
      </c>
      <c r="D117" s="99" t="s">
        <v>3028</v>
      </c>
      <c r="E117" s="99"/>
      <c r="F117" s="99" t="s">
        <v>406</v>
      </c>
      <c r="G117" s="86">
        <v>41281</v>
      </c>
      <c r="H117" s="99" t="s">
        <v>129</v>
      </c>
      <c r="I117" s="102">
        <v>4.7800000000614</v>
      </c>
      <c r="J117" s="96" t="s">
        <v>522</v>
      </c>
      <c r="K117" s="96" t="s">
        <v>131</v>
      </c>
      <c r="L117" s="80">
        <v>5.3499999999999999E-2</v>
      </c>
      <c r="M117" s="80">
        <v>1.5100000000054176E-2</v>
      </c>
      <c r="N117" s="102">
        <v>8351.549137</v>
      </c>
      <c r="O117" s="103">
        <v>132.61000000000001</v>
      </c>
      <c r="P117" s="102">
        <v>11.074989693999999</v>
      </c>
      <c r="Q117" s="79">
        <f t="shared" si="1"/>
        <v>3.1241635683551304E-5</v>
      </c>
      <c r="R117" s="79">
        <f>P117/'סכום נכסי הקרן'!$C$42</f>
        <v>6.8855093224261581E-7</v>
      </c>
    </row>
    <row r="118" spans="2:18">
      <c r="B118" s="100" t="s">
        <v>3360</v>
      </c>
      <c r="C118" s="96" t="s">
        <v>2955</v>
      </c>
      <c r="D118" s="99" t="s">
        <v>3029</v>
      </c>
      <c r="E118" s="99"/>
      <c r="F118" s="99" t="s">
        <v>406</v>
      </c>
      <c r="G118" s="86">
        <v>41767</v>
      </c>
      <c r="H118" s="99" t="s">
        <v>129</v>
      </c>
      <c r="I118" s="102">
        <v>4.7299999992539412</v>
      </c>
      <c r="J118" s="96" t="s">
        <v>522</v>
      </c>
      <c r="K118" s="96" t="s">
        <v>131</v>
      </c>
      <c r="L118" s="80">
        <v>5.3499999999999999E-2</v>
      </c>
      <c r="M118" s="80">
        <v>2.0699999996802606E-2</v>
      </c>
      <c r="N118" s="102">
        <v>1474.6795400000001</v>
      </c>
      <c r="O118" s="103">
        <v>127.25</v>
      </c>
      <c r="P118" s="102">
        <v>1.8765296800000004</v>
      </c>
      <c r="Q118" s="79">
        <f t="shared" si="1"/>
        <v>5.293535997030529E-6</v>
      </c>
      <c r="R118" s="79">
        <f>P118/'סכום נכסי הקרן'!$C$42</f>
        <v>1.1666703954089818E-7</v>
      </c>
    </row>
    <row r="119" spans="2:18">
      <c r="B119" s="100" t="s">
        <v>3360</v>
      </c>
      <c r="C119" s="96" t="s">
        <v>2955</v>
      </c>
      <c r="D119" s="99" t="s">
        <v>3030</v>
      </c>
      <c r="E119" s="99"/>
      <c r="F119" s="99" t="s">
        <v>406</v>
      </c>
      <c r="G119" s="86">
        <v>41281</v>
      </c>
      <c r="H119" s="99" t="s">
        <v>129</v>
      </c>
      <c r="I119" s="102">
        <v>4.7799999998520883</v>
      </c>
      <c r="J119" s="96" t="s">
        <v>522</v>
      </c>
      <c r="K119" s="96" t="s">
        <v>131</v>
      </c>
      <c r="L119" s="80">
        <v>5.3499999999999999E-2</v>
      </c>
      <c r="M119" s="80">
        <v>1.5099999998984674E-2</v>
      </c>
      <c r="N119" s="102">
        <v>6015.9464280000002</v>
      </c>
      <c r="O119" s="103">
        <v>132.61000000000001</v>
      </c>
      <c r="P119" s="102">
        <v>7.9777468310000001</v>
      </c>
      <c r="Q119" s="79">
        <f t="shared" si="1"/>
        <v>2.2504568126572195E-5</v>
      </c>
      <c r="R119" s="79">
        <f>P119/'סכום נכסי הקרן'!$C$42</f>
        <v>4.9599007939994429E-7</v>
      </c>
    </row>
    <row r="120" spans="2:18">
      <c r="B120" s="100" t="s">
        <v>3360</v>
      </c>
      <c r="C120" s="96" t="s">
        <v>2955</v>
      </c>
      <c r="D120" s="99" t="s">
        <v>3031</v>
      </c>
      <c r="E120" s="99"/>
      <c r="F120" s="99" t="s">
        <v>406</v>
      </c>
      <c r="G120" s="86">
        <v>41767</v>
      </c>
      <c r="H120" s="99" t="s">
        <v>129</v>
      </c>
      <c r="I120" s="102">
        <v>4.7300000011513239</v>
      </c>
      <c r="J120" s="96" t="s">
        <v>522</v>
      </c>
      <c r="K120" s="96" t="s">
        <v>131</v>
      </c>
      <c r="L120" s="80">
        <v>5.3499999999999999E-2</v>
      </c>
      <c r="M120" s="80">
        <v>2.0700000005494958E-2</v>
      </c>
      <c r="N120" s="102">
        <v>1201.3153709999999</v>
      </c>
      <c r="O120" s="103">
        <v>127.25</v>
      </c>
      <c r="P120" s="102">
        <v>1.5286737880000001</v>
      </c>
      <c r="Q120" s="79">
        <f t="shared" si="1"/>
        <v>4.3122631156545383E-6</v>
      </c>
      <c r="R120" s="79">
        <f>P120/'סכום נכסי הקרן'!$C$42</f>
        <v>9.5040247522080528E-8</v>
      </c>
    </row>
    <row r="121" spans="2:18">
      <c r="B121" s="100" t="s">
        <v>3360</v>
      </c>
      <c r="C121" s="96" t="s">
        <v>2955</v>
      </c>
      <c r="D121" s="99" t="s">
        <v>3032</v>
      </c>
      <c r="E121" s="99"/>
      <c r="F121" s="99" t="s">
        <v>406</v>
      </c>
      <c r="G121" s="86">
        <v>41281</v>
      </c>
      <c r="H121" s="99" t="s">
        <v>129</v>
      </c>
      <c r="I121" s="102">
        <v>4.7799999998392675</v>
      </c>
      <c r="J121" s="96" t="s">
        <v>522</v>
      </c>
      <c r="K121" s="96" t="s">
        <v>131</v>
      </c>
      <c r="L121" s="80">
        <v>5.3499999999999999E-2</v>
      </c>
      <c r="M121" s="80">
        <v>1.5099999999551202E-2</v>
      </c>
      <c r="N121" s="102">
        <v>7225.0339009999998</v>
      </c>
      <c r="O121" s="103">
        <v>132.61000000000001</v>
      </c>
      <c r="P121" s="102">
        <v>9.5811177929999989</v>
      </c>
      <c r="Q121" s="79">
        <f t="shared" si="1"/>
        <v>2.7027545830788659E-5</v>
      </c>
      <c r="R121" s="79">
        <f>P121/'סכום נכסי הקרן'!$C$42</f>
        <v>5.9567437718434262E-7</v>
      </c>
    </row>
    <row r="122" spans="2:18">
      <c r="B122" s="100" t="s">
        <v>3361</v>
      </c>
      <c r="C122" s="96" t="s">
        <v>2955</v>
      </c>
      <c r="D122" s="99" t="s">
        <v>3034</v>
      </c>
      <c r="E122" s="99"/>
      <c r="F122" s="99" t="s">
        <v>2983</v>
      </c>
      <c r="G122" s="86">
        <v>44748</v>
      </c>
      <c r="H122" s="99" t="s">
        <v>2953</v>
      </c>
      <c r="I122" s="102">
        <v>2.3199999999999497</v>
      </c>
      <c r="J122" s="96" t="s">
        <v>309</v>
      </c>
      <c r="K122" s="96" t="s">
        <v>131</v>
      </c>
      <c r="L122" s="80">
        <v>6.0659999999999999E-2</v>
      </c>
      <c r="M122" s="80">
        <v>6.7099999999997953E-2</v>
      </c>
      <c r="N122" s="102">
        <v>14261808.291638</v>
      </c>
      <c r="O122" s="103">
        <v>100.24</v>
      </c>
      <c r="P122" s="102">
        <v>14296.029620921001</v>
      </c>
      <c r="Q122" s="79">
        <f t="shared" si="1"/>
        <v>4.0327924583084672E-2</v>
      </c>
      <c r="R122" s="79">
        <f>P122/'סכום נכסי הקרן'!$C$42</f>
        <v>8.8880845895378626E-4</v>
      </c>
    </row>
    <row r="123" spans="2:18">
      <c r="B123" s="100" t="s">
        <v>3362</v>
      </c>
      <c r="C123" s="96" t="s">
        <v>2955</v>
      </c>
      <c r="D123" s="99">
        <v>7127</v>
      </c>
      <c r="E123" s="99"/>
      <c r="F123" s="99" t="s">
        <v>2983</v>
      </c>
      <c r="G123" s="86">
        <v>43631</v>
      </c>
      <c r="H123" s="99" t="s">
        <v>2953</v>
      </c>
      <c r="I123" s="102">
        <v>5.2800000000391085</v>
      </c>
      <c r="J123" s="96" t="s">
        <v>309</v>
      </c>
      <c r="K123" s="96" t="s">
        <v>131</v>
      </c>
      <c r="L123" s="80">
        <v>3.1E-2</v>
      </c>
      <c r="M123" s="80">
        <v>2.3900000000195543E-2</v>
      </c>
      <c r="N123" s="102">
        <v>37468.344660000002</v>
      </c>
      <c r="O123" s="103">
        <v>111.92</v>
      </c>
      <c r="P123" s="102">
        <v>41.934571561999995</v>
      </c>
      <c r="Q123" s="79">
        <f t="shared" si="1"/>
        <v>1.1829397981251202E-4</v>
      </c>
      <c r="R123" s="79">
        <f>P123/'סכום נכסי הקרן'!$C$42</f>
        <v>2.6071435856823096E-6</v>
      </c>
    </row>
    <row r="124" spans="2:18">
      <c r="B124" s="100" t="s">
        <v>3362</v>
      </c>
      <c r="C124" s="96" t="s">
        <v>2955</v>
      </c>
      <c r="D124" s="99">
        <v>7128</v>
      </c>
      <c r="E124" s="99"/>
      <c r="F124" s="99" t="s">
        <v>2983</v>
      </c>
      <c r="G124" s="86">
        <v>43634</v>
      </c>
      <c r="H124" s="99" t="s">
        <v>2953</v>
      </c>
      <c r="I124" s="102">
        <v>5.2999999999885095</v>
      </c>
      <c r="J124" s="96" t="s">
        <v>309</v>
      </c>
      <c r="K124" s="96" t="s">
        <v>131</v>
      </c>
      <c r="L124" s="80">
        <v>2.4900000000000002E-2</v>
      </c>
      <c r="M124" s="80">
        <v>2.3999999999655328E-2</v>
      </c>
      <c r="N124" s="102">
        <v>15782.248796000002</v>
      </c>
      <c r="O124" s="103">
        <v>110.3</v>
      </c>
      <c r="P124" s="102">
        <v>17.407820453999999</v>
      </c>
      <c r="Q124" s="79">
        <f t="shared" si="1"/>
        <v>4.9106030767972345E-5</v>
      </c>
      <c r="R124" s="79">
        <f>P124/'סכום נכסי הקרן'!$C$42</f>
        <v>1.0822737838218863E-6</v>
      </c>
    </row>
    <row r="125" spans="2:18">
      <c r="B125" s="100" t="s">
        <v>3362</v>
      </c>
      <c r="C125" s="96" t="s">
        <v>2955</v>
      </c>
      <c r="D125" s="99">
        <v>7130</v>
      </c>
      <c r="E125" s="99"/>
      <c r="F125" s="99" t="s">
        <v>2983</v>
      </c>
      <c r="G125" s="86">
        <v>43634</v>
      </c>
      <c r="H125" s="99" t="s">
        <v>2953</v>
      </c>
      <c r="I125" s="102">
        <v>5.5900000002262491</v>
      </c>
      <c r="J125" s="96" t="s">
        <v>309</v>
      </c>
      <c r="K125" s="96" t="s">
        <v>131</v>
      </c>
      <c r="L125" s="80">
        <v>3.6000000000000004E-2</v>
      </c>
      <c r="M125" s="80">
        <v>2.4200000001026113E-2</v>
      </c>
      <c r="N125" s="102">
        <v>10319.846294999999</v>
      </c>
      <c r="O125" s="103">
        <v>115.21</v>
      </c>
      <c r="P125" s="102">
        <v>11.889494809000002</v>
      </c>
      <c r="Q125" s="79">
        <f t="shared" si="1"/>
        <v>3.3539287669539609E-5</v>
      </c>
      <c r="R125" s="79">
        <f>P125/'סכום נכסי הקרן'!$C$42</f>
        <v>7.391900995687457E-7</v>
      </c>
    </row>
    <row r="126" spans="2:18">
      <c r="B126" s="100" t="s">
        <v>3355</v>
      </c>
      <c r="C126" s="96" t="s">
        <v>2954</v>
      </c>
      <c r="D126" s="99">
        <v>9922</v>
      </c>
      <c r="E126" s="99"/>
      <c r="F126" s="99" t="s">
        <v>406</v>
      </c>
      <c r="G126" s="86">
        <v>40489</v>
      </c>
      <c r="H126" s="99" t="s">
        <v>129</v>
      </c>
      <c r="I126" s="102">
        <v>2.1000000000657115</v>
      </c>
      <c r="J126" s="96" t="s">
        <v>309</v>
      </c>
      <c r="K126" s="96" t="s">
        <v>131</v>
      </c>
      <c r="L126" s="80">
        <v>5.7000000000000002E-2</v>
      </c>
      <c r="M126" s="80">
        <v>1.6900000000153327E-2</v>
      </c>
      <c r="N126" s="102">
        <v>11001.874010000001</v>
      </c>
      <c r="O126" s="103">
        <v>124.49</v>
      </c>
      <c r="P126" s="102">
        <v>13.696233490999999</v>
      </c>
      <c r="Q126" s="79">
        <f t="shared" si="1"/>
        <v>3.8635948997270102E-5</v>
      </c>
      <c r="R126" s="79">
        <f>P126/'סכום נכסי הקרן'!$C$42</f>
        <v>8.5151811414774455E-7</v>
      </c>
    </row>
    <row r="127" spans="2:18">
      <c r="B127" s="100" t="s">
        <v>3363</v>
      </c>
      <c r="C127" s="96" t="s">
        <v>2955</v>
      </c>
      <c r="D127" s="99" t="s">
        <v>3035</v>
      </c>
      <c r="E127" s="99"/>
      <c r="F127" s="99" t="s">
        <v>449</v>
      </c>
      <c r="G127" s="86">
        <v>43801</v>
      </c>
      <c r="H127" s="99" t="s">
        <v>289</v>
      </c>
      <c r="I127" s="102">
        <v>4.9100000000002524</v>
      </c>
      <c r="J127" s="96" t="s">
        <v>320</v>
      </c>
      <c r="K127" s="96" t="s">
        <v>132</v>
      </c>
      <c r="L127" s="80">
        <v>2.3629999999999998E-2</v>
      </c>
      <c r="M127" s="80">
        <v>6.0200000000003397E-2</v>
      </c>
      <c r="N127" s="102">
        <v>2317521.2383719999</v>
      </c>
      <c r="O127" s="103">
        <v>83.89</v>
      </c>
      <c r="P127" s="102">
        <v>7296.4644378760004</v>
      </c>
      <c r="Q127" s="79">
        <f t="shared" si="1"/>
        <v>2.0582726489543041E-2</v>
      </c>
      <c r="R127" s="79">
        <f>P127/'סכום נכסי הקרן'!$C$42</f>
        <v>4.5363359511715082E-4</v>
      </c>
    </row>
    <row r="128" spans="2:18">
      <c r="B128" s="100" t="s">
        <v>3420</v>
      </c>
      <c r="C128" s="96" t="s">
        <v>2955</v>
      </c>
      <c r="D128" s="99">
        <v>9365</v>
      </c>
      <c r="E128" s="99"/>
      <c r="F128" s="99" t="s">
        <v>282</v>
      </c>
      <c r="G128" s="86">
        <v>44906</v>
      </c>
      <c r="H128" s="99" t="s">
        <v>2953</v>
      </c>
      <c r="I128" s="102">
        <v>2.6499999999300248</v>
      </c>
      <c r="J128" s="96" t="s">
        <v>309</v>
      </c>
      <c r="K128" s="96" t="s">
        <v>131</v>
      </c>
      <c r="L128" s="80">
        <v>6.1799999999999994E-2</v>
      </c>
      <c r="M128" s="80">
        <v>6.3999999997800774E-2</v>
      </c>
      <c r="N128" s="102">
        <v>9998.5427770000006</v>
      </c>
      <c r="O128" s="103">
        <v>100.05</v>
      </c>
      <c r="P128" s="102">
        <v>10.003543958</v>
      </c>
      <c r="Q128" s="79">
        <f t="shared" si="1"/>
        <v>2.8219175323435459E-5</v>
      </c>
      <c r="R128" s="79">
        <f>P128/'סכום נכסי הקרן'!$C$42</f>
        <v>6.2193732981462824E-7</v>
      </c>
    </row>
    <row r="129" spans="2:18">
      <c r="B129" s="100" t="s">
        <v>3420</v>
      </c>
      <c r="C129" s="96" t="s">
        <v>2955</v>
      </c>
      <c r="D129" s="99">
        <v>9316</v>
      </c>
      <c r="E129" s="99"/>
      <c r="F129" s="99" t="s">
        <v>282</v>
      </c>
      <c r="G129" s="86">
        <v>44885</v>
      </c>
      <c r="H129" s="99" t="s">
        <v>2953</v>
      </c>
      <c r="I129" s="102">
        <v>2.6499999999999351</v>
      </c>
      <c r="J129" s="96" t="s">
        <v>309</v>
      </c>
      <c r="K129" s="96" t="s">
        <v>131</v>
      </c>
      <c r="L129" s="80">
        <v>6.1799999999999994E-2</v>
      </c>
      <c r="M129" s="80">
        <v>6.5999999999997394E-2</v>
      </c>
      <c r="N129" s="102">
        <v>3868414.8648250001</v>
      </c>
      <c r="O129" s="103">
        <v>99.55</v>
      </c>
      <c r="P129" s="102">
        <v>3851.007639425</v>
      </c>
      <c r="Q129" s="79">
        <f t="shared" si="1"/>
        <v>1.0863376040039929E-2</v>
      </c>
      <c r="R129" s="79">
        <f>P129/'סכום נכסי הקרן'!$C$42</f>
        <v>2.3942369008578501E-4</v>
      </c>
    </row>
    <row r="130" spans="2:18">
      <c r="B130" s="100" t="s">
        <v>3364</v>
      </c>
      <c r="C130" s="96" t="s">
        <v>2955</v>
      </c>
      <c r="D130" s="99" t="s">
        <v>3036</v>
      </c>
      <c r="E130" s="99"/>
      <c r="F130" s="99" t="s">
        <v>453</v>
      </c>
      <c r="G130" s="86">
        <v>44074</v>
      </c>
      <c r="H130" s="99" t="s">
        <v>129</v>
      </c>
      <c r="I130" s="102">
        <v>9.0100000000323668</v>
      </c>
      <c r="J130" s="96" t="s">
        <v>522</v>
      </c>
      <c r="K130" s="96" t="s">
        <v>131</v>
      </c>
      <c r="L130" s="80">
        <v>2.35E-2</v>
      </c>
      <c r="M130" s="80">
        <v>3.4900000000166735E-2</v>
      </c>
      <c r="N130" s="102">
        <v>41789.593246999997</v>
      </c>
      <c r="O130" s="103">
        <v>97.59</v>
      </c>
      <c r="P130" s="102">
        <v>40.782462568</v>
      </c>
      <c r="Q130" s="79">
        <f t="shared" si="1"/>
        <v>1.1504397503121723E-4</v>
      </c>
      <c r="R130" s="79">
        <f>P130/'סכום נכסי הקרן'!$C$42</f>
        <v>2.5355150114098141E-6</v>
      </c>
    </row>
    <row r="131" spans="2:18">
      <c r="B131" s="100" t="s">
        <v>3364</v>
      </c>
      <c r="C131" s="96" t="s">
        <v>2955</v>
      </c>
      <c r="D131" s="99" t="s">
        <v>3037</v>
      </c>
      <c r="E131" s="99"/>
      <c r="F131" s="99" t="s">
        <v>453</v>
      </c>
      <c r="G131" s="86">
        <v>44189</v>
      </c>
      <c r="H131" s="99" t="s">
        <v>129</v>
      </c>
      <c r="I131" s="102">
        <v>8.8999999999800732</v>
      </c>
      <c r="J131" s="96" t="s">
        <v>522</v>
      </c>
      <c r="K131" s="96" t="s">
        <v>131</v>
      </c>
      <c r="L131" s="80">
        <v>2.4700000000000003E-2</v>
      </c>
      <c r="M131" s="80">
        <v>3.7999999999601491E-2</v>
      </c>
      <c r="N131" s="102">
        <v>5223.4279560000004</v>
      </c>
      <c r="O131" s="103">
        <v>96.08</v>
      </c>
      <c r="P131" s="102">
        <v>5.0186697090000001</v>
      </c>
      <c r="Q131" s="79">
        <f t="shared" si="1"/>
        <v>1.4157254769238834E-5</v>
      </c>
      <c r="R131" s="79">
        <f>P131/'סכום נכסי הקרן'!$C$42</f>
        <v>3.1201922550066509E-7</v>
      </c>
    </row>
    <row r="132" spans="2:18">
      <c r="B132" s="100" t="s">
        <v>3364</v>
      </c>
      <c r="C132" s="96" t="s">
        <v>2955</v>
      </c>
      <c r="D132" s="99" t="s">
        <v>3038</v>
      </c>
      <c r="E132" s="99"/>
      <c r="F132" s="99" t="s">
        <v>453</v>
      </c>
      <c r="G132" s="86">
        <v>44322</v>
      </c>
      <c r="H132" s="99" t="s">
        <v>129</v>
      </c>
      <c r="I132" s="102">
        <v>8.7799999998852876</v>
      </c>
      <c r="J132" s="96" t="s">
        <v>522</v>
      </c>
      <c r="K132" s="96" t="s">
        <v>131</v>
      </c>
      <c r="L132" s="80">
        <v>2.5600000000000001E-2</v>
      </c>
      <c r="M132" s="80">
        <v>4.1299999999364199E-2</v>
      </c>
      <c r="N132" s="102">
        <v>24029.395391999999</v>
      </c>
      <c r="O132" s="103">
        <v>93.6</v>
      </c>
      <c r="P132" s="102">
        <v>22.491514511000002</v>
      </c>
      <c r="Q132" s="79">
        <f t="shared" si="1"/>
        <v>6.344671387862779E-5</v>
      </c>
      <c r="R132" s="79">
        <f>P132/'סכום נכסי הקרן'!$C$42</f>
        <v>1.3983356835525894E-6</v>
      </c>
    </row>
    <row r="133" spans="2:18">
      <c r="B133" s="100" t="s">
        <v>3364</v>
      </c>
      <c r="C133" s="96" t="s">
        <v>2955</v>
      </c>
      <c r="D133" s="99" t="s">
        <v>3039</v>
      </c>
      <c r="E133" s="99"/>
      <c r="F133" s="99" t="s">
        <v>453</v>
      </c>
      <c r="G133" s="86">
        <v>44418</v>
      </c>
      <c r="H133" s="99" t="s">
        <v>129</v>
      </c>
      <c r="I133" s="102">
        <v>8.8999999999863544</v>
      </c>
      <c r="J133" s="96" t="s">
        <v>522</v>
      </c>
      <c r="K133" s="96" t="s">
        <v>131</v>
      </c>
      <c r="L133" s="80">
        <v>2.2700000000000001E-2</v>
      </c>
      <c r="M133" s="80">
        <v>3.9599999999763449E-2</v>
      </c>
      <c r="N133" s="102">
        <v>23998.937795000002</v>
      </c>
      <c r="O133" s="103">
        <v>91.6</v>
      </c>
      <c r="P133" s="102">
        <v>21.983025436999995</v>
      </c>
      <c r="Q133" s="79">
        <f t="shared" si="1"/>
        <v>6.2012307993123357E-5</v>
      </c>
      <c r="R133" s="79">
        <f>P133/'סכום נכסי הקרן'!$C$42</f>
        <v>1.3667220535979204E-6</v>
      </c>
    </row>
    <row r="134" spans="2:18">
      <c r="B134" s="100" t="s">
        <v>3364</v>
      </c>
      <c r="C134" s="96" t="s">
        <v>2955</v>
      </c>
      <c r="D134" s="99" t="s">
        <v>3040</v>
      </c>
      <c r="E134" s="99"/>
      <c r="F134" s="99" t="s">
        <v>453</v>
      </c>
      <c r="G134" s="86">
        <v>44530</v>
      </c>
      <c r="H134" s="99" t="s">
        <v>129</v>
      </c>
      <c r="I134" s="102">
        <v>8.970000000005351</v>
      </c>
      <c r="J134" s="96" t="s">
        <v>522</v>
      </c>
      <c r="K134" s="96" t="s">
        <v>131</v>
      </c>
      <c r="L134" s="80">
        <v>1.7899999999999999E-2</v>
      </c>
      <c r="M134" s="80">
        <v>4.1900000000255656E-2</v>
      </c>
      <c r="N134" s="102">
        <v>19846.424503999999</v>
      </c>
      <c r="O134" s="103">
        <v>84.75</v>
      </c>
      <c r="P134" s="102">
        <v>16.819846302999998</v>
      </c>
      <c r="Q134" s="79">
        <f t="shared" ref="Q134:Q197" si="2">IFERROR(P134/$P$10,0)</f>
        <v>4.7447404013056342E-5</v>
      </c>
      <c r="R134" s="79">
        <f>P134/'סכום נכסי הקרן'!$C$42</f>
        <v>1.0457184315379071E-6</v>
      </c>
    </row>
    <row r="135" spans="2:18">
      <c r="B135" s="100" t="s">
        <v>3364</v>
      </c>
      <c r="C135" s="96" t="s">
        <v>2955</v>
      </c>
      <c r="D135" s="99" t="s">
        <v>3041</v>
      </c>
      <c r="E135" s="99"/>
      <c r="F135" s="99" t="s">
        <v>453</v>
      </c>
      <c r="G135" s="86">
        <v>44612</v>
      </c>
      <c r="H135" s="99" t="s">
        <v>129</v>
      </c>
      <c r="I135" s="102">
        <v>8.759999999812953</v>
      </c>
      <c r="J135" s="96" t="s">
        <v>522</v>
      </c>
      <c r="K135" s="96" t="s">
        <v>131</v>
      </c>
      <c r="L135" s="80">
        <v>2.3599999999999999E-2</v>
      </c>
      <c r="M135" s="80">
        <v>4.4199999998966316E-2</v>
      </c>
      <c r="N135" s="102">
        <v>23175.695091000005</v>
      </c>
      <c r="O135" s="103">
        <v>87.66</v>
      </c>
      <c r="P135" s="102">
        <v>20.315815105000002</v>
      </c>
      <c r="Q135" s="79">
        <f t="shared" si="2"/>
        <v>5.7309244673036046E-5</v>
      </c>
      <c r="R135" s="79">
        <f>P135/'סכום נכסי הקרן'!$C$42</f>
        <v>1.2630687536797239E-6</v>
      </c>
    </row>
    <row r="136" spans="2:18">
      <c r="B136" s="100" t="s">
        <v>3364</v>
      </c>
      <c r="C136" s="96" t="s">
        <v>2955</v>
      </c>
      <c r="D136" s="99" t="s">
        <v>3042</v>
      </c>
      <c r="E136" s="99"/>
      <c r="F136" s="99" t="s">
        <v>453</v>
      </c>
      <c r="G136" s="86">
        <v>44662</v>
      </c>
      <c r="H136" s="99" t="s">
        <v>129</v>
      </c>
      <c r="I136" s="102">
        <v>8.81000000015481</v>
      </c>
      <c r="J136" s="96" t="s">
        <v>522</v>
      </c>
      <c r="K136" s="96" t="s">
        <v>131</v>
      </c>
      <c r="L136" s="80">
        <v>2.4E-2</v>
      </c>
      <c r="M136" s="80">
        <v>4.1600000000593787E-2</v>
      </c>
      <c r="N136" s="102">
        <v>26387.423276000001</v>
      </c>
      <c r="O136" s="103">
        <v>89.35</v>
      </c>
      <c r="P136" s="102">
        <v>23.577163535000004</v>
      </c>
      <c r="Q136" s="79">
        <f t="shared" si="2"/>
        <v>6.6509240546836461E-5</v>
      </c>
      <c r="R136" s="79">
        <f>P136/'סכום נכסי הקרן'!$C$42</f>
        <v>1.4658323285353354E-6</v>
      </c>
    </row>
    <row r="137" spans="2:18">
      <c r="B137" s="100" t="s">
        <v>3365</v>
      </c>
      <c r="C137" s="96" t="s">
        <v>2954</v>
      </c>
      <c r="D137" s="99">
        <v>7490</v>
      </c>
      <c r="E137" s="99"/>
      <c r="F137" s="99" t="s">
        <v>282</v>
      </c>
      <c r="G137" s="86">
        <v>43899</v>
      </c>
      <c r="H137" s="99" t="s">
        <v>2953</v>
      </c>
      <c r="I137" s="102">
        <v>3.1700000000002082</v>
      </c>
      <c r="J137" s="96" t="s">
        <v>127</v>
      </c>
      <c r="K137" s="96" t="s">
        <v>131</v>
      </c>
      <c r="L137" s="80">
        <v>2.3889999999999998E-2</v>
      </c>
      <c r="M137" s="80">
        <v>4.7600000000004562E-2</v>
      </c>
      <c r="N137" s="102">
        <v>1582902.60277</v>
      </c>
      <c r="O137" s="103">
        <v>94.05</v>
      </c>
      <c r="P137" s="102">
        <v>1488.7199455570001</v>
      </c>
      <c r="Q137" s="79">
        <f t="shared" si="2"/>
        <v>4.1995566098924197E-3</v>
      </c>
      <c r="R137" s="79">
        <f>P137/'סכום נכסי הקרן'!$C$42</f>
        <v>9.2556249232158308E-5</v>
      </c>
    </row>
    <row r="138" spans="2:18">
      <c r="B138" s="100" t="s">
        <v>3365</v>
      </c>
      <c r="C138" s="96" t="s">
        <v>2954</v>
      </c>
      <c r="D138" s="99">
        <v>7491</v>
      </c>
      <c r="E138" s="99"/>
      <c r="F138" s="99" t="s">
        <v>282</v>
      </c>
      <c r="G138" s="86">
        <v>43899</v>
      </c>
      <c r="H138" s="99" t="s">
        <v>2953</v>
      </c>
      <c r="I138" s="102">
        <v>3.3600000000162522</v>
      </c>
      <c r="J138" s="96" t="s">
        <v>127</v>
      </c>
      <c r="K138" s="96" t="s">
        <v>131</v>
      </c>
      <c r="L138" s="80">
        <v>1.2969999999999999E-2</v>
      </c>
      <c r="M138" s="80">
        <v>1.7700000000014968E-2</v>
      </c>
      <c r="N138" s="102">
        <v>43855.360054999997</v>
      </c>
      <c r="O138" s="103">
        <v>106.63</v>
      </c>
      <c r="P138" s="102">
        <v>46.762973509000005</v>
      </c>
      <c r="Q138" s="79">
        <f t="shared" si="2"/>
        <v>1.3191450486308137E-4</v>
      </c>
      <c r="R138" s="79">
        <f>P138/'סכום נכסי הקרן'!$C$42</f>
        <v>2.9073335410418219E-6</v>
      </c>
    </row>
    <row r="139" spans="2:18">
      <c r="B139" s="100" t="s">
        <v>3366</v>
      </c>
      <c r="C139" s="96" t="s">
        <v>2955</v>
      </c>
      <c r="D139" s="99" t="s">
        <v>3043</v>
      </c>
      <c r="E139" s="99"/>
      <c r="F139" s="99" t="s">
        <v>453</v>
      </c>
      <c r="G139" s="86">
        <v>43924</v>
      </c>
      <c r="H139" s="99" t="s">
        <v>129</v>
      </c>
      <c r="I139" s="102">
        <v>8.4899999996848443</v>
      </c>
      <c r="J139" s="96" t="s">
        <v>522</v>
      </c>
      <c r="K139" s="96" t="s">
        <v>131</v>
      </c>
      <c r="L139" s="80">
        <v>3.1400000000000004E-2</v>
      </c>
      <c r="M139" s="80">
        <v>2.6099999998424224E-2</v>
      </c>
      <c r="N139" s="102">
        <v>5769.6741650000004</v>
      </c>
      <c r="O139" s="103">
        <v>109.99</v>
      </c>
      <c r="P139" s="102">
        <v>6.3460644000000004</v>
      </c>
      <c r="Q139" s="79">
        <f t="shared" si="2"/>
        <v>1.7901726095200336E-5</v>
      </c>
      <c r="R139" s="79">
        <f>P139/'סכום נכסי הקרן'!$C$42</f>
        <v>3.9454560946986257E-7</v>
      </c>
    </row>
    <row r="140" spans="2:18">
      <c r="B140" s="100" t="s">
        <v>3366</v>
      </c>
      <c r="C140" s="96" t="s">
        <v>2955</v>
      </c>
      <c r="D140" s="99" t="s">
        <v>3044</v>
      </c>
      <c r="E140" s="99"/>
      <c r="F140" s="99" t="s">
        <v>453</v>
      </c>
      <c r="G140" s="86">
        <v>44015</v>
      </c>
      <c r="H140" s="99" t="s">
        <v>129</v>
      </c>
      <c r="I140" s="102">
        <v>8.1900000006715263</v>
      </c>
      <c r="J140" s="96" t="s">
        <v>522</v>
      </c>
      <c r="K140" s="96" t="s">
        <v>131</v>
      </c>
      <c r="L140" s="80">
        <v>3.1E-2</v>
      </c>
      <c r="M140" s="80">
        <v>3.8200000002196186E-2</v>
      </c>
      <c r="N140" s="102">
        <v>4756.4089990000002</v>
      </c>
      <c r="O140" s="103">
        <v>99.56</v>
      </c>
      <c r="P140" s="102">
        <v>4.7354806780000001</v>
      </c>
      <c r="Q140" s="79">
        <f t="shared" si="2"/>
        <v>1.3358401787833982E-5</v>
      </c>
      <c r="R140" s="79">
        <f>P140/'סכום נכסי הקרן'!$C$42</f>
        <v>2.9441288213751312E-7</v>
      </c>
    </row>
    <row r="141" spans="2:18">
      <c r="B141" s="100" t="s">
        <v>3366</v>
      </c>
      <c r="C141" s="96" t="s">
        <v>2955</v>
      </c>
      <c r="D141" s="99" t="s">
        <v>3045</v>
      </c>
      <c r="E141" s="99"/>
      <c r="F141" s="99" t="s">
        <v>453</v>
      </c>
      <c r="G141" s="86">
        <v>44108</v>
      </c>
      <c r="H141" s="99" t="s">
        <v>129</v>
      </c>
      <c r="I141" s="102">
        <v>8.099999999919584</v>
      </c>
      <c r="J141" s="96" t="s">
        <v>522</v>
      </c>
      <c r="K141" s="96" t="s">
        <v>131</v>
      </c>
      <c r="L141" s="80">
        <v>3.1E-2</v>
      </c>
      <c r="M141" s="80">
        <v>4.1799999999356664E-2</v>
      </c>
      <c r="N141" s="102">
        <v>7714.9179910000003</v>
      </c>
      <c r="O141" s="103">
        <v>96.71</v>
      </c>
      <c r="P141" s="102">
        <v>7.4610974859999999</v>
      </c>
      <c r="Q141" s="79">
        <f t="shared" si="2"/>
        <v>2.1047142787261947E-5</v>
      </c>
      <c r="R141" s="79">
        <f>P141/'סכום נכסי הקרן'!$C$42</f>
        <v>4.638691115280723E-7</v>
      </c>
    </row>
    <row r="142" spans="2:18">
      <c r="B142" s="100" t="s">
        <v>3366</v>
      </c>
      <c r="C142" s="96" t="s">
        <v>2955</v>
      </c>
      <c r="D142" s="99" t="s">
        <v>3046</v>
      </c>
      <c r="E142" s="99"/>
      <c r="F142" s="99" t="s">
        <v>453</v>
      </c>
      <c r="G142" s="86">
        <v>44200</v>
      </c>
      <c r="H142" s="99" t="s">
        <v>129</v>
      </c>
      <c r="I142" s="102">
        <v>8.0399999997472396</v>
      </c>
      <c r="J142" s="96" t="s">
        <v>522</v>
      </c>
      <c r="K142" s="96" t="s">
        <v>131</v>
      </c>
      <c r="L142" s="80">
        <v>3.1E-2</v>
      </c>
      <c r="M142" s="80">
        <v>4.4299999997841004E-2</v>
      </c>
      <c r="N142" s="102">
        <v>4002.6032700000001</v>
      </c>
      <c r="O142" s="103">
        <v>94.89</v>
      </c>
      <c r="P142" s="102">
        <v>3.7980703739999999</v>
      </c>
      <c r="Q142" s="79">
        <f t="shared" si="2"/>
        <v>1.0714044365141189E-5</v>
      </c>
      <c r="R142" s="79">
        <f>P142/'סכום נכסי הקרן'!$C$42</f>
        <v>2.361324903225468E-7</v>
      </c>
    </row>
    <row r="143" spans="2:18">
      <c r="B143" s="100" t="s">
        <v>3366</v>
      </c>
      <c r="C143" s="96" t="s">
        <v>2955</v>
      </c>
      <c r="D143" s="99" t="s">
        <v>3047</v>
      </c>
      <c r="E143" s="99"/>
      <c r="F143" s="99" t="s">
        <v>453</v>
      </c>
      <c r="G143" s="86">
        <v>44290</v>
      </c>
      <c r="H143" s="99" t="s">
        <v>129</v>
      </c>
      <c r="I143" s="102">
        <v>8</v>
      </c>
      <c r="J143" s="96" t="s">
        <v>522</v>
      </c>
      <c r="K143" s="96" t="s">
        <v>131</v>
      </c>
      <c r="L143" s="80">
        <v>3.1E-2</v>
      </c>
      <c r="M143" s="80">
        <v>4.5799999999611228E-2</v>
      </c>
      <c r="N143" s="102">
        <v>7687.9913150000002</v>
      </c>
      <c r="O143" s="103">
        <v>93.68</v>
      </c>
      <c r="P143" s="102">
        <v>7.202110266</v>
      </c>
      <c r="Q143" s="79">
        <f t="shared" si="2"/>
        <v>2.0316561125563498E-5</v>
      </c>
      <c r="R143" s="79">
        <f>P143/'סכום נכסי הקרן'!$C$42</f>
        <v>4.4776743588800076E-7</v>
      </c>
    </row>
    <row r="144" spans="2:18">
      <c r="B144" s="100" t="s">
        <v>3366</v>
      </c>
      <c r="C144" s="96" t="s">
        <v>2955</v>
      </c>
      <c r="D144" s="99" t="s">
        <v>3048</v>
      </c>
      <c r="E144" s="99"/>
      <c r="F144" s="99" t="s">
        <v>453</v>
      </c>
      <c r="G144" s="86">
        <v>44496</v>
      </c>
      <c r="H144" s="99" t="s">
        <v>129</v>
      </c>
      <c r="I144" s="102">
        <v>7.6399999997846066</v>
      </c>
      <c r="J144" s="96" t="s">
        <v>522</v>
      </c>
      <c r="K144" s="96" t="s">
        <v>131</v>
      </c>
      <c r="L144" s="80">
        <v>3.1E-2</v>
      </c>
      <c r="M144" s="80">
        <v>6.0799999997959417E-2</v>
      </c>
      <c r="N144" s="102">
        <v>8612.1948790000006</v>
      </c>
      <c r="O144" s="103">
        <v>81.94</v>
      </c>
      <c r="P144" s="102">
        <v>7.0568324679999996</v>
      </c>
      <c r="Q144" s="79">
        <f t="shared" si="2"/>
        <v>1.9906744397654173E-5</v>
      </c>
      <c r="R144" s="79">
        <f>P144/'סכום נכסי הקרן'!$C$42</f>
        <v>4.3873526827332134E-7</v>
      </c>
    </row>
    <row r="145" spans="2:18">
      <c r="B145" s="100" t="s">
        <v>3366</v>
      </c>
      <c r="C145" s="96" t="s">
        <v>2955</v>
      </c>
      <c r="D145" s="99" t="s">
        <v>3049</v>
      </c>
      <c r="E145" s="99"/>
      <c r="F145" s="99" t="s">
        <v>453</v>
      </c>
      <c r="G145" s="86">
        <v>44615</v>
      </c>
      <c r="H145" s="99" t="s">
        <v>129</v>
      </c>
      <c r="I145" s="102">
        <v>7.8299999996134106</v>
      </c>
      <c r="J145" s="96" t="s">
        <v>522</v>
      </c>
      <c r="K145" s="96" t="s">
        <v>131</v>
      </c>
      <c r="L145" s="80">
        <v>3.1E-2</v>
      </c>
      <c r="M145" s="80">
        <v>5.2599999997790921E-2</v>
      </c>
      <c r="N145" s="102">
        <v>10454.418643000001</v>
      </c>
      <c r="O145" s="103">
        <v>86.6</v>
      </c>
      <c r="P145" s="102">
        <v>9.0535271500000007</v>
      </c>
      <c r="Q145" s="79">
        <f t="shared" si="2"/>
        <v>2.5539255989075648E-5</v>
      </c>
      <c r="R145" s="79">
        <f>P145/'סכום נכסי הקרן'!$C$42</f>
        <v>5.6287317022006553E-7</v>
      </c>
    </row>
    <row r="146" spans="2:18">
      <c r="B146" s="100" t="s">
        <v>3366</v>
      </c>
      <c r="C146" s="96" t="s">
        <v>2955</v>
      </c>
      <c r="D146" s="99" t="s">
        <v>3050</v>
      </c>
      <c r="E146" s="99"/>
      <c r="F146" s="99" t="s">
        <v>453</v>
      </c>
      <c r="G146" s="86">
        <v>44753</v>
      </c>
      <c r="H146" s="99" t="s">
        <v>129</v>
      </c>
      <c r="I146" s="102">
        <v>8.1899999998684585</v>
      </c>
      <c r="J146" s="96" t="s">
        <v>522</v>
      </c>
      <c r="K146" s="96" t="s">
        <v>131</v>
      </c>
      <c r="L146" s="80">
        <v>3.2599999999999997E-2</v>
      </c>
      <c r="M146" s="80">
        <v>3.679999999924833E-2</v>
      </c>
      <c r="N146" s="102">
        <v>15432.713567999999</v>
      </c>
      <c r="O146" s="103">
        <v>96.55</v>
      </c>
      <c r="P146" s="102">
        <v>14.900285684</v>
      </c>
      <c r="Q146" s="79">
        <f t="shared" si="2"/>
        <v>4.203248127378014E-5</v>
      </c>
      <c r="R146" s="79">
        <f>P146/'סכום נכסי הקרן'!$C$42</f>
        <v>9.2637608538432849E-7</v>
      </c>
    </row>
    <row r="147" spans="2:18">
      <c r="B147" s="100" t="s">
        <v>3366</v>
      </c>
      <c r="C147" s="96" t="s">
        <v>2955</v>
      </c>
      <c r="D147" s="99" t="s">
        <v>3051</v>
      </c>
      <c r="E147" s="99"/>
      <c r="F147" s="99" t="s">
        <v>453</v>
      </c>
      <c r="G147" s="86">
        <v>43011</v>
      </c>
      <c r="H147" s="99" t="s">
        <v>129</v>
      </c>
      <c r="I147" s="102">
        <v>8.2100000006658078</v>
      </c>
      <c r="J147" s="96" t="s">
        <v>522</v>
      </c>
      <c r="K147" s="96" t="s">
        <v>131</v>
      </c>
      <c r="L147" s="80">
        <v>3.9E-2</v>
      </c>
      <c r="M147" s="80">
        <v>3.1500000003161659E-2</v>
      </c>
      <c r="N147" s="102">
        <v>4749.0966820000003</v>
      </c>
      <c r="O147" s="103">
        <v>113.22</v>
      </c>
      <c r="P147" s="102">
        <v>5.3769273020000004</v>
      </c>
      <c r="Q147" s="79">
        <f t="shared" si="2"/>
        <v>1.516786999422958E-5</v>
      </c>
      <c r="R147" s="79">
        <f>P147/'סכום נכסי הקרן'!$C$42</f>
        <v>3.3429270894930311E-7</v>
      </c>
    </row>
    <row r="148" spans="2:18">
      <c r="B148" s="100" t="s">
        <v>3366</v>
      </c>
      <c r="C148" s="96" t="s">
        <v>2955</v>
      </c>
      <c r="D148" s="99" t="s">
        <v>3052</v>
      </c>
      <c r="E148" s="99"/>
      <c r="F148" s="99" t="s">
        <v>453</v>
      </c>
      <c r="G148" s="86">
        <v>43104</v>
      </c>
      <c r="H148" s="99" t="s">
        <v>129</v>
      </c>
      <c r="I148" s="102">
        <v>7.9899999997535911</v>
      </c>
      <c r="J148" s="96" t="s">
        <v>522</v>
      </c>
      <c r="K148" s="96" t="s">
        <v>131</v>
      </c>
      <c r="L148" s="80">
        <v>3.8199999999999998E-2</v>
      </c>
      <c r="M148" s="80">
        <v>4.0399999998553184E-2</v>
      </c>
      <c r="N148" s="102">
        <v>8438.6292780000003</v>
      </c>
      <c r="O148" s="103">
        <v>104.84</v>
      </c>
      <c r="P148" s="102">
        <v>8.8470589820000001</v>
      </c>
      <c r="Q148" s="79">
        <f t="shared" si="2"/>
        <v>2.4956826256576586E-5</v>
      </c>
      <c r="R148" s="79">
        <f>P148/'סכום נכסי הקרן'!$C$42</f>
        <v>5.5003669330380757E-7</v>
      </c>
    </row>
    <row r="149" spans="2:18">
      <c r="B149" s="100" t="s">
        <v>3366</v>
      </c>
      <c r="C149" s="96" t="s">
        <v>2955</v>
      </c>
      <c r="D149" s="99" t="s">
        <v>3053</v>
      </c>
      <c r="E149" s="99"/>
      <c r="F149" s="99" t="s">
        <v>453</v>
      </c>
      <c r="G149" s="86">
        <v>43194</v>
      </c>
      <c r="H149" s="99" t="s">
        <v>129</v>
      </c>
      <c r="I149" s="102">
        <v>8.1999999995724036</v>
      </c>
      <c r="J149" s="96" t="s">
        <v>522</v>
      </c>
      <c r="K149" s="96" t="s">
        <v>131</v>
      </c>
      <c r="L149" s="80">
        <v>3.7900000000000003E-2</v>
      </c>
      <c r="M149" s="80">
        <v>3.2399999998486965E-2</v>
      </c>
      <c r="N149" s="102">
        <v>5444.5822539999999</v>
      </c>
      <c r="O149" s="103">
        <v>111.68</v>
      </c>
      <c r="P149" s="102">
        <v>6.0805095330000007</v>
      </c>
      <c r="Q149" s="79">
        <f t="shared" si="2"/>
        <v>1.7152617641103756E-5</v>
      </c>
      <c r="R149" s="79">
        <f>P149/'סכום נכסי הקרן'!$C$42</f>
        <v>3.780356120534791E-7</v>
      </c>
    </row>
    <row r="150" spans="2:18">
      <c r="B150" s="100" t="s">
        <v>3366</v>
      </c>
      <c r="C150" s="96" t="s">
        <v>2955</v>
      </c>
      <c r="D150" s="99" t="s">
        <v>3054</v>
      </c>
      <c r="E150" s="99"/>
      <c r="F150" s="99" t="s">
        <v>453</v>
      </c>
      <c r="G150" s="86">
        <v>43285</v>
      </c>
      <c r="H150" s="99" t="s">
        <v>129</v>
      </c>
      <c r="I150" s="102">
        <v>8.1500000002515911</v>
      </c>
      <c r="J150" s="96" t="s">
        <v>522</v>
      </c>
      <c r="K150" s="96" t="s">
        <v>131</v>
      </c>
      <c r="L150" s="80">
        <v>4.0099999999999997E-2</v>
      </c>
      <c r="M150" s="80">
        <v>3.2500000000920452E-2</v>
      </c>
      <c r="N150" s="102">
        <v>7263.4416799999999</v>
      </c>
      <c r="O150" s="103">
        <v>112.18</v>
      </c>
      <c r="P150" s="102">
        <v>8.1481288729999992</v>
      </c>
      <c r="Q150" s="79">
        <f t="shared" si="2"/>
        <v>2.2985201863510775E-5</v>
      </c>
      <c r="R150" s="79">
        <f>P150/'סכום נכסי הקרן'!$C$42</f>
        <v>5.0658302053108201E-7</v>
      </c>
    </row>
    <row r="151" spans="2:18">
      <c r="B151" s="100" t="s">
        <v>3366</v>
      </c>
      <c r="C151" s="96" t="s">
        <v>2955</v>
      </c>
      <c r="D151" s="99" t="s">
        <v>3055</v>
      </c>
      <c r="E151" s="99"/>
      <c r="F151" s="99" t="s">
        <v>453</v>
      </c>
      <c r="G151" s="86">
        <v>43377</v>
      </c>
      <c r="H151" s="99" t="s">
        <v>129</v>
      </c>
      <c r="I151" s="102">
        <v>8.1000000001006836</v>
      </c>
      <c r="J151" s="96" t="s">
        <v>522</v>
      </c>
      <c r="K151" s="96" t="s">
        <v>131</v>
      </c>
      <c r="L151" s="80">
        <v>3.9699999999999999E-2</v>
      </c>
      <c r="M151" s="80">
        <v>3.5000000000629271E-2</v>
      </c>
      <c r="N151" s="102">
        <v>14521.967229</v>
      </c>
      <c r="O151" s="103">
        <v>109.43</v>
      </c>
      <c r="P151" s="102">
        <v>15.891388944000001</v>
      </c>
      <c r="Q151" s="79">
        <f t="shared" si="2"/>
        <v>4.4828302112374233E-5</v>
      </c>
      <c r="R151" s="79">
        <f>P151/'סכום נכסי הקרן'!$C$42</f>
        <v>9.879946595299467E-7</v>
      </c>
    </row>
    <row r="152" spans="2:18">
      <c r="B152" s="100" t="s">
        <v>3366</v>
      </c>
      <c r="C152" s="96" t="s">
        <v>2955</v>
      </c>
      <c r="D152" s="99" t="s">
        <v>3056</v>
      </c>
      <c r="E152" s="99"/>
      <c r="F152" s="99" t="s">
        <v>453</v>
      </c>
      <c r="G152" s="86">
        <v>43469</v>
      </c>
      <c r="H152" s="99" t="s">
        <v>129</v>
      </c>
      <c r="I152" s="102">
        <v>8.2100000000016777</v>
      </c>
      <c r="J152" s="96" t="s">
        <v>522</v>
      </c>
      <c r="K152" s="96" t="s">
        <v>131</v>
      </c>
      <c r="L152" s="80">
        <v>4.1700000000000001E-2</v>
      </c>
      <c r="M152" s="80">
        <v>2.9100000000351713E-2</v>
      </c>
      <c r="N152" s="102">
        <v>10258.409984</v>
      </c>
      <c r="O152" s="103">
        <v>116.41</v>
      </c>
      <c r="P152" s="102">
        <v>11.941815437999997</v>
      </c>
      <c r="Q152" s="79">
        <f t="shared" si="2"/>
        <v>3.3686879863764193E-5</v>
      </c>
      <c r="R152" s="79">
        <f>P152/'סכום נכסי הקרן'!$C$42</f>
        <v>7.4244296199741091E-7</v>
      </c>
    </row>
    <row r="153" spans="2:18">
      <c r="B153" s="100" t="s">
        <v>3366</v>
      </c>
      <c r="C153" s="96" t="s">
        <v>2955</v>
      </c>
      <c r="D153" s="99" t="s">
        <v>3057</v>
      </c>
      <c r="E153" s="99"/>
      <c r="F153" s="99" t="s">
        <v>453</v>
      </c>
      <c r="G153" s="86">
        <v>43559</v>
      </c>
      <c r="H153" s="99" t="s">
        <v>129</v>
      </c>
      <c r="I153" s="102">
        <v>8.2300000000583715</v>
      </c>
      <c r="J153" s="96" t="s">
        <v>522</v>
      </c>
      <c r="K153" s="96" t="s">
        <v>131</v>
      </c>
      <c r="L153" s="80">
        <v>3.7200000000000004E-2</v>
      </c>
      <c r="M153" s="80">
        <v>3.1600000000163588E-2</v>
      </c>
      <c r="N153" s="102">
        <v>24358.736581000001</v>
      </c>
      <c r="O153" s="103">
        <v>110.42</v>
      </c>
      <c r="P153" s="102">
        <v>26.896917640999995</v>
      </c>
      <c r="Q153" s="79">
        <f t="shared" si="2"/>
        <v>7.587399403232402E-5</v>
      </c>
      <c r="R153" s="79">
        <f>P153/'סכום נכסי הקרן'!$C$42</f>
        <v>1.6722270835337002E-6</v>
      </c>
    </row>
    <row r="154" spans="2:18">
      <c r="B154" s="100" t="s">
        <v>3366</v>
      </c>
      <c r="C154" s="96" t="s">
        <v>2955</v>
      </c>
      <c r="D154" s="99" t="s">
        <v>3058</v>
      </c>
      <c r="E154" s="99"/>
      <c r="F154" s="99" t="s">
        <v>453</v>
      </c>
      <c r="G154" s="86">
        <v>43742</v>
      </c>
      <c r="H154" s="99" t="s">
        <v>129</v>
      </c>
      <c r="I154" s="102">
        <v>8.1000000000920114</v>
      </c>
      <c r="J154" s="96" t="s">
        <v>522</v>
      </c>
      <c r="K154" s="96" t="s">
        <v>131</v>
      </c>
      <c r="L154" s="80">
        <v>3.1E-2</v>
      </c>
      <c r="M154" s="80">
        <v>4.2000000000368055E-2</v>
      </c>
      <c r="N154" s="102">
        <v>28358.749813999999</v>
      </c>
      <c r="O154" s="103">
        <v>95.81</v>
      </c>
      <c r="P154" s="102">
        <v>27.170519835</v>
      </c>
      <c r="Q154" s="79">
        <f t="shared" si="2"/>
        <v>7.6645803334485205E-5</v>
      </c>
      <c r="R154" s="79">
        <f>P154/'סכום נכסי הקרן'!$C$42</f>
        <v>1.6892373969468486E-6</v>
      </c>
    </row>
    <row r="155" spans="2:18">
      <c r="B155" s="100" t="s">
        <v>3366</v>
      </c>
      <c r="C155" s="96" t="s">
        <v>2955</v>
      </c>
      <c r="D155" s="99" t="s">
        <v>3059</v>
      </c>
      <c r="E155" s="99"/>
      <c r="F155" s="99" t="s">
        <v>453</v>
      </c>
      <c r="G155" s="86">
        <v>42935</v>
      </c>
      <c r="H155" s="99" t="s">
        <v>129</v>
      </c>
      <c r="I155" s="102">
        <v>8.1699999999571045</v>
      </c>
      <c r="J155" s="96" t="s">
        <v>522</v>
      </c>
      <c r="K155" s="96" t="s">
        <v>131</v>
      </c>
      <c r="L155" s="80">
        <v>4.0800000000000003E-2</v>
      </c>
      <c r="M155" s="80">
        <v>3.1299999999649032E-2</v>
      </c>
      <c r="N155" s="102">
        <v>22244.909697999999</v>
      </c>
      <c r="O155" s="103">
        <v>115.28</v>
      </c>
      <c r="P155" s="102">
        <v>25.64393183</v>
      </c>
      <c r="Q155" s="79">
        <f t="shared" si="2"/>
        <v>7.2339424041245083E-5</v>
      </c>
      <c r="R155" s="79">
        <f>P155/'סכום נכסי הקרן'!$C$42</f>
        <v>1.5943268260988585E-6</v>
      </c>
    </row>
    <row r="156" spans="2:18">
      <c r="B156" s="100" t="s">
        <v>3349</v>
      </c>
      <c r="C156" s="96" t="s">
        <v>2955</v>
      </c>
      <c r="D156" s="99" t="s">
        <v>3060</v>
      </c>
      <c r="E156" s="99"/>
      <c r="F156" s="99" t="s">
        <v>282</v>
      </c>
      <c r="G156" s="86">
        <v>40742</v>
      </c>
      <c r="H156" s="99" t="s">
        <v>2953</v>
      </c>
      <c r="I156" s="102">
        <v>5.6299999999955324</v>
      </c>
      <c r="J156" s="96" t="s">
        <v>309</v>
      </c>
      <c r="K156" s="96" t="s">
        <v>131</v>
      </c>
      <c r="L156" s="80">
        <v>0.06</v>
      </c>
      <c r="M156" s="80">
        <v>1.4800000000010112E-2</v>
      </c>
      <c r="N156" s="102">
        <v>82224.367094999994</v>
      </c>
      <c r="O156" s="103">
        <v>144.31</v>
      </c>
      <c r="P156" s="102">
        <v>118.65798293100001</v>
      </c>
      <c r="Q156" s="79">
        <f t="shared" si="2"/>
        <v>3.3472441745780563E-4</v>
      </c>
      <c r="R156" s="79">
        <f>P156/'סכום נכסי הקרן'!$C$42</f>
        <v>7.377168469008279E-6</v>
      </c>
    </row>
    <row r="157" spans="2:18">
      <c r="B157" s="100" t="s">
        <v>3349</v>
      </c>
      <c r="C157" s="96" t="s">
        <v>2955</v>
      </c>
      <c r="D157" s="99" t="s">
        <v>3061</v>
      </c>
      <c r="E157" s="99"/>
      <c r="F157" s="99" t="s">
        <v>282</v>
      </c>
      <c r="G157" s="86">
        <v>42201</v>
      </c>
      <c r="H157" s="99" t="s">
        <v>2953</v>
      </c>
      <c r="I157" s="102">
        <v>5.1700000002886091</v>
      </c>
      <c r="J157" s="96" t="s">
        <v>309</v>
      </c>
      <c r="K157" s="96" t="s">
        <v>131</v>
      </c>
      <c r="L157" s="80">
        <v>4.2030000000000005E-2</v>
      </c>
      <c r="M157" s="80">
        <v>2.700000000144304E-2</v>
      </c>
      <c r="N157" s="102">
        <v>5885.1738509999996</v>
      </c>
      <c r="O157" s="103">
        <v>117.75</v>
      </c>
      <c r="P157" s="102">
        <v>6.9297918000000012</v>
      </c>
      <c r="Q157" s="79">
        <f t="shared" si="2"/>
        <v>1.9548373114581901E-5</v>
      </c>
      <c r="R157" s="79">
        <f>P157/'סכום נכסי הקרן'!$C$42</f>
        <v>4.3083693402642685E-7</v>
      </c>
    </row>
    <row r="158" spans="2:18">
      <c r="B158" s="100" t="s">
        <v>3367</v>
      </c>
      <c r="C158" s="96" t="s">
        <v>2955</v>
      </c>
      <c r="D158" s="99" t="s">
        <v>3062</v>
      </c>
      <c r="E158" s="99"/>
      <c r="F158" s="99" t="s">
        <v>282</v>
      </c>
      <c r="G158" s="86">
        <v>42521</v>
      </c>
      <c r="H158" s="99" t="s">
        <v>2953</v>
      </c>
      <c r="I158" s="102">
        <v>1.8100000001134549</v>
      </c>
      <c r="J158" s="96" t="s">
        <v>127</v>
      </c>
      <c r="K158" s="96" t="s">
        <v>131</v>
      </c>
      <c r="L158" s="80">
        <v>2.3E-2</v>
      </c>
      <c r="M158" s="80">
        <v>2.9700000001832733E-2</v>
      </c>
      <c r="N158" s="102">
        <v>5285.1858199999997</v>
      </c>
      <c r="O158" s="103">
        <v>108.4</v>
      </c>
      <c r="P158" s="102">
        <v>5.7291414350000007</v>
      </c>
      <c r="Q158" s="79">
        <f t="shared" si="2"/>
        <v>1.6161437115266749E-5</v>
      </c>
      <c r="R158" s="79">
        <f>P158/'סכום נכסי הקרן'!$C$42</f>
        <v>3.5619046021832337E-7</v>
      </c>
    </row>
    <row r="159" spans="2:18">
      <c r="B159" s="100" t="s">
        <v>3368</v>
      </c>
      <c r="C159" s="96" t="s">
        <v>2955</v>
      </c>
      <c r="D159" s="99" t="s">
        <v>3063</v>
      </c>
      <c r="E159" s="99"/>
      <c r="F159" s="99" t="s">
        <v>453</v>
      </c>
      <c r="G159" s="86">
        <v>44592</v>
      </c>
      <c r="H159" s="99" t="s">
        <v>129</v>
      </c>
      <c r="I159" s="102">
        <v>12.210000000170171</v>
      </c>
      <c r="J159" s="96" t="s">
        <v>522</v>
      </c>
      <c r="K159" s="96" t="s">
        <v>131</v>
      </c>
      <c r="L159" s="80">
        <v>2.7473999999999998E-2</v>
      </c>
      <c r="M159" s="80">
        <v>3.8100000000670368E-2</v>
      </c>
      <c r="N159" s="102">
        <v>8959.2996820000008</v>
      </c>
      <c r="O159" s="103">
        <v>86.58</v>
      </c>
      <c r="P159" s="102">
        <v>7.7569621079999997</v>
      </c>
      <c r="Q159" s="79">
        <f t="shared" si="2"/>
        <v>2.1881752569082629E-5</v>
      </c>
      <c r="R159" s="79">
        <f>P159/'סכום נכסי הקרן'!$C$42</f>
        <v>4.8226351792703048E-7</v>
      </c>
    </row>
    <row r="160" spans="2:18">
      <c r="B160" s="100" t="s">
        <v>3368</v>
      </c>
      <c r="C160" s="96" t="s">
        <v>2955</v>
      </c>
      <c r="D160" s="99" t="s">
        <v>3064</v>
      </c>
      <c r="E160" s="99"/>
      <c r="F160" s="99" t="s">
        <v>453</v>
      </c>
      <c r="G160" s="86">
        <v>44837</v>
      </c>
      <c r="H160" s="99" t="s">
        <v>129</v>
      </c>
      <c r="I160" s="102">
        <v>12.050000000207442</v>
      </c>
      <c r="J160" s="96" t="s">
        <v>522</v>
      </c>
      <c r="K160" s="96" t="s">
        <v>131</v>
      </c>
      <c r="L160" s="80">
        <v>3.9636999999999999E-2</v>
      </c>
      <c r="M160" s="80">
        <v>3.400000000025144E-2</v>
      </c>
      <c r="N160" s="102">
        <v>7798.7749869999998</v>
      </c>
      <c r="O160" s="103">
        <v>101.99</v>
      </c>
      <c r="P160" s="102">
        <v>7.9539702470000009</v>
      </c>
      <c r="Q160" s="79">
        <f t="shared" si="2"/>
        <v>2.2437496337283779E-5</v>
      </c>
      <c r="R160" s="79">
        <f>P160/'סכום נכסי הקרן'!$C$42</f>
        <v>4.9451184876216647E-7</v>
      </c>
    </row>
    <row r="161" spans="2:18">
      <c r="B161" s="100" t="s">
        <v>3369</v>
      </c>
      <c r="C161" s="96" t="s">
        <v>2954</v>
      </c>
      <c r="D161" s="99" t="s">
        <v>3065</v>
      </c>
      <c r="E161" s="99"/>
      <c r="F161" s="99" t="s">
        <v>453</v>
      </c>
      <c r="G161" s="86">
        <v>42432</v>
      </c>
      <c r="H161" s="99" t="s">
        <v>129</v>
      </c>
      <c r="I161" s="102">
        <v>4.7600000000326483</v>
      </c>
      <c r="J161" s="96" t="s">
        <v>522</v>
      </c>
      <c r="K161" s="96" t="s">
        <v>131</v>
      </c>
      <c r="L161" s="80">
        <v>2.5399999999999999E-2</v>
      </c>
      <c r="M161" s="80">
        <v>1.6900000000151981E-2</v>
      </c>
      <c r="N161" s="102">
        <v>30992.973679999999</v>
      </c>
      <c r="O161" s="103">
        <v>114.64</v>
      </c>
      <c r="P161" s="102">
        <v>35.530345333999996</v>
      </c>
      <c r="Q161" s="79">
        <f t="shared" si="2"/>
        <v>1.0022818398079088E-4</v>
      </c>
      <c r="R161" s="79">
        <f>P161/'סכום נכסי הקרן'!$C$42</f>
        <v>2.2089819565142948E-6</v>
      </c>
    </row>
    <row r="162" spans="2:18">
      <c r="B162" s="100" t="s">
        <v>3370</v>
      </c>
      <c r="C162" s="96" t="s">
        <v>2955</v>
      </c>
      <c r="D162" s="99" t="s">
        <v>3066</v>
      </c>
      <c r="E162" s="99"/>
      <c r="F162" s="99" t="s">
        <v>453</v>
      </c>
      <c r="G162" s="86">
        <v>42242</v>
      </c>
      <c r="H162" s="99" t="s">
        <v>129</v>
      </c>
      <c r="I162" s="102">
        <v>3.4000000000181734</v>
      </c>
      <c r="J162" s="96" t="s">
        <v>458</v>
      </c>
      <c r="K162" s="96" t="s">
        <v>131</v>
      </c>
      <c r="L162" s="80">
        <v>2.3599999999999999E-2</v>
      </c>
      <c r="M162" s="80">
        <v>2.550000000022716E-2</v>
      </c>
      <c r="N162" s="102">
        <v>51336.910731999997</v>
      </c>
      <c r="O162" s="103">
        <v>107.19</v>
      </c>
      <c r="P162" s="102">
        <v>55.028039064999994</v>
      </c>
      <c r="Q162" s="79">
        <f t="shared" si="2"/>
        <v>1.5522957549841661E-4</v>
      </c>
      <c r="R162" s="79">
        <f>P162/'סכום נכסי הקרן'!$C$42</f>
        <v>3.4211867138996933E-6</v>
      </c>
    </row>
    <row r="163" spans="2:18">
      <c r="B163" s="100" t="s">
        <v>3371</v>
      </c>
      <c r="C163" s="96" t="s">
        <v>2954</v>
      </c>
      <c r="D163" s="99">
        <v>7134</v>
      </c>
      <c r="E163" s="99"/>
      <c r="F163" s="99" t="s">
        <v>453</v>
      </c>
      <c r="G163" s="86">
        <v>43705</v>
      </c>
      <c r="H163" s="99" t="s">
        <v>129</v>
      </c>
      <c r="I163" s="102">
        <v>5.6300000000593986</v>
      </c>
      <c r="J163" s="96" t="s">
        <v>522</v>
      </c>
      <c r="K163" s="96" t="s">
        <v>131</v>
      </c>
      <c r="L163" s="80">
        <v>0.04</v>
      </c>
      <c r="M163" s="80">
        <v>3.1399999998812024E-2</v>
      </c>
      <c r="N163" s="102">
        <v>2993.2374920000002</v>
      </c>
      <c r="O163" s="103">
        <v>112.49</v>
      </c>
      <c r="P163" s="102">
        <v>3.3670927599999998</v>
      </c>
      <c r="Q163" s="79">
        <f t="shared" si="2"/>
        <v>9.4982919377011248E-6</v>
      </c>
      <c r="R163" s="79">
        <f>P163/'סכום נכסי הקרן'!$C$42</f>
        <v>2.0933787957395477E-7</v>
      </c>
    </row>
    <row r="164" spans="2:18">
      <c r="B164" s="100" t="s">
        <v>3371</v>
      </c>
      <c r="C164" s="96" t="s">
        <v>2954</v>
      </c>
      <c r="D164" s="99" t="s">
        <v>3067</v>
      </c>
      <c r="E164" s="99"/>
      <c r="F164" s="99" t="s">
        <v>453</v>
      </c>
      <c r="G164" s="86">
        <v>43256</v>
      </c>
      <c r="H164" s="99" t="s">
        <v>129</v>
      </c>
      <c r="I164" s="102">
        <v>5.6400000000177917</v>
      </c>
      <c r="J164" s="96" t="s">
        <v>522</v>
      </c>
      <c r="K164" s="96" t="s">
        <v>131</v>
      </c>
      <c r="L164" s="80">
        <v>0.04</v>
      </c>
      <c r="M164" s="80">
        <v>3.0500000000000003E-2</v>
      </c>
      <c r="N164" s="102">
        <v>49178.636629000001</v>
      </c>
      <c r="O164" s="103">
        <v>114.29</v>
      </c>
      <c r="P164" s="102">
        <v>56.206260499999999</v>
      </c>
      <c r="Q164" s="79">
        <f t="shared" si="2"/>
        <v>1.5855324132961493E-4</v>
      </c>
      <c r="R164" s="79">
        <f>P164/'סכום נכסי הקרן'!$C$42</f>
        <v>3.4944387430096612E-6</v>
      </c>
    </row>
    <row r="165" spans="2:18">
      <c r="B165" s="100" t="s">
        <v>3372</v>
      </c>
      <c r="C165" s="96" t="s">
        <v>2955</v>
      </c>
      <c r="D165" s="99" t="s">
        <v>3068</v>
      </c>
      <c r="E165" s="99"/>
      <c r="F165" s="99" t="s">
        <v>449</v>
      </c>
      <c r="G165" s="86">
        <v>44376</v>
      </c>
      <c r="H165" s="99" t="s">
        <v>289</v>
      </c>
      <c r="I165" s="102">
        <v>5.3799999999999288</v>
      </c>
      <c r="J165" s="96" t="s">
        <v>127</v>
      </c>
      <c r="K165" s="96" t="s">
        <v>131</v>
      </c>
      <c r="L165" s="80">
        <v>5.9000000000000004E-2</v>
      </c>
      <c r="M165" s="80">
        <v>5.7699999999999842E-2</v>
      </c>
      <c r="N165" s="102">
        <v>12369569.165909</v>
      </c>
      <c r="O165" s="103">
        <v>98.19</v>
      </c>
      <c r="P165" s="102">
        <v>12145.680489046999</v>
      </c>
      <c r="Q165" s="79">
        <f t="shared" si="2"/>
        <v>3.4261966417286634E-2</v>
      </c>
      <c r="R165" s="79">
        <f>P165/'סכום נכסי הקרן'!$C$42</f>
        <v>7.5511759870846358E-4</v>
      </c>
    </row>
    <row r="166" spans="2:18">
      <c r="B166" s="100" t="s">
        <v>3372</v>
      </c>
      <c r="C166" s="96" t="s">
        <v>2955</v>
      </c>
      <c r="D166" s="99" t="s">
        <v>3069</v>
      </c>
      <c r="E166" s="99"/>
      <c r="F166" s="99" t="s">
        <v>449</v>
      </c>
      <c r="G166" s="86">
        <v>44431</v>
      </c>
      <c r="H166" s="99" t="s">
        <v>289</v>
      </c>
      <c r="I166" s="102">
        <v>5.379999999999094</v>
      </c>
      <c r="J166" s="96" t="s">
        <v>127</v>
      </c>
      <c r="K166" s="96" t="s">
        <v>131</v>
      </c>
      <c r="L166" s="80">
        <v>5.9000000000000004E-2</v>
      </c>
      <c r="M166" s="80">
        <v>5.7599999999991415E-2</v>
      </c>
      <c r="N166" s="102">
        <v>2135089.1906209998</v>
      </c>
      <c r="O166" s="103">
        <v>98.24</v>
      </c>
      <c r="P166" s="102">
        <v>2097.5117117049999</v>
      </c>
      <c r="Q166" s="79">
        <f t="shared" si="2"/>
        <v>5.916908146160276E-3</v>
      </c>
      <c r="R166" s="79">
        <f>P166/'סכום נכסי הקרן'!$C$42</f>
        <v>1.3040586803134615E-4</v>
      </c>
    </row>
    <row r="167" spans="2:18">
      <c r="B167" s="100" t="s">
        <v>3372</v>
      </c>
      <c r="C167" s="96" t="s">
        <v>2955</v>
      </c>
      <c r="D167" s="99" t="s">
        <v>3070</v>
      </c>
      <c r="E167" s="99"/>
      <c r="F167" s="99" t="s">
        <v>449</v>
      </c>
      <c r="G167" s="86">
        <v>44859</v>
      </c>
      <c r="H167" s="99" t="s">
        <v>289</v>
      </c>
      <c r="I167" s="102">
        <v>5.3799999999998418</v>
      </c>
      <c r="J167" s="96" t="s">
        <v>127</v>
      </c>
      <c r="K167" s="96" t="s">
        <v>131</v>
      </c>
      <c r="L167" s="80">
        <v>5.9000000000000004E-2</v>
      </c>
      <c r="M167" s="80">
        <v>5.339999999999738E-2</v>
      </c>
      <c r="N167" s="102">
        <v>6537575.9447229989</v>
      </c>
      <c r="O167" s="103">
        <v>100.38</v>
      </c>
      <c r="P167" s="102">
        <v>6562.4190106079996</v>
      </c>
      <c r="Q167" s="79">
        <f t="shared" si="2"/>
        <v>1.8512044669738933E-2</v>
      </c>
      <c r="R167" s="79">
        <f>P167/'סכום נכסי הקרן'!$C$42</f>
        <v>4.07996743325981E-4</v>
      </c>
    </row>
    <row r="168" spans="2:18">
      <c r="B168" s="100" t="s">
        <v>3373</v>
      </c>
      <c r="C168" s="96" t="s">
        <v>2955</v>
      </c>
      <c r="D168" s="99" t="s">
        <v>3071</v>
      </c>
      <c r="E168" s="99"/>
      <c r="F168" s="99" t="s">
        <v>449</v>
      </c>
      <c r="G168" s="86">
        <v>42516</v>
      </c>
      <c r="H168" s="99" t="s">
        <v>289</v>
      </c>
      <c r="I168" s="102">
        <v>3.7699999999804312</v>
      </c>
      <c r="J168" s="96" t="s">
        <v>320</v>
      </c>
      <c r="K168" s="96" t="s">
        <v>131</v>
      </c>
      <c r="L168" s="80">
        <v>2.3269999999999999E-2</v>
      </c>
      <c r="M168" s="80">
        <v>2.8199999999768074E-2</v>
      </c>
      <c r="N168" s="102">
        <v>51263.840423000001</v>
      </c>
      <c r="O168" s="103">
        <v>107.66</v>
      </c>
      <c r="P168" s="102">
        <v>55.190649604000008</v>
      </c>
      <c r="Q168" s="79">
        <f t="shared" si="2"/>
        <v>1.5568828646412493E-4</v>
      </c>
      <c r="R168" s="79">
        <f>P168/'סכום נכסי הקרן'!$C$42</f>
        <v>3.4312964874809357E-6</v>
      </c>
    </row>
    <row r="169" spans="2:18">
      <c r="B169" s="100" t="s">
        <v>3374</v>
      </c>
      <c r="C169" s="96" t="s">
        <v>2954</v>
      </c>
      <c r="D169" s="99" t="s">
        <v>3072</v>
      </c>
      <c r="E169" s="99"/>
      <c r="F169" s="99" t="s">
        <v>282</v>
      </c>
      <c r="G169" s="86">
        <v>42978</v>
      </c>
      <c r="H169" s="99" t="s">
        <v>2953</v>
      </c>
      <c r="I169" s="102">
        <v>1.1899999999993336</v>
      </c>
      <c r="J169" s="96" t="s">
        <v>127</v>
      </c>
      <c r="K169" s="96" t="s">
        <v>131</v>
      </c>
      <c r="L169" s="80">
        <v>2.76E-2</v>
      </c>
      <c r="M169" s="80">
        <v>5.2300000000006328E-2</v>
      </c>
      <c r="N169" s="102">
        <v>596435.89833700005</v>
      </c>
      <c r="O169" s="103">
        <v>98.12</v>
      </c>
      <c r="P169" s="102">
        <v>585.22290678100001</v>
      </c>
      <c r="Q169" s="79">
        <f t="shared" si="2"/>
        <v>1.6508657210964361E-3</v>
      </c>
      <c r="R169" s="79">
        <f>P169/'סכום נכסי הקרן'!$C$42</f>
        <v>3.6384302754890761E-5</v>
      </c>
    </row>
    <row r="170" spans="2:18">
      <c r="B170" s="100" t="s">
        <v>3375</v>
      </c>
      <c r="C170" s="96" t="s">
        <v>2955</v>
      </c>
      <c r="D170" s="99" t="s">
        <v>3073</v>
      </c>
      <c r="E170" s="99"/>
      <c r="F170" s="99" t="s">
        <v>453</v>
      </c>
      <c r="G170" s="86">
        <v>42794</v>
      </c>
      <c r="H170" s="99" t="s">
        <v>129</v>
      </c>
      <c r="I170" s="102">
        <v>5.6000000000043233</v>
      </c>
      <c r="J170" s="96" t="s">
        <v>522</v>
      </c>
      <c r="K170" s="96" t="s">
        <v>131</v>
      </c>
      <c r="L170" s="80">
        <v>2.8999999999999998E-2</v>
      </c>
      <c r="M170" s="80">
        <v>1.8900000000028096E-2</v>
      </c>
      <c r="N170" s="102">
        <v>79543.645573000002</v>
      </c>
      <c r="O170" s="103">
        <v>116.34</v>
      </c>
      <c r="P170" s="102">
        <v>92.541081365999986</v>
      </c>
      <c r="Q170" s="79">
        <f t="shared" si="2"/>
        <v>2.6105078466707326E-4</v>
      </c>
      <c r="R170" s="79">
        <f>P170/'סכום נכסי הקרן'!$C$42</f>
        <v>5.7534363106287742E-6</v>
      </c>
    </row>
    <row r="171" spans="2:18">
      <c r="B171" s="100" t="s">
        <v>3376</v>
      </c>
      <c r="C171" s="96" t="s">
        <v>2955</v>
      </c>
      <c r="D171" s="99" t="s">
        <v>3074</v>
      </c>
      <c r="E171" s="99"/>
      <c r="F171" s="99" t="s">
        <v>453</v>
      </c>
      <c r="G171" s="86">
        <v>44728</v>
      </c>
      <c r="H171" s="99" t="s">
        <v>129</v>
      </c>
      <c r="I171" s="102">
        <v>9.7700000004250196</v>
      </c>
      <c r="J171" s="96" t="s">
        <v>522</v>
      </c>
      <c r="K171" s="96" t="s">
        <v>131</v>
      </c>
      <c r="L171" s="80">
        <v>2.6314999999999998E-2</v>
      </c>
      <c r="M171" s="80">
        <v>2.6000000001328183E-2</v>
      </c>
      <c r="N171" s="102">
        <v>10208.943144999999</v>
      </c>
      <c r="O171" s="103">
        <v>103.25</v>
      </c>
      <c r="P171" s="102">
        <v>10.540734175999999</v>
      </c>
      <c r="Q171" s="79">
        <f t="shared" si="2"/>
        <v>2.9734544777243231E-5</v>
      </c>
      <c r="R171" s="79">
        <f>P171/'סכום נכסי הקרן'!$C$42</f>
        <v>6.5533535867201872E-7</v>
      </c>
    </row>
    <row r="172" spans="2:18">
      <c r="B172" s="100" t="s">
        <v>3376</v>
      </c>
      <c r="C172" s="96" t="s">
        <v>2955</v>
      </c>
      <c r="D172" s="99" t="s">
        <v>3075</v>
      </c>
      <c r="E172" s="99"/>
      <c r="F172" s="99" t="s">
        <v>453</v>
      </c>
      <c r="G172" s="86">
        <v>44923</v>
      </c>
      <c r="H172" s="99" t="s">
        <v>129</v>
      </c>
      <c r="I172" s="102">
        <v>9.509999999485391</v>
      </c>
      <c r="J172" s="96" t="s">
        <v>522</v>
      </c>
      <c r="K172" s="96" t="s">
        <v>131</v>
      </c>
      <c r="L172" s="80">
        <v>3.0750000000000003E-2</v>
      </c>
      <c r="M172" s="80">
        <v>3.1599999999394578E-2</v>
      </c>
      <c r="N172" s="102">
        <v>3322.4385750000006</v>
      </c>
      <c r="O172" s="103">
        <v>99.43</v>
      </c>
      <c r="P172" s="102">
        <v>3.30347737</v>
      </c>
      <c r="Q172" s="79">
        <f t="shared" si="2"/>
        <v>9.3188381510015531E-6</v>
      </c>
      <c r="R172" s="79">
        <f>P172/'סכום נכסי הקרן'!$C$42</f>
        <v>2.0538280265743106E-7</v>
      </c>
    </row>
    <row r="173" spans="2:18">
      <c r="B173" s="100" t="s">
        <v>3367</v>
      </c>
      <c r="C173" s="96" t="s">
        <v>2955</v>
      </c>
      <c r="D173" s="99" t="s">
        <v>3076</v>
      </c>
      <c r="E173" s="99"/>
      <c r="F173" s="99" t="s">
        <v>282</v>
      </c>
      <c r="G173" s="86">
        <v>42474</v>
      </c>
      <c r="H173" s="99" t="s">
        <v>2953</v>
      </c>
      <c r="I173" s="102">
        <v>0.78000000000059899</v>
      </c>
      <c r="J173" s="96" t="s">
        <v>127</v>
      </c>
      <c r="K173" s="96" t="s">
        <v>131</v>
      </c>
      <c r="L173" s="80">
        <v>5.3499999999999999E-2</v>
      </c>
      <c r="M173" s="80">
        <v>5.0200000000032524E-2</v>
      </c>
      <c r="N173" s="102">
        <v>464723.20259000006</v>
      </c>
      <c r="O173" s="103">
        <v>100.58</v>
      </c>
      <c r="P173" s="102">
        <v>467.41840372400003</v>
      </c>
      <c r="Q173" s="79">
        <f t="shared" si="2"/>
        <v>1.3185489002164581E-3</v>
      </c>
      <c r="R173" s="79">
        <f>P173/'סכום נכסי הקרן'!$C$42</f>
        <v>2.9060196580216843E-5</v>
      </c>
    </row>
    <row r="174" spans="2:18">
      <c r="B174" s="100" t="s">
        <v>3367</v>
      </c>
      <c r="C174" s="96" t="s">
        <v>2955</v>
      </c>
      <c r="D174" s="99" t="s">
        <v>3077</v>
      </c>
      <c r="E174" s="99"/>
      <c r="F174" s="99" t="s">
        <v>282</v>
      </c>
      <c r="G174" s="86">
        <v>42562</v>
      </c>
      <c r="H174" s="99" t="s">
        <v>2953</v>
      </c>
      <c r="I174" s="102">
        <v>1.7800000000024336</v>
      </c>
      <c r="J174" s="96" t="s">
        <v>127</v>
      </c>
      <c r="K174" s="96" t="s">
        <v>131</v>
      </c>
      <c r="L174" s="80">
        <v>3.3700000000000001E-2</v>
      </c>
      <c r="M174" s="80">
        <v>6.1200000000097343E-2</v>
      </c>
      <c r="N174" s="102">
        <v>197646.17193400004</v>
      </c>
      <c r="O174" s="103">
        <v>95.63</v>
      </c>
      <c r="P174" s="102">
        <v>189.009031843</v>
      </c>
      <c r="Q174" s="79">
        <f t="shared" si="2"/>
        <v>5.3317894435051503E-4</v>
      </c>
      <c r="R174" s="79">
        <f>P174/'סכום נכסי הקרן'!$C$42</f>
        <v>1.1751012747964722E-5</v>
      </c>
    </row>
    <row r="175" spans="2:18">
      <c r="B175" s="100" t="s">
        <v>3367</v>
      </c>
      <c r="C175" s="96" t="s">
        <v>2955</v>
      </c>
      <c r="D175" s="99" t="s">
        <v>3078</v>
      </c>
      <c r="E175" s="99"/>
      <c r="F175" s="99" t="s">
        <v>282</v>
      </c>
      <c r="G175" s="86">
        <v>42717</v>
      </c>
      <c r="H175" s="99" t="s">
        <v>2953</v>
      </c>
      <c r="I175" s="102">
        <v>1.8699999999881223</v>
      </c>
      <c r="J175" s="96" t="s">
        <v>127</v>
      </c>
      <c r="K175" s="96" t="s">
        <v>131</v>
      </c>
      <c r="L175" s="80">
        <v>3.85E-2</v>
      </c>
      <c r="M175" s="80">
        <v>6.0999999999930131E-2</v>
      </c>
      <c r="N175" s="102">
        <v>44583.327866</v>
      </c>
      <c r="O175" s="103">
        <v>96.31</v>
      </c>
      <c r="P175" s="102">
        <v>42.938200573000003</v>
      </c>
      <c r="Q175" s="79">
        <f t="shared" si="2"/>
        <v>1.2112513476519719E-4</v>
      </c>
      <c r="R175" s="79">
        <f>P175/'סכום נכסי הקרן'!$C$42</f>
        <v>2.6695409070562674E-6</v>
      </c>
    </row>
    <row r="176" spans="2:18">
      <c r="B176" s="100" t="s">
        <v>3367</v>
      </c>
      <c r="C176" s="96" t="s">
        <v>2955</v>
      </c>
      <c r="D176" s="99" t="s">
        <v>3079</v>
      </c>
      <c r="E176" s="99"/>
      <c r="F176" s="99" t="s">
        <v>282</v>
      </c>
      <c r="G176" s="86">
        <v>42710</v>
      </c>
      <c r="H176" s="99" t="s">
        <v>2953</v>
      </c>
      <c r="I176" s="102">
        <v>1.869999999995871</v>
      </c>
      <c r="J176" s="96" t="s">
        <v>127</v>
      </c>
      <c r="K176" s="96" t="s">
        <v>131</v>
      </c>
      <c r="L176" s="80">
        <v>3.8399999999999997E-2</v>
      </c>
      <c r="M176" s="80">
        <v>6.0999999999774068E-2</v>
      </c>
      <c r="N176" s="102">
        <v>133291.81560500001</v>
      </c>
      <c r="O176" s="103">
        <v>96.3</v>
      </c>
      <c r="P176" s="102">
        <v>128.36001741899997</v>
      </c>
      <c r="Q176" s="79">
        <f t="shared" si="2"/>
        <v>3.620930593471572E-4</v>
      </c>
      <c r="R176" s="79">
        <f>P176/'סכום נכסי הקרן'!$C$42</f>
        <v>7.9803604426298479E-6</v>
      </c>
    </row>
    <row r="177" spans="2:18">
      <c r="B177" s="100" t="s">
        <v>3367</v>
      </c>
      <c r="C177" s="96" t="s">
        <v>2955</v>
      </c>
      <c r="D177" s="99" t="s">
        <v>3080</v>
      </c>
      <c r="E177" s="99"/>
      <c r="F177" s="99" t="s">
        <v>282</v>
      </c>
      <c r="G177" s="86">
        <v>42474</v>
      </c>
      <c r="H177" s="99" t="s">
        <v>2953</v>
      </c>
      <c r="I177" s="102">
        <v>0.78000000000106617</v>
      </c>
      <c r="J177" s="96" t="s">
        <v>127</v>
      </c>
      <c r="K177" s="96" t="s">
        <v>131</v>
      </c>
      <c r="L177" s="80">
        <v>3.1800000000000002E-2</v>
      </c>
      <c r="M177" s="80">
        <v>6.1400000000010661E-2</v>
      </c>
      <c r="N177" s="102">
        <v>478602.69211199996</v>
      </c>
      <c r="O177" s="103">
        <v>97.99</v>
      </c>
      <c r="P177" s="102">
        <v>468.982776075</v>
      </c>
      <c r="Q177" s="79">
        <f t="shared" si="2"/>
        <v>1.3229618660443036E-3</v>
      </c>
      <c r="R177" s="79">
        <f>P177/'סכום נכסי הקרן'!$C$42</f>
        <v>2.9157456268073635E-5</v>
      </c>
    </row>
    <row r="178" spans="2:18">
      <c r="B178" s="100" t="s">
        <v>3377</v>
      </c>
      <c r="C178" s="96" t="s">
        <v>2954</v>
      </c>
      <c r="D178" s="99" t="s">
        <v>3081</v>
      </c>
      <c r="E178" s="99"/>
      <c r="F178" s="99" t="s">
        <v>282</v>
      </c>
      <c r="G178" s="86">
        <v>43614</v>
      </c>
      <c r="H178" s="99" t="s">
        <v>2953</v>
      </c>
      <c r="I178" s="102">
        <v>0.27999999999935005</v>
      </c>
      <c r="J178" s="96" t="s">
        <v>127</v>
      </c>
      <c r="K178" s="96" t="s">
        <v>131</v>
      </c>
      <c r="L178" s="80">
        <v>2.427E-2</v>
      </c>
      <c r="M178" s="80">
        <v>4.9399999999891142E-2</v>
      </c>
      <c r="N178" s="102">
        <v>247328.53164599999</v>
      </c>
      <c r="O178" s="103">
        <v>99.53</v>
      </c>
      <c r="P178" s="102">
        <v>246.166080822</v>
      </c>
      <c r="Q178" s="79">
        <f t="shared" si="2"/>
        <v>6.9441428183495779E-4</v>
      </c>
      <c r="R178" s="79">
        <f>P178/'סכום נכסי הקרן'!$C$42</f>
        <v>1.5304563626666543E-5</v>
      </c>
    </row>
    <row r="179" spans="2:18">
      <c r="B179" s="100" t="s">
        <v>3377</v>
      </c>
      <c r="C179" s="96" t="s">
        <v>2954</v>
      </c>
      <c r="D179" s="99">
        <v>7355</v>
      </c>
      <c r="E179" s="99"/>
      <c r="F179" s="99" t="s">
        <v>282</v>
      </c>
      <c r="G179" s="86">
        <v>43842</v>
      </c>
      <c r="H179" s="99" t="s">
        <v>2953</v>
      </c>
      <c r="I179" s="102">
        <v>0.52000000000006552</v>
      </c>
      <c r="J179" s="96" t="s">
        <v>127</v>
      </c>
      <c r="K179" s="96" t="s">
        <v>131</v>
      </c>
      <c r="L179" s="80">
        <v>2.0838000000000002E-2</v>
      </c>
      <c r="M179" s="80">
        <v>5.4700000000015396E-2</v>
      </c>
      <c r="N179" s="102">
        <v>618321.328125</v>
      </c>
      <c r="O179" s="103">
        <v>98.76</v>
      </c>
      <c r="P179" s="102">
        <v>610.65415829799997</v>
      </c>
      <c r="Q179" s="79">
        <f t="shared" si="2"/>
        <v>1.7226051914547074E-3</v>
      </c>
      <c r="R179" s="79">
        <f>P179/'סכום נכסי הקרן'!$C$42</f>
        <v>3.7965406884460599E-5</v>
      </c>
    </row>
    <row r="180" spans="2:18">
      <c r="B180" s="100" t="s">
        <v>3376</v>
      </c>
      <c r="C180" s="96" t="s">
        <v>2955</v>
      </c>
      <c r="D180" s="99" t="s">
        <v>3082</v>
      </c>
      <c r="E180" s="99"/>
      <c r="F180" s="99" t="s">
        <v>453</v>
      </c>
      <c r="G180" s="86">
        <v>44143</v>
      </c>
      <c r="H180" s="99" t="s">
        <v>129</v>
      </c>
      <c r="I180" s="102">
        <v>6.9700000001343856</v>
      </c>
      <c r="J180" s="96" t="s">
        <v>522</v>
      </c>
      <c r="K180" s="96" t="s">
        <v>131</v>
      </c>
      <c r="L180" s="80">
        <v>2.5243000000000002E-2</v>
      </c>
      <c r="M180" s="80">
        <v>2.7600000000443985E-2</v>
      </c>
      <c r="N180" s="102">
        <v>23580.092882000004</v>
      </c>
      <c r="O180" s="103">
        <v>106.98</v>
      </c>
      <c r="P180" s="102">
        <v>25.225984213</v>
      </c>
      <c r="Q180" s="79">
        <f t="shared" si="2"/>
        <v>7.1160428164418542E-5</v>
      </c>
      <c r="R180" s="79">
        <f>P180/'סכום נכסי הקרן'!$C$42</f>
        <v>1.5683423124094384E-6</v>
      </c>
    </row>
    <row r="181" spans="2:18">
      <c r="B181" s="100" t="s">
        <v>3376</v>
      </c>
      <c r="C181" s="96" t="s">
        <v>2955</v>
      </c>
      <c r="D181" s="99" t="s">
        <v>3083</v>
      </c>
      <c r="E181" s="99"/>
      <c r="F181" s="99" t="s">
        <v>453</v>
      </c>
      <c r="G181" s="86">
        <v>43779</v>
      </c>
      <c r="H181" s="99" t="s">
        <v>129</v>
      </c>
      <c r="I181" s="102">
        <v>7.3499999998617378</v>
      </c>
      <c r="J181" s="96" t="s">
        <v>522</v>
      </c>
      <c r="K181" s="96" t="s">
        <v>131</v>
      </c>
      <c r="L181" s="80">
        <v>2.5243000000000002E-2</v>
      </c>
      <c r="M181" s="80">
        <v>3.1499999999407446E-2</v>
      </c>
      <c r="N181" s="102">
        <v>7355.9327599999997</v>
      </c>
      <c r="O181" s="103">
        <v>103.24</v>
      </c>
      <c r="P181" s="102">
        <v>7.5942649830000004</v>
      </c>
      <c r="Q181" s="79">
        <f t="shared" si="2"/>
        <v>2.142279735138478E-5</v>
      </c>
      <c r="R181" s="79">
        <f>P181/'סכום נכסי הקרן'!$C$42</f>
        <v>4.7214836114700795E-7</v>
      </c>
    </row>
    <row r="182" spans="2:18">
      <c r="B182" s="100" t="s">
        <v>3376</v>
      </c>
      <c r="C182" s="96" t="s">
        <v>2955</v>
      </c>
      <c r="D182" s="99" t="s">
        <v>3084</v>
      </c>
      <c r="E182" s="99"/>
      <c r="F182" s="99" t="s">
        <v>453</v>
      </c>
      <c r="G182" s="86">
        <v>43835</v>
      </c>
      <c r="H182" s="99" t="s">
        <v>129</v>
      </c>
      <c r="I182" s="102">
        <v>7.3399999993449425</v>
      </c>
      <c r="J182" s="96" t="s">
        <v>522</v>
      </c>
      <c r="K182" s="96" t="s">
        <v>131</v>
      </c>
      <c r="L182" s="80">
        <v>2.5243000000000002E-2</v>
      </c>
      <c r="M182" s="80">
        <v>3.1999999998101283E-2</v>
      </c>
      <c r="N182" s="102">
        <v>4096.2190540000001</v>
      </c>
      <c r="O182" s="103">
        <v>102.86</v>
      </c>
      <c r="P182" s="102">
        <v>4.2133709140000004</v>
      </c>
      <c r="Q182" s="79">
        <f t="shared" si="2"/>
        <v>1.1885573055311556E-5</v>
      </c>
      <c r="R182" s="79">
        <f>P182/'סכום נכסי הקרן'!$C$42</f>
        <v>2.6195243073592537E-7</v>
      </c>
    </row>
    <row r="183" spans="2:18">
      <c r="B183" s="100" t="s">
        <v>3376</v>
      </c>
      <c r="C183" s="96" t="s">
        <v>2955</v>
      </c>
      <c r="D183" s="99" t="s">
        <v>3085</v>
      </c>
      <c r="E183" s="99"/>
      <c r="F183" s="99" t="s">
        <v>453</v>
      </c>
      <c r="G183" s="86">
        <v>43227</v>
      </c>
      <c r="H183" s="99" t="s">
        <v>129</v>
      </c>
      <c r="I183" s="102">
        <v>7.3899999996958234</v>
      </c>
      <c r="J183" s="96" t="s">
        <v>522</v>
      </c>
      <c r="K183" s="96" t="s">
        <v>131</v>
      </c>
      <c r="L183" s="80">
        <v>2.7806000000000001E-2</v>
      </c>
      <c r="M183" s="80">
        <v>2.739999999827258E-2</v>
      </c>
      <c r="N183" s="102">
        <v>2419.5192659999998</v>
      </c>
      <c r="O183" s="103">
        <v>110.06</v>
      </c>
      <c r="P183" s="102">
        <v>2.6629228789999999</v>
      </c>
      <c r="Q183" s="79">
        <f t="shared" si="2"/>
        <v>7.5118865784753628E-6</v>
      </c>
      <c r="R183" s="79">
        <f>P183/'סכום נכסי הקרן'!$C$42</f>
        <v>1.6555844127051341E-7</v>
      </c>
    </row>
    <row r="184" spans="2:18">
      <c r="B184" s="100" t="s">
        <v>3376</v>
      </c>
      <c r="C184" s="96" t="s">
        <v>2955</v>
      </c>
      <c r="D184" s="99" t="s">
        <v>3086</v>
      </c>
      <c r="E184" s="99"/>
      <c r="F184" s="99" t="s">
        <v>453</v>
      </c>
      <c r="G184" s="86">
        <v>43279</v>
      </c>
      <c r="H184" s="99" t="s">
        <v>129</v>
      </c>
      <c r="I184" s="102">
        <v>7.4100000004854669</v>
      </c>
      <c r="J184" s="96" t="s">
        <v>522</v>
      </c>
      <c r="K184" s="96" t="s">
        <v>131</v>
      </c>
      <c r="L184" s="80">
        <v>2.7797000000000002E-2</v>
      </c>
      <c r="M184" s="80">
        <v>2.6300000002989963E-2</v>
      </c>
      <c r="N184" s="102">
        <v>2829.7022750000006</v>
      </c>
      <c r="O184" s="103">
        <v>109.92</v>
      </c>
      <c r="P184" s="102">
        <v>3.1104088889999999</v>
      </c>
      <c r="Q184" s="79">
        <f t="shared" si="2"/>
        <v>8.7742078342215356E-6</v>
      </c>
      <c r="R184" s="79">
        <f>P184/'סכום נכסי הקרן'!$C$42</f>
        <v>1.9337940705596733E-7</v>
      </c>
    </row>
    <row r="185" spans="2:18">
      <c r="B185" s="100" t="s">
        <v>3376</v>
      </c>
      <c r="C185" s="96" t="s">
        <v>2955</v>
      </c>
      <c r="D185" s="99" t="s">
        <v>3087</v>
      </c>
      <c r="E185" s="99"/>
      <c r="F185" s="99" t="s">
        <v>453</v>
      </c>
      <c r="G185" s="86">
        <v>43321</v>
      </c>
      <c r="H185" s="99" t="s">
        <v>129</v>
      </c>
      <c r="I185" s="102">
        <v>7.4099999998525359</v>
      </c>
      <c r="J185" s="96" t="s">
        <v>522</v>
      </c>
      <c r="K185" s="96" t="s">
        <v>131</v>
      </c>
      <c r="L185" s="80">
        <v>2.8528999999999999E-2</v>
      </c>
      <c r="M185" s="80">
        <v>2.5799999999191511E-2</v>
      </c>
      <c r="N185" s="102">
        <v>15851.585703999999</v>
      </c>
      <c r="O185" s="103">
        <v>110.8</v>
      </c>
      <c r="P185" s="102">
        <v>17.563556198999997</v>
      </c>
      <c r="Q185" s="79">
        <f t="shared" si="2"/>
        <v>4.9545348504839612E-5</v>
      </c>
      <c r="R185" s="79">
        <f>P185/'סכום נכסי הקרן'!$C$42</f>
        <v>1.0919561397758012E-6</v>
      </c>
    </row>
    <row r="186" spans="2:18">
      <c r="B186" s="100" t="s">
        <v>3376</v>
      </c>
      <c r="C186" s="96" t="s">
        <v>2955</v>
      </c>
      <c r="D186" s="99" t="s">
        <v>3088</v>
      </c>
      <c r="E186" s="99"/>
      <c r="F186" s="99" t="s">
        <v>453</v>
      </c>
      <c r="G186" s="86">
        <v>43138</v>
      </c>
      <c r="H186" s="99" t="s">
        <v>129</v>
      </c>
      <c r="I186" s="102">
        <v>7.3199999999698999</v>
      </c>
      <c r="J186" s="96" t="s">
        <v>522</v>
      </c>
      <c r="K186" s="96" t="s">
        <v>131</v>
      </c>
      <c r="L186" s="80">
        <v>2.6242999999999999E-2</v>
      </c>
      <c r="M186" s="80">
        <v>3.1999999999498346E-2</v>
      </c>
      <c r="N186" s="102">
        <v>15170.751824999999</v>
      </c>
      <c r="O186" s="103">
        <v>105.12</v>
      </c>
      <c r="P186" s="102">
        <v>15.947493989000002</v>
      </c>
      <c r="Q186" s="79">
        <f t="shared" si="2"/>
        <v>4.4986569833097164E-5</v>
      </c>
      <c r="R186" s="79">
        <f>P186/'סכום נכסי הקרן'!$C$42</f>
        <v>9.9148280553329633E-7</v>
      </c>
    </row>
    <row r="187" spans="2:18">
      <c r="B187" s="100" t="s">
        <v>3376</v>
      </c>
      <c r="C187" s="96" t="s">
        <v>2955</v>
      </c>
      <c r="D187" s="99" t="s">
        <v>3089</v>
      </c>
      <c r="E187" s="99"/>
      <c r="F187" s="99" t="s">
        <v>453</v>
      </c>
      <c r="G187" s="86">
        <v>43417</v>
      </c>
      <c r="H187" s="99" t="s">
        <v>129</v>
      </c>
      <c r="I187" s="102">
        <v>7.3399999998737782</v>
      </c>
      <c r="J187" s="96" t="s">
        <v>522</v>
      </c>
      <c r="K187" s="96" t="s">
        <v>131</v>
      </c>
      <c r="L187" s="80">
        <v>3.0796999999999998E-2</v>
      </c>
      <c r="M187" s="80">
        <v>2.6999999999652146E-2</v>
      </c>
      <c r="N187" s="102">
        <v>18047.749523999999</v>
      </c>
      <c r="O187" s="103">
        <v>111.5</v>
      </c>
      <c r="P187" s="102">
        <v>20.123239130999998</v>
      </c>
      <c r="Q187" s="79">
        <f t="shared" si="2"/>
        <v>5.6766003678024321E-5</v>
      </c>
      <c r="R187" s="79">
        <f>P187/'סכום נכסי הקרן'!$C$42</f>
        <v>1.2510959780755111E-6</v>
      </c>
    </row>
    <row r="188" spans="2:18">
      <c r="B188" s="100" t="s">
        <v>3376</v>
      </c>
      <c r="C188" s="96" t="s">
        <v>2955</v>
      </c>
      <c r="D188" s="99" t="s">
        <v>3090</v>
      </c>
      <c r="E188" s="99"/>
      <c r="F188" s="99" t="s">
        <v>453</v>
      </c>
      <c r="G188" s="86">
        <v>43485</v>
      </c>
      <c r="H188" s="99" t="s">
        <v>129</v>
      </c>
      <c r="I188" s="102">
        <v>7.389999999947932</v>
      </c>
      <c r="J188" s="96" t="s">
        <v>522</v>
      </c>
      <c r="K188" s="96" t="s">
        <v>131</v>
      </c>
      <c r="L188" s="80">
        <v>3.0190999999999999E-2</v>
      </c>
      <c r="M188" s="80">
        <v>2.5099999999976686E-2</v>
      </c>
      <c r="N188" s="102">
        <v>22806.913083000003</v>
      </c>
      <c r="O188" s="103">
        <v>112.84</v>
      </c>
      <c r="P188" s="102">
        <v>25.735321005999999</v>
      </c>
      <c r="Q188" s="79">
        <f t="shared" si="2"/>
        <v>7.2597225395548711E-5</v>
      </c>
      <c r="R188" s="79">
        <f>P188/'סכום נכסי הקרן'!$C$42</f>
        <v>1.6000086464951138E-6</v>
      </c>
    </row>
    <row r="189" spans="2:18">
      <c r="B189" s="100" t="s">
        <v>3376</v>
      </c>
      <c r="C189" s="96" t="s">
        <v>2955</v>
      </c>
      <c r="D189" s="99" t="s">
        <v>3091</v>
      </c>
      <c r="E189" s="99"/>
      <c r="F189" s="99" t="s">
        <v>453</v>
      </c>
      <c r="G189" s="86">
        <v>43613</v>
      </c>
      <c r="H189" s="99" t="s">
        <v>129</v>
      </c>
      <c r="I189" s="102">
        <v>7.4300000001316224</v>
      </c>
      <c r="J189" s="96" t="s">
        <v>522</v>
      </c>
      <c r="K189" s="96" t="s">
        <v>131</v>
      </c>
      <c r="L189" s="80">
        <v>2.5243000000000002E-2</v>
      </c>
      <c r="M189" s="80">
        <v>2.75E-2</v>
      </c>
      <c r="N189" s="102">
        <v>6019.5330780000004</v>
      </c>
      <c r="O189" s="103">
        <v>106.02</v>
      </c>
      <c r="P189" s="102">
        <v>6.3819087120000004</v>
      </c>
      <c r="Q189" s="79">
        <f t="shared" si="2"/>
        <v>1.8002839953341284E-5</v>
      </c>
      <c r="R189" s="79">
        <f>P189/'סכום נכסי הקרן'!$C$42</f>
        <v>3.9677411126761742E-7</v>
      </c>
    </row>
    <row r="190" spans="2:18">
      <c r="B190" s="100" t="s">
        <v>3376</v>
      </c>
      <c r="C190" s="96" t="s">
        <v>2955</v>
      </c>
      <c r="D190" s="99" t="s">
        <v>3092</v>
      </c>
      <c r="E190" s="99"/>
      <c r="F190" s="99" t="s">
        <v>453</v>
      </c>
      <c r="G190" s="86">
        <v>43657</v>
      </c>
      <c r="H190" s="99" t="s">
        <v>129</v>
      </c>
      <c r="I190" s="102">
        <v>7.33000000046433</v>
      </c>
      <c r="J190" s="96" t="s">
        <v>522</v>
      </c>
      <c r="K190" s="96" t="s">
        <v>131</v>
      </c>
      <c r="L190" s="80">
        <v>2.5243000000000002E-2</v>
      </c>
      <c r="M190" s="80">
        <v>3.2100000001602846E-2</v>
      </c>
      <c r="N190" s="102">
        <v>5938.900224</v>
      </c>
      <c r="O190" s="103">
        <v>101.9</v>
      </c>
      <c r="P190" s="102">
        <v>6.0517392430000001</v>
      </c>
      <c r="Q190" s="79">
        <f t="shared" si="2"/>
        <v>1.7071459017617444E-5</v>
      </c>
      <c r="R190" s="79">
        <f>P190/'סכום נכסי הקרן'!$C$42</f>
        <v>3.7624691422641717E-7</v>
      </c>
    </row>
    <row r="191" spans="2:18">
      <c r="B191" s="100" t="s">
        <v>3376</v>
      </c>
      <c r="C191" s="96" t="s">
        <v>2955</v>
      </c>
      <c r="D191" s="99" t="s">
        <v>3093</v>
      </c>
      <c r="E191" s="99"/>
      <c r="F191" s="99" t="s">
        <v>453</v>
      </c>
      <c r="G191" s="86">
        <v>43541</v>
      </c>
      <c r="H191" s="99" t="s">
        <v>129</v>
      </c>
      <c r="I191" s="102">
        <v>7.4200000004479634</v>
      </c>
      <c r="J191" s="96" t="s">
        <v>522</v>
      </c>
      <c r="K191" s="96" t="s">
        <v>131</v>
      </c>
      <c r="L191" s="80">
        <v>2.7271E-2</v>
      </c>
      <c r="M191" s="80">
        <v>2.6400000001493212E-2</v>
      </c>
      <c r="N191" s="102">
        <v>1958.5371640000001</v>
      </c>
      <c r="O191" s="103">
        <v>109.42</v>
      </c>
      <c r="P191" s="102">
        <v>2.1430313620000003</v>
      </c>
      <c r="Q191" s="79">
        <f t="shared" si="2"/>
        <v>6.0453153384242567E-6</v>
      </c>
      <c r="R191" s="79">
        <f>P191/'סכום נכסי הקרן'!$C$42</f>
        <v>1.332359020550311E-7</v>
      </c>
    </row>
    <row r="192" spans="2:18">
      <c r="B192" s="100" t="s">
        <v>3378</v>
      </c>
      <c r="C192" s="96" t="s">
        <v>2954</v>
      </c>
      <c r="D192" s="99">
        <v>22333</v>
      </c>
      <c r="E192" s="99"/>
      <c r="F192" s="99" t="s">
        <v>449</v>
      </c>
      <c r="G192" s="86">
        <v>41639</v>
      </c>
      <c r="H192" s="99" t="s">
        <v>289</v>
      </c>
      <c r="I192" s="102">
        <v>0.49000000001332722</v>
      </c>
      <c r="J192" s="96" t="s">
        <v>126</v>
      </c>
      <c r="K192" s="96" t="s">
        <v>131</v>
      </c>
      <c r="L192" s="80">
        <v>3.7000000000000005E-2</v>
      </c>
      <c r="M192" s="80">
        <v>4.7400000000389554E-2</v>
      </c>
      <c r="N192" s="102">
        <v>26810.535777000001</v>
      </c>
      <c r="O192" s="103">
        <v>109.15</v>
      </c>
      <c r="P192" s="102">
        <v>29.263701088999998</v>
      </c>
      <c r="Q192" s="79">
        <f t="shared" si="2"/>
        <v>8.2550495615376011E-5</v>
      </c>
      <c r="R192" s="79">
        <f>P192/'סכום נכסי הקרן'!$C$42</f>
        <v>1.8193740330626623E-6</v>
      </c>
    </row>
    <row r="193" spans="2:18">
      <c r="B193" s="100" t="s">
        <v>3378</v>
      </c>
      <c r="C193" s="96" t="s">
        <v>2954</v>
      </c>
      <c r="D193" s="99">
        <v>22334</v>
      </c>
      <c r="E193" s="99"/>
      <c r="F193" s="99" t="s">
        <v>449</v>
      </c>
      <c r="G193" s="86">
        <v>42004</v>
      </c>
      <c r="H193" s="99" t="s">
        <v>289</v>
      </c>
      <c r="I193" s="102">
        <v>0.95000000001588381</v>
      </c>
      <c r="J193" s="96" t="s">
        <v>126</v>
      </c>
      <c r="K193" s="96" t="s">
        <v>131</v>
      </c>
      <c r="L193" s="80">
        <v>3.7000000000000005E-2</v>
      </c>
      <c r="M193" s="80">
        <v>7.9500000000158846E-2</v>
      </c>
      <c r="N193" s="102">
        <v>14894.742136000001</v>
      </c>
      <c r="O193" s="103">
        <v>105.67</v>
      </c>
      <c r="P193" s="102">
        <v>15.739274204999999</v>
      </c>
      <c r="Q193" s="79">
        <f t="shared" si="2"/>
        <v>4.4399198935825806E-5</v>
      </c>
      <c r="R193" s="79">
        <f>P193/'סכום נכסי הקרן'!$C$42</f>
        <v>9.7853742767328527E-7</v>
      </c>
    </row>
    <row r="194" spans="2:18">
      <c r="B194" s="100" t="s">
        <v>3378</v>
      </c>
      <c r="C194" s="96" t="s">
        <v>2954</v>
      </c>
      <c r="D194" s="99" t="s">
        <v>3094</v>
      </c>
      <c r="E194" s="99"/>
      <c r="F194" s="99" t="s">
        <v>449</v>
      </c>
      <c r="G194" s="86">
        <v>42759</v>
      </c>
      <c r="H194" s="99" t="s">
        <v>289</v>
      </c>
      <c r="I194" s="102">
        <v>1.9000000000006561</v>
      </c>
      <c r="J194" s="96" t="s">
        <v>126</v>
      </c>
      <c r="K194" s="96" t="s">
        <v>131</v>
      </c>
      <c r="L194" s="80">
        <v>5.5500000000000001E-2</v>
      </c>
      <c r="M194" s="80">
        <v>5.6600000000009185E-2</v>
      </c>
      <c r="N194" s="102">
        <v>1046371.153924</v>
      </c>
      <c r="O194" s="103">
        <v>101.97</v>
      </c>
      <c r="P194" s="102">
        <v>1066.979826347</v>
      </c>
      <c r="Q194" s="79">
        <f t="shared" si="2"/>
        <v>3.0098623960337391E-3</v>
      </c>
      <c r="R194" s="79">
        <f>P194/'סכום נכסי הקרן'!$C$42</f>
        <v>6.633594923463513E-5</v>
      </c>
    </row>
    <row r="195" spans="2:18">
      <c r="B195" s="100" t="s">
        <v>3378</v>
      </c>
      <c r="C195" s="96" t="s">
        <v>2954</v>
      </c>
      <c r="D195" s="99" t="s">
        <v>3095</v>
      </c>
      <c r="E195" s="99"/>
      <c r="F195" s="99" t="s">
        <v>449</v>
      </c>
      <c r="G195" s="86">
        <v>42759</v>
      </c>
      <c r="H195" s="99" t="s">
        <v>289</v>
      </c>
      <c r="I195" s="102">
        <v>1.9200000000007293</v>
      </c>
      <c r="J195" s="96" t="s">
        <v>126</v>
      </c>
      <c r="K195" s="96" t="s">
        <v>131</v>
      </c>
      <c r="L195" s="80">
        <v>3.8800000000000001E-2</v>
      </c>
      <c r="M195" s="80">
        <v>5.0300000000012855E-2</v>
      </c>
      <c r="N195" s="102">
        <v>1046371.153924</v>
      </c>
      <c r="O195" s="103">
        <v>99.62</v>
      </c>
      <c r="P195" s="102">
        <v>1042.3949647219999</v>
      </c>
      <c r="Q195" s="79">
        <f t="shared" si="2"/>
        <v>2.9405105219967925E-3</v>
      </c>
      <c r="R195" s="79">
        <f>P195/'סכום נכסי הקרן'!$C$42</f>
        <v>6.4807466603168624E-5</v>
      </c>
    </row>
    <row r="196" spans="2:18">
      <c r="B196" s="100" t="s">
        <v>3379</v>
      </c>
      <c r="C196" s="96" t="s">
        <v>2954</v>
      </c>
      <c r="D196" s="99">
        <v>7561</v>
      </c>
      <c r="E196" s="99"/>
      <c r="F196" s="99" t="s">
        <v>476</v>
      </c>
      <c r="G196" s="86">
        <v>43920</v>
      </c>
      <c r="H196" s="99" t="s">
        <v>129</v>
      </c>
      <c r="I196" s="102">
        <v>4.6799999999995894</v>
      </c>
      <c r="J196" s="96" t="s">
        <v>155</v>
      </c>
      <c r="K196" s="96" t="s">
        <v>131</v>
      </c>
      <c r="L196" s="80">
        <v>4.8917999999999996E-2</v>
      </c>
      <c r="M196" s="80">
        <v>5.2999999999993171E-2</v>
      </c>
      <c r="N196" s="102">
        <v>2352316.376224</v>
      </c>
      <c r="O196" s="103">
        <v>99.57</v>
      </c>
      <c r="P196" s="102">
        <v>2342.2013868220001</v>
      </c>
      <c r="Q196" s="79">
        <f t="shared" si="2"/>
        <v>6.6071576088458572E-3</v>
      </c>
      <c r="R196" s="79">
        <f>P196/'סכום נכסי הקרן'!$C$42</f>
        <v>1.4561864100604515E-4</v>
      </c>
    </row>
    <row r="197" spans="2:18">
      <c r="B197" s="100" t="s">
        <v>3379</v>
      </c>
      <c r="C197" s="96" t="s">
        <v>2954</v>
      </c>
      <c r="D197" s="99">
        <v>8991</v>
      </c>
      <c r="E197" s="99"/>
      <c r="F197" s="99" t="s">
        <v>476</v>
      </c>
      <c r="G197" s="86">
        <v>44636</v>
      </c>
      <c r="H197" s="99" t="s">
        <v>129</v>
      </c>
      <c r="I197" s="102">
        <v>5.2499999999995808</v>
      </c>
      <c r="J197" s="96" t="s">
        <v>155</v>
      </c>
      <c r="K197" s="96" t="s">
        <v>131</v>
      </c>
      <c r="L197" s="80">
        <v>4.2824000000000001E-2</v>
      </c>
      <c r="M197" s="80">
        <v>7.0599999999996305E-2</v>
      </c>
      <c r="N197" s="102">
        <v>2028453.357847</v>
      </c>
      <c r="O197" s="103">
        <v>88.06</v>
      </c>
      <c r="P197" s="102">
        <v>1786.2560705109997</v>
      </c>
      <c r="Q197" s="79">
        <f t="shared" si="2"/>
        <v>5.0388815641670415E-3</v>
      </c>
      <c r="R197" s="79">
        <f>P197/'סכום נכסי הקרן'!$C$42</f>
        <v>1.1105457581064008E-4</v>
      </c>
    </row>
    <row r="198" spans="2:18">
      <c r="B198" s="100" t="s">
        <v>3379</v>
      </c>
      <c r="C198" s="96" t="s">
        <v>2954</v>
      </c>
      <c r="D198" s="99">
        <v>9112</v>
      </c>
      <c r="E198" s="99"/>
      <c r="F198" s="99" t="s">
        <v>476</v>
      </c>
      <c r="G198" s="86">
        <v>44722</v>
      </c>
      <c r="H198" s="99" t="s">
        <v>129</v>
      </c>
      <c r="I198" s="102">
        <v>5.1899999999993174</v>
      </c>
      <c r="J198" s="96" t="s">
        <v>155</v>
      </c>
      <c r="K198" s="96" t="s">
        <v>131</v>
      </c>
      <c r="L198" s="80">
        <v>5.2750000000000005E-2</v>
      </c>
      <c r="M198" s="80">
        <v>6.7599999999989099E-2</v>
      </c>
      <c r="N198" s="102">
        <v>3224123.757975</v>
      </c>
      <c r="O198" s="103">
        <v>94.47</v>
      </c>
      <c r="P198" s="102">
        <v>3045.8297919319998</v>
      </c>
      <c r="Q198" s="79">
        <f t="shared" ref="Q198:Q249" si="3">IFERROR(P198/$P$10,0)</f>
        <v>8.5920355090893328E-3</v>
      </c>
      <c r="R198" s="79">
        <f>P198/'סכום נכסי הקרן'!$C$42</f>
        <v>1.8936441483311697E-4</v>
      </c>
    </row>
    <row r="199" spans="2:18">
      <c r="B199" s="100" t="s">
        <v>3379</v>
      </c>
      <c r="C199" s="96" t="s">
        <v>2954</v>
      </c>
      <c r="D199" s="99">
        <v>9247</v>
      </c>
      <c r="E199" s="99"/>
      <c r="F199" s="99" t="s">
        <v>476</v>
      </c>
      <c r="G199" s="86">
        <v>44816</v>
      </c>
      <c r="H199" s="99" t="s">
        <v>129</v>
      </c>
      <c r="I199" s="102">
        <v>5.1400000000003327</v>
      </c>
      <c r="J199" s="96" t="s">
        <v>155</v>
      </c>
      <c r="K199" s="96" t="s">
        <v>131</v>
      </c>
      <c r="L199" s="80">
        <v>5.6036999999999997E-2</v>
      </c>
      <c r="M199" s="80">
        <v>7.3400000000006557E-2</v>
      </c>
      <c r="N199" s="102">
        <v>3977305.3816880002</v>
      </c>
      <c r="O199" s="103">
        <v>93.52</v>
      </c>
      <c r="P199" s="102">
        <v>3719.5761130840006</v>
      </c>
      <c r="Q199" s="79">
        <f t="shared" si="3"/>
        <v>1.0492618506468307E-2</v>
      </c>
      <c r="R199" s="79">
        <f>P199/'סכום נכסי הקרן'!$C$42</f>
        <v>2.3125236871316172E-4</v>
      </c>
    </row>
    <row r="200" spans="2:18">
      <c r="B200" s="100" t="s">
        <v>3379</v>
      </c>
      <c r="C200" s="96" t="s">
        <v>2954</v>
      </c>
      <c r="D200" s="99">
        <v>7894</v>
      </c>
      <c r="E200" s="99"/>
      <c r="F200" s="99" t="s">
        <v>476</v>
      </c>
      <c r="G200" s="86">
        <v>44068</v>
      </c>
      <c r="H200" s="99" t="s">
        <v>129</v>
      </c>
      <c r="I200" s="102">
        <v>4.6300000000005941</v>
      </c>
      <c r="J200" s="96" t="s">
        <v>155</v>
      </c>
      <c r="K200" s="96" t="s">
        <v>131</v>
      </c>
      <c r="L200" s="80">
        <v>4.5102999999999997E-2</v>
      </c>
      <c r="M200" s="80">
        <v>6.5000000000007413E-2</v>
      </c>
      <c r="N200" s="102">
        <v>2915279.6989679998</v>
      </c>
      <c r="O200" s="103">
        <v>92.69</v>
      </c>
      <c r="P200" s="102">
        <v>2702.1726932799993</v>
      </c>
      <c r="Q200" s="79">
        <f t="shared" si="3"/>
        <v>7.622607078653084E-3</v>
      </c>
      <c r="R200" s="79">
        <f>P200/'סכום נכסי הקרן'!$C$42</f>
        <v>1.679986689329811E-4</v>
      </c>
    </row>
    <row r="201" spans="2:18">
      <c r="B201" s="100" t="s">
        <v>3379</v>
      </c>
      <c r="C201" s="96" t="s">
        <v>2954</v>
      </c>
      <c r="D201" s="99">
        <v>8076</v>
      </c>
      <c r="E201" s="99"/>
      <c r="F201" s="99" t="s">
        <v>476</v>
      </c>
      <c r="G201" s="86">
        <v>44160</v>
      </c>
      <c r="H201" s="99" t="s">
        <v>129</v>
      </c>
      <c r="I201" s="102">
        <v>4.529999999999796</v>
      </c>
      <c r="J201" s="96" t="s">
        <v>155</v>
      </c>
      <c r="K201" s="96" t="s">
        <v>131</v>
      </c>
      <c r="L201" s="80">
        <v>4.5465999999999999E-2</v>
      </c>
      <c r="M201" s="80">
        <v>7.8099999999991662E-2</v>
      </c>
      <c r="N201" s="102">
        <v>2677552.1858760002</v>
      </c>
      <c r="O201" s="103">
        <v>87.81</v>
      </c>
      <c r="P201" s="102">
        <v>2351.1584604159998</v>
      </c>
      <c r="Q201" s="79">
        <f t="shared" si="3"/>
        <v>6.6324247772808851E-3</v>
      </c>
      <c r="R201" s="79">
        <f>P201/'סכום נכסי הקרן'!$C$42</f>
        <v>1.4617551749475697E-4</v>
      </c>
    </row>
    <row r="202" spans="2:18">
      <c r="B202" s="100" t="s">
        <v>3379</v>
      </c>
      <c r="C202" s="96" t="s">
        <v>2954</v>
      </c>
      <c r="D202" s="99">
        <v>9311</v>
      </c>
      <c r="E202" s="99"/>
      <c r="F202" s="99" t="s">
        <v>476</v>
      </c>
      <c r="G202" s="86">
        <v>44880</v>
      </c>
      <c r="H202" s="99" t="s">
        <v>129</v>
      </c>
      <c r="I202" s="102">
        <v>4.3400000000006385</v>
      </c>
      <c r="J202" s="96" t="s">
        <v>155</v>
      </c>
      <c r="K202" s="96" t="s">
        <v>131</v>
      </c>
      <c r="L202" s="80">
        <v>7.2695999999999997E-2</v>
      </c>
      <c r="M202" s="80">
        <v>8.2800000000013613E-2</v>
      </c>
      <c r="N202" s="102">
        <v>2374353.9</v>
      </c>
      <c r="O202" s="103">
        <v>97.63</v>
      </c>
      <c r="P202" s="102">
        <v>2318.081605328</v>
      </c>
      <c r="Q202" s="79">
        <f t="shared" si="3"/>
        <v>6.5391176876339521E-3</v>
      </c>
      <c r="R202" s="79">
        <f>P202/'סכום נכסי הקרן'!$C$42</f>
        <v>1.4411907319676951E-4</v>
      </c>
    </row>
    <row r="203" spans="2:18">
      <c r="B203" s="100" t="s">
        <v>3380</v>
      </c>
      <c r="C203" s="96" t="s">
        <v>2955</v>
      </c>
      <c r="D203" s="99" t="s">
        <v>3096</v>
      </c>
      <c r="E203" s="99"/>
      <c r="F203" s="99" t="s">
        <v>476</v>
      </c>
      <c r="G203" s="86">
        <v>43530</v>
      </c>
      <c r="H203" s="99" t="s">
        <v>129</v>
      </c>
      <c r="I203" s="102">
        <v>4.8900000000001116</v>
      </c>
      <c r="J203" s="96" t="s">
        <v>320</v>
      </c>
      <c r="K203" s="96" t="s">
        <v>131</v>
      </c>
      <c r="L203" s="80">
        <v>6.5500000000000003E-2</v>
      </c>
      <c r="M203" s="80">
        <v>5.5000000000001804E-2</v>
      </c>
      <c r="N203" s="102">
        <v>2626339.147082</v>
      </c>
      <c r="O203" s="103">
        <v>105.67</v>
      </c>
      <c r="P203" s="102">
        <v>2775.2523253210002</v>
      </c>
      <c r="Q203" s="79">
        <f t="shared" si="3"/>
        <v>7.8287587142929667E-3</v>
      </c>
      <c r="R203" s="79">
        <f>P203/'סכום נכסי הקרן'!$C$42</f>
        <v>1.7254215386254624E-4</v>
      </c>
    </row>
    <row r="204" spans="2:18">
      <c r="B204" s="100" t="s">
        <v>3381</v>
      </c>
      <c r="C204" s="96" t="s">
        <v>2954</v>
      </c>
      <c r="D204" s="99">
        <v>8811</v>
      </c>
      <c r="E204" s="99"/>
      <c r="F204" s="99" t="s">
        <v>700</v>
      </c>
      <c r="G204" s="86">
        <v>44550</v>
      </c>
      <c r="H204" s="99" t="s">
        <v>2953</v>
      </c>
      <c r="I204" s="102">
        <v>5.5700000000006318</v>
      </c>
      <c r="J204" s="96" t="s">
        <v>309</v>
      </c>
      <c r="K204" s="96" t="s">
        <v>131</v>
      </c>
      <c r="L204" s="80">
        <v>6.3500000000000001E-2</v>
      </c>
      <c r="M204" s="80">
        <v>6.5400000000004829E-2</v>
      </c>
      <c r="N204" s="102">
        <v>3582553.950067</v>
      </c>
      <c r="O204" s="103">
        <v>99.69</v>
      </c>
      <c r="P204" s="102">
        <v>3571.4468558820004</v>
      </c>
      <c r="Q204" s="79">
        <f t="shared" si="3"/>
        <v>1.0074758046508951E-2</v>
      </c>
      <c r="R204" s="79">
        <f>P204/'סכום נכסי הקרן'!$C$42</f>
        <v>2.2204292103357605E-4</v>
      </c>
    </row>
    <row r="205" spans="2:18">
      <c r="B205" s="100" t="s">
        <v>3382</v>
      </c>
      <c r="C205" s="96" t="s">
        <v>2955</v>
      </c>
      <c r="D205" s="99" t="s">
        <v>3097</v>
      </c>
      <c r="E205" s="99"/>
      <c r="F205" s="99" t="s">
        <v>700</v>
      </c>
      <c r="G205" s="86">
        <v>42732</v>
      </c>
      <c r="H205" s="99" t="s">
        <v>2953</v>
      </c>
      <c r="I205" s="102">
        <v>2.3500000000184484</v>
      </c>
      <c r="J205" s="96" t="s">
        <v>127</v>
      </c>
      <c r="K205" s="96" t="s">
        <v>131</v>
      </c>
      <c r="L205" s="80">
        <v>2.1613000000000004E-2</v>
      </c>
      <c r="M205" s="80">
        <v>2.2200000000087212E-2</v>
      </c>
      <c r="N205" s="102">
        <v>27345.953632000001</v>
      </c>
      <c r="O205" s="103">
        <v>109.02</v>
      </c>
      <c r="P205" s="102">
        <v>29.812558967000001</v>
      </c>
      <c r="Q205" s="79">
        <f t="shared" si="3"/>
        <v>8.409877857908954E-5</v>
      </c>
      <c r="R205" s="79">
        <f>P205/'סכום נכסי הקרן'!$C$42</f>
        <v>1.8534974601725175E-6</v>
      </c>
    </row>
    <row r="206" spans="2:18">
      <c r="B206" s="100" t="s">
        <v>3383</v>
      </c>
      <c r="C206" s="96" t="s">
        <v>2954</v>
      </c>
      <c r="D206" s="99">
        <v>6718</v>
      </c>
      <c r="E206" s="99"/>
      <c r="F206" s="99" t="s">
        <v>476</v>
      </c>
      <c r="G206" s="86">
        <v>43482</v>
      </c>
      <c r="H206" s="99" t="s">
        <v>129</v>
      </c>
      <c r="I206" s="102">
        <v>1.1700000000002331</v>
      </c>
      <c r="J206" s="96" t="s">
        <v>127</v>
      </c>
      <c r="K206" s="96" t="s">
        <v>131</v>
      </c>
      <c r="L206" s="80">
        <v>4.1299999999999996E-2</v>
      </c>
      <c r="M206" s="80">
        <v>3.8400000000006769E-2</v>
      </c>
      <c r="N206" s="102">
        <v>2342625.0222100001</v>
      </c>
      <c r="O206" s="103">
        <v>100.89</v>
      </c>
      <c r="P206" s="102">
        <v>2363.474346085</v>
      </c>
      <c r="Q206" s="79">
        <f t="shared" si="3"/>
        <v>6.6671668785218121E-3</v>
      </c>
      <c r="R206" s="79">
        <f>P206/'סכום נכסי הקרן'!$C$42</f>
        <v>1.4694121703878252E-4</v>
      </c>
    </row>
    <row r="207" spans="2:18">
      <c r="B207" s="100" t="s">
        <v>3384</v>
      </c>
      <c r="C207" s="96" t="s">
        <v>2955</v>
      </c>
      <c r="D207" s="99" t="s">
        <v>3098</v>
      </c>
      <c r="E207" s="99"/>
      <c r="F207" s="99" t="s">
        <v>476</v>
      </c>
      <c r="G207" s="86">
        <v>41816</v>
      </c>
      <c r="H207" s="99" t="s">
        <v>129</v>
      </c>
      <c r="I207" s="102">
        <v>7.0100000000515861</v>
      </c>
      <c r="J207" s="96" t="s">
        <v>522</v>
      </c>
      <c r="K207" s="96" t="s">
        <v>131</v>
      </c>
      <c r="L207" s="80">
        <v>4.4999999999999998E-2</v>
      </c>
      <c r="M207" s="80">
        <v>2.2600000000147391E-2</v>
      </c>
      <c r="N207" s="102">
        <v>10795.953969</v>
      </c>
      <c r="O207" s="103">
        <v>125.69</v>
      </c>
      <c r="P207" s="102">
        <v>13.569434730000001</v>
      </c>
      <c r="Q207" s="79">
        <f t="shared" si="3"/>
        <v>3.8278260113962719E-5</v>
      </c>
      <c r="R207" s="79">
        <f>P207/'סכום נכסי הקרן'!$C$42</f>
        <v>8.4363481967018332E-7</v>
      </c>
    </row>
    <row r="208" spans="2:18">
      <c r="B208" s="100" t="s">
        <v>3384</v>
      </c>
      <c r="C208" s="96" t="s">
        <v>2955</v>
      </c>
      <c r="D208" s="99" t="s">
        <v>3099</v>
      </c>
      <c r="E208" s="99"/>
      <c r="F208" s="99" t="s">
        <v>476</v>
      </c>
      <c r="G208" s="86">
        <v>42625</v>
      </c>
      <c r="H208" s="99" t="s">
        <v>129</v>
      </c>
      <c r="I208" s="102">
        <v>6.9299999993852985</v>
      </c>
      <c r="J208" s="96" t="s">
        <v>522</v>
      </c>
      <c r="K208" s="96" t="s">
        <v>131</v>
      </c>
      <c r="L208" s="80">
        <v>4.4999999999999998E-2</v>
      </c>
      <c r="M208" s="80">
        <v>2.6699999996940033E-2</v>
      </c>
      <c r="N208" s="102">
        <v>3006.2260190000002</v>
      </c>
      <c r="O208" s="103">
        <v>122.84</v>
      </c>
      <c r="P208" s="102">
        <v>3.6928480389999998</v>
      </c>
      <c r="Q208" s="79">
        <f t="shared" si="3"/>
        <v>1.0417220806233182E-5</v>
      </c>
      <c r="R208" s="79">
        <f>P208/'סכום נכסי הקרן'!$C$42</f>
        <v>2.2959063892053187E-7</v>
      </c>
    </row>
    <row r="209" spans="2:18">
      <c r="B209" s="100" t="s">
        <v>3384</v>
      </c>
      <c r="C209" s="96" t="s">
        <v>2955</v>
      </c>
      <c r="D209" s="99" t="s">
        <v>3100</v>
      </c>
      <c r="E209" s="99"/>
      <c r="F209" s="99" t="s">
        <v>476</v>
      </c>
      <c r="G209" s="86">
        <v>42716</v>
      </c>
      <c r="H209" s="99" t="s">
        <v>129</v>
      </c>
      <c r="I209" s="102">
        <v>6.979999999971886</v>
      </c>
      <c r="J209" s="96" t="s">
        <v>522</v>
      </c>
      <c r="K209" s="96" t="s">
        <v>131</v>
      </c>
      <c r="L209" s="80">
        <v>4.4999999999999998E-2</v>
      </c>
      <c r="M209" s="80">
        <v>2.4300000000773158E-2</v>
      </c>
      <c r="N209" s="102">
        <v>2274.386602</v>
      </c>
      <c r="O209" s="103">
        <v>125.11</v>
      </c>
      <c r="P209" s="102">
        <v>2.8454850459999999</v>
      </c>
      <c r="Q209" s="79">
        <f t="shared" si="3"/>
        <v>8.0268794469656696E-6</v>
      </c>
      <c r="R209" s="79">
        <f>P209/'סכום נכסי הקרן'!$C$42</f>
        <v>1.7690864147414732E-7</v>
      </c>
    </row>
    <row r="210" spans="2:18">
      <c r="B210" s="100" t="s">
        <v>3384</v>
      </c>
      <c r="C210" s="96" t="s">
        <v>2955</v>
      </c>
      <c r="D210" s="99" t="s">
        <v>3101</v>
      </c>
      <c r="E210" s="99"/>
      <c r="F210" s="99" t="s">
        <v>476</v>
      </c>
      <c r="G210" s="86">
        <v>42803</v>
      </c>
      <c r="H210" s="99" t="s">
        <v>129</v>
      </c>
      <c r="I210" s="102">
        <v>6.9099999999854589</v>
      </c>
      <c r="J210" s="96" t="s">
        <v>522</v>
      </c>
      <c r="K210" s="96" t="s">
        <v>131</v>
      </c>
      <c r="L210" s="80">
        <v>4.4999999999999998E-2</v>
      </c>
      <c r="M210" s="80">
        <v>2.810000000019015E-2</v>
      </c>
      <c r="N210" s="102">
        <v>14575.976377000001</v>
      </c>
      <c r="O210" s="103">
        <v>122.67</v>
      </c>
      <c r="P210" s="102">
        <v>17.880351185999999</v>
      </c>
      <c r="Q210" s="79">
        <f t="shared" si="3"/>
        <v>5.0439001126077838E-5</v>
      </c>
      <c r="R210" s="79">
        <f>P210/'סכום נכסי הקרן'!$C$42</f>
        <v>1.1116518225398956E-6</v>
      </c>
    </row>
    <row r="211" spans="2:18">
      <c r="B211" s="100" t="s">
        <v>3384</v>
      </c>
      <c r="C211" s="96" t="s">
        <v>2955</v>
      </c>
      <c r="D211" s="99" t="s">
        <v>3102</v>
      </c>
      <c r="E211" s="99"/>
      <c r="F211" s="99" t="s">
        <v>476</v>
      </c>
      <c r="G211" s="86">
        <v>42898</v>
      </c>
      <c r="H211" s="99" t="s">
        <v>129</v>
      </c>
      <c r="I211" s="102">
        <v>6.8799999993512317</v>
      </c>
      <c r="J211" s="96" t="s">
        <v>522</v>
      </c>
      <c r="K211" s="96" t="s">
        <v>131</v>
      </c>
      <c r="L211" s="80">
        <v>4.4999999999999998E-2</v>
      </c>
      <c r="M211" s="80">
        <v>2.8899999997807405E-2</v>
      </c>
      <c r="N211" s="102">
        <v>2741.3676409999998</v>
      </c>
      <c r="O211" s="103">
        <v>121.45</v>
      </c>
      <c r="P211" s="102">
        <v>3.3293911569999999</v>
      </c>
      <c r="Q211" s="79">
        <f t="shared" si="3"/>
        <v>9.3919388142982185E-6</v>
      </c>
      <c r="R211" s="79">
        <f>P211/'סכום נכסי הקרן'!$C$42</f>
        <v>2.0699390683809255E-7</v>
      </c>
    </row>
    <row r="212" spans="2:18">
      <c r="B212" s="100" t="s">
        <v>3384</v>
      </c>
      <c r="C212" s="96" t="s">
        <v>2955</v>
      </c>
      <c r="D212" s="99" t="s">
        <v>3103</v>
      </c>
      <c r="E212" s="99"/>
      <c r="F212" s="99" t="s">
        <v>476</v>
      </c>
      <c r="G212" s="86">
        <v>42989</v>
      </c>
      <c r="H212" s="99" t="s">
        <v>129</v>
      </c>
      <c r="I212" s="102">
        <v>6.8799999999238706</v>
      </c>
      <c r="J212" s="96" t="s">
        <v>522</v>
      </c>
      <c r="K212" s="96" t="s">
        <v>131</v>
      </c>
      <c r="L212" s="80">
        <v>4.4999999999999998E-2</v>
      </c>
      <c r="M212" s="80">
        <v>2.9200000000285477E-2</v>
      </c>
      <c r="N212" s="102">
        <v>3454.4683209999998</v>
      </c>
      <c r="O212" s="103">
        <v>121.68</v>
      </c>
      <c r="P212" s="102">
        <v>4.2033971140000004</v>
      </c>
      <c r="Q212" s="79">
        <f t="shared" si="3"/>
        <v>1.1857437785249011E-5</v>
      </c>
      <c r="R212" s="79">
        <f>P212/'סכום נכסי הקרן'!$C$42</f>
        <v>2.6133234263853224E-7</v>
      </c>
    </row>
    <row r="213" spans="2:18">
      <c r="B213" s="100" t="s">
        <v>3384</v>
      </c>
      <c r="C213" s="96" t="s">
        <v>2955</v>
      </c>
      <c r="D213" s="99" t="s">
        <v>3104</v>
      </c>
      <c r="E213" s="99"/>
      <c r="F213" s="99" t="s">
        <v>476</v>
      </c>
      <c r="G213" s="86">
        <v>43080</v>
      </c>
      <c r="H213" s="99" t="s">
        <v>129</v>
      </c>
      <c r="I213" s="102">
        <v>6.8700000011962343</v>
      </c>
      <c r="J213" s="96" t="s">
        <v>522</v>
      </c>
      <c r="K213" s="96" t="s">
        <v>131</v>
      </c>
      <c r="L213" s="80">
        <v>4.4999999999999998E-2</v>
      </c>
      <c r="M213" s="80">
        <v>2.9900000004505295E-2</v>
      </c>
      <c r="N213" s="102">
        <v>1070.3136770000001</v>
      </c>
      <c r="O213" s="103">
        <v>120.28</v>
      </c>
      <c r="P213" s="102">
        <v>1.287373358</v>
      </c>
      <c r="Q213" s="79">
        <f t="shared" si="3"/>
        <v>3.6315744348850739E-6</v>
      </c>
      <c r="R213" s="79">
        <f>P213/'סכום נכסי הקרן'!$C$42</f>
        <v>8.0038189676640149E-8</v>
      </c>
    </row>
    <row r="214" spans="2:18">
      <c r="B214" s="100" t="s">
        <v>3384</v>
      </c>
      <c r="C214" s="96" t="s">
        <v>2955</v>
      </c>
      <c r="D214" s="99" t="s">
        <v>3105</v>
      </c>
      <c r="E214" s="99"/>
      <c r="F214" s="99" t="s">
        <v>476</v>
      </c>
      <c r="G214" s="86">
        <v>43171</v>
      </c>
      <c r="H214" s="99" t="s">
        <v>129</v>
      </c>
      <c r="I214" s="102">
        <v>6.7299999990290695</v>
      </c>
      <c r="J214" s="96" t="s">
        <v>522</v>
      </c>
      <c r="K214" s="96" t="s">
        <v>131</v>
      </c>
      <c r="L214" s="80">
        <v>4.4999999999999998E-2</v>
      </c>
      <c r="M214" s="80">
        <v>2.9599999990910442E-2</v>
      </c>
      <c r="N214" s="102">
        <v>799.72266300000001</v>
      </c>
      <c r="O214" s="103">
        <v>121.06</v>
      </c>
      <c r="P214" s="102">
        <v>0.96814427800000014</v>
      </c>
      <c r="Q214" s="79">
        <f t="shared" si="3"/>
        <v>2.7310554373497204E-6</v>
      </c>
      <c r="R214" s="79">
        <f>P214/'סכום נכסי הקרן'!$C$42</f>
        <v>6.0191175213770296E-8</v>
      </c>
    </row>
    <row r="215" spans="2:18">
      <c r="B215" s="100" t="s">
        <v>3384</v>
      </c>
      <c r="C215" s="96" t="s">
        <v>2955</v>
      </c>
      <c r="D215" s="99" t="s">
        <v>3106</v>
      </c>
      <c r="E215" s="99"/>
      <c r="F215" s="99" t="s">
        <v>476</v>
      </c>
      <c r="G215" s="86">
        <v>43341</v>
      </c>
      <c r="H215" s="99" t="s">
        <v>129</v>
      </c>
      <c r="I215" s="102">
        <v>6.9199999987162846</v>
      </c>
      <c r="J215" s="96" t="s">
        <v>522</v>
      </c>
      <c r="K215" s="96" t="s">
        <v>131</v>
      </c>
      <c r="L215" s="80">
        <v>4.4999999999999998E-2</v>
      </c>
      <c r="M215" s="80">
        <v>2.7799999995556369E-2</v>
      </c>
      <c r="N215" s="102">
        <v>2006.3104960000001</v>
      </c>
      <c r="O215" s="103">
        <v>121.14</v>
      </c>
      <c r="P215" s="102">
        <v>2.430444536</v>
      </c>
      <c r="Q215" s="79">
        <f t="shared" si="3"/>
        <v>6.8560842800536774E-6</v>
      </c>
      <c r="R215" s="79">
        <f>P215/'סכום נכסי הקרן'!$C$42</f>
        <v>1.5110486756781372E-7</v>
      </c>
    </row>
    <row r="216" spans="2:18">
      <c r="B216" s="100" t="s">
        <v>3384</v>
      </c>
      <c r="C216" s="96" t="s">
        <v>2955</v>
      </c>
      <c r="D216" s="99" t="s">
        <v>3107</v>
      </c>
      <c r="E216" s="99"/>
      <c r="F216" s="99" t="s">
        <v>476</v>
      </c>
      <c r="G216" s="86">
        <v>43990</v>
      </c>
      <c r="H216" s="99" t="s">
        <v>129</v>
      </c>
      <c r="I216" s="102">
        <v>6.6700000004613251</v>
      </c>
      <c r="J216" s="96" t="s">
        <v>522</v>
      </c>
      <c r="K216" s="96" t="s">
        <v>131</v>
      </c>
      <c r="L216" s="80">
        <v>4.4999999999999998E-2</v>
      </c>
      <c r="M216" s="80">
        <v>4.0900000002698313E-2</v>
      </c>
      <c r="N216" s="102">
        <v>2069.2834979999998</v>
      </c>
      <c r="O216" s="103">
        <v>111.04</v>
      </c>
      <c r="P216" s="102">
        <v>2.2977324819999998</v>
      </c>
      <c r="Q216" s="79">
        <f t="shared" si="3"/>
        <v>6.4817144832014052E-6</v>
      </c>
      <c r="R216" s="79">
        <f>P216/'סכום נכסי הקרן'!$C$42</f>
        <v>1.4285393361425547E-7</v>
      </c>
    </row>
    <row r="217" spans="2:18">
      <c r="B217" s="100" t="s">
        <v>3384</v>
      </c>
      <c r="C217" s="96" t="s">
        <v>2955</v>
      </c>
      <c r="D217" s="99" t="s">
        <v>3108</v>
      </c>
      <c r="E217" s="99"/>
      <c r="F217" s="99" t="s">
        <v>476</v>
      </c>
      <c r="G217" s="86">
        <v>41893</v>
      </c>
      <c r="H217" s="99" t="s">
        <v>129</v>
      </c>
      <c r="I217" s="102">
        <v>7.009999999973612</v>
      </c>
      <c r="J217" s="96" t="s">
        <v>522</v>
      </c>
      <c r="K217" s="96" t="s">
        <v>131</v>
      </c>
      <c r="L217" s="80">
        <v>4.4999999999999998E-2</v>
      </c>
      <c r="M217" s="80">
        <v>2.2600000000678567E-2</v>
      </c>
      <c r="N217" s="102">
        <v>2118.0573629999999</v>
      </c>
      <c r="O217" s="103">
        <v>125.24</v>
      </c>
      <c r="P217" s="102">
        <v>2.6526550069999999</v>
      </c>
      <c r="Q217" s="79">
        <f t="shared" si="3"/>
        <v>7.4829217554703246E-6</v>
      </c>
      <c r="R217" s="79">
        <f>P217/'סכום נכסי הקרן'!$C$42</f>
        <v>1.6492007021707775E-7</v>
      </c>
    </row>
    <row r="218" spans="2:18">
      <c r="B218" s="100" t="s">
        <v>3384</v>
      </c>
      <c r="C218" s="96" t="s">
        <v>2955</v>
      </c>
      <c r="D218" s="99" t="s">
        <v>3109</v>
      </c>
      <c r="E218" s="99"/>
      <c r="F218" s="99" t="s">
        <v>476</v>
      </c>
      <c r="G218" s="86">
        <v>42151</v>
      </c>
      <c r="H218" s="99" t="s">
        <v>129</v>
      </c>
      <c r="I218" s="102">
        <v>7.0099999997135312</v>
      </c>
      <c r="J218" s="96" t="s">
        <v>522</v>
      </c>
      <c r="K218" s="96" t="s">
        <v>131</v>
      </c>
      <c r="L218" s="80">
        <v>4.4999999999999998E-2</v>
      </c>
      <c r="M218" s="80">
        <v>2.259999999891937E-2</v>
      </c>
      <c r="N218" s="102">
        <v>7756.6869049999987</v>
      </c>
      <c r="O218" s="103">
        <v>126.46</v>
      </c>
      <c r="P218" s="102">
        <v>9.809106581</v>
      </c>
      <c r="Q218" s="79">
        <f t="shared" si="3"/>
        <v>2.7670683463547748E-5</v>
      </c>
      <c r="R218" s="79">
        <f>P218/'סכום נכסי הקרן'!$C$42</f>
        <v>6.0984882762227948E-7</v>
      </c>
    </row>
    <row r="219" spans="2:18">
      <c r="B219" s="100" t="s">
        <v>3384</v>
      </c>
      <c r="C219" s="96" t="s">
        <v>2955</v>
      </c>
      <c r="D219" s="99" t="s">
        <v>3110</v>
      </c>
      <c r="E219" s="99"/>
      <c r="F219" s="99" t="s">
        <v>476</v>
      </c>
      <c r="G219" s="86">
        <v>42166</v>
      </c>
      <c r="H219" s="99" t="s">
        <v>129</v>
      </c>
      <c r="I219" s="102">
        <v>7.0100000002458973</v>
      </c>
      <c r="J219" s="96" t="s">
        <v>522</v>
      </c>
      <c r="K219" s="96" t="s">
        <v>131</v>
      </c>
      <c r="L219" s="80">
        <v>4.4999999999999998E-2</v>
      </c>
      <c r="M219" s="80">
        <v>2.2600000001104913E-2</v>
      </c>
      <c r="N219" s="102">
        <v>7298.1897840000001</v>
      </c>
      <c r="O219" s="103">
        <v>126.49</v>
      </c>
      <c r="P219" s="102">
        <v>9.2314805730000007</v>
      </c>
      <c r="Q219" s="79">
        <f t="shared" si="3"/>
        <v>2.6041247969530387E-5</v>
      </c>
      <c r="R219" s="79">
        <f>P219/'סכום נכסי הקרן'!$C$42</f>
        <v>5.7393683697623387E-7</v>
      </c>
    </row>
    <row r="220" spans="2:18">
      <c r="B220" s="100" t="s">
        <v>3384</v>
      </c>
      <c r="C220" s="96" t="s">
        <v>2955</v>
      </c>
      <c r="D220" s="99" t="s">
        <v>3111</v>
      </c>
      <c r="E220" s="99"/>
      <c r="F220" s="99" t="s">
        <v>476</v>
      </c>
      <c r="G220" s="86">
        <v>42257</v>
      </c>
      <c r="H220" s="99" t="s">
        <v>129</v>
      </c>
      <c r="I220" s="102">
        <v>7.0099999997269862</v>
      </c>
      <c r="J220" s="96" t="s">
        <v>522</v>
      </c>
      <c r="K220" s="96" t="s">
        <v>131</v>
      </c>
      <c r="L220" s="80">
        <v>4.4999999999999998E-2</v>
      </c>
      <c r="M220" s="80">
        <v>2.2599999998809409E-2</v>
      </c>
      <c r="N220" s="102">
        <v>3878.2906309999998</v>
      </c>
      <c r="O220" s="103">
        <v>125.61</v>
      </c>
      <c r="P220" s="102">
        <v>4.8715208329999999</v>
      </c>
      <c r="Q220" s="79">
        <f t="shared" si="3"/>
        <v>1.3742159884073691E-5</v>
      </c>
      <c r="R220" s="79">
        <f>P220/'סכום נכסי הקרן'!$C$42</f>
        <v>3.0287072978665602E-7</v>
      </c>
    </row>
    <row r="221" spans="2:18">
      <c r="B221" s="100" t="s">
        <v>3384</v>
      </c>
      <c r="C221" s="96" t="s">
        <v>2955</v>
      </c>
      <c r="D221" s="99" t="s">
        <v>3112</v>
      </c>
      <c r="E221" s="99"/>
      <c r="F221" s="99" t="s">
        <v>476</v>
      </c>
      <c r="G221" s="86">
        <v>42348</v>
      </c>
      <c r="H221" s="99" t="s">
        <v>129</v>
      </c>
      <c r="I221" s="102">
        <v>7.0100000003161522</v>
      </c>
      <c r="J221" s="96" t="s">
        <v>522</v>
      </c>
      <c r="K221" s="96" t="s">
        <v>131</v>
      </c>
      <c r="L221" s="80">
        <v>4.4999999999999998E-2</v>
      </c>
      <c r="M221" s="80">
        <v>2.260000000080218E-2</v>
      </c>
      <c r="N221" s="102">
        <v>6715.9874309999996</v>
      </c>
      <c r="O221" s="103">
        <v>126.22</v>
      </c>
      <c r="P221" s="102">
        <v>8.4769197320000007</v>
      </c>
      <c r="Q221" s="79">
        <f t="shared" si="3"/>
        <v>2.3912693853731307E-5</v>
      </c>
      <c r="R221" s="79">
        <f>P221/'סכום נכסי הקרן'!$C$42</f>
        <v>5.2702450704550744E-7</v>
      </c>
    </row>
    <row r="222" spans="2:18">
      <c r="B222" s="100" t="s">
        <v>3384</v>
      </c>
      <c r="C222" s="96" t="s">
        <v>2955</v>
      </c>
      <c r="D222" s="99" t="s">
        <v>3113</v>
      </c>
      <c r="E222" s="99"/>
      <c r="F222" s="99" t="s">
        <v>476</v>
      </c>
      <c r="G222" s="86">
        <v>42439</v>
      </c>
      <c r="H222" s="99" t="s">
        <v>129</v>
      </c>
      <c r="I222" s="102">
        <v>7.0099999999184002</v>
      </c>
      <c r="J222" s="96" t="s">
        <v>522</v>
      </c>
      <c r="K222" s="96" t="s">
        <v>131</v>
      </c>
      <c r="L222" s="80">
        <v>4.4999999999999998E-2</v>
      </c>
      <c r="M222" s="80">
        <v>2.2599999999429788E-2</v>
      </c>
      <c r="N222" s="102">
        <v>7976.4797840000001</v>
      </c>
      <c r="O222" s="103">
        <v>127.52</v>
      </c>
      <c r="P222" s="102">
        <v>10.171607383000001</v>
      </c>
      <c r="Q222" s="79">
        <f t="shared" si="3"/>
        <v>2.869326843238205E-5</v>
      </c>
      <c r="R222" s="79">
        <f>P222/'סכום נכסי הקרן'!$C$42</f>
        <v>6.3238611858617275E-7</v>
      </c>
    </row>
    <row r="223" spans="2:18">
      <c r="B223" s="100" t="s">
        <v>3384</v>
      </c>
      <c r="C223" s="96" t="s">
        <v>2955</v>
      </c>
      <c r="D223" s="99" t="s">
        <v>3114</v>
      </c>
      <c r="E223" s="99"/>
      <c r="F223" s="99" t="s">
        <v>476</v>
      </c>
      <c r="G223" s="86">
        <v>42549</v>
      </c>
      <c r="H223" s="99" t="s">
        <v>129</v>
      </c>
      <c r="I223" s="102">
        <v>7.0000000002810836</v>
      </c>
      <c r="J223" s="96" t="s">
        <v>522</v>
      </c>
      <c r="K223" s="96" t="s">
        <v>131</v>
      </c>
      <c r="L223" s="80">
        <v>4.4999999999999998E-2</v>
      </c>
      <c r="M223" s="80">
        <v>2.3100000000871358E-2</v>
      </c>
      <c r="N223" s="102">
        <v>5610.5627860000004</v>
      </c>
      <c r="O223" s="103">
        <v>126.82</v>
      </c>
      <c r="P223" s="102">
        <v>7.1153158979999995</v>
      </c>
      <c r="Q223" s="79">
        <f t="shared" si="3"/>
        <v>2.0071721346984818E-5</v>
      </c>
      <c r="R223" s="79">
        <f>P223/'סכום נכסי הקרן'!$C$42</f>
        <v>4.4237128251440565E-7</v>
      </c>
    </row>
    <row r="224" spans="2:18">
      <c r="B224" s="100" t="s">
        <v>3384</v>
      </c>
      <c r="C224" s="96" t="s">
        <v>2955</v>
      </c>
      <c r="D224" s="99" t="s">
        <v>3115</v>
      </c>
      <c r="E224" s="99"/>
      <c r="F224" s="99" t="s">
        <v>476</v>
      </c>
      <c r="G224" s="86">
        <v>42604</v>
      </c>
      <c r="H224" s="99" t="s">
        <v>129</v>
      </c>
      <c r="I224" s="102">
        <v>6.9299999997570643</v>
      </c>
      <c r="J224" s="96" t="s">
        <v>522</v>
      </c>
      <c r="K224" s="96" t="s">
        <v>131</v>
      </c>
      <c r="L224" s="80">
        <v>4.4999999999999998E-2</v>
      </c>
      <c r="M224" s="80">
        <v>2.6699999999323334E-2</v>
      </c>
      <c r="N224" s="102">
        <v>7336.7873959999997</v>
      </c>
      <c r="O224" s="103">
        <v>122.87</v>
      </c>
      <c r="P224" s="102">
        <v>9.0147106829999988</v>
      </c>
      <c r="Q224" s="79">
        <f t="shared" si="3"/>
        <v>2.5429757925958384E-5</v>
      </c>
      <c r="R224" s="79">
        <f>P224/'סכום נכסי הקרן'!$C$42</f>
        <v>5.6045988449450899E-7</v>
      </c>
    </row>
    <row r="225" spans="2:18">
      <c r="B225" s="100" t="s">
        <v>3385</v>
      </c>
      <c r="C225" s="96" t="s">
        <v>2955</v>
      </c>
      <c r="D225" s="99" t="s">
        <v>3116</v>
      </c>
      <c r="E225" s="99"/>
      <c r="F225" s="99" t="s">
        <v>476</v>
      </c>
      <c r="G225" s="86">
        <v>44347</v>
      </c>
      <c r="H225" s="99" t="s">
        <v>129</v>
      </c>
      <c r="I225" s="102">
        <v>2.6400000000003292</v>
      </c>
      <c r="J225" s="96" t="s">
        <v>127</v>
      </c>
      <c r="K225" s="96" t="s">
        <v>131</v>
      </c>
      <c r="L225" s="80">
        <v>5.2499999999999998E-2</v>
      </c>
      <c r="M225" s="80">
        <v>5.570000000000043E-2</v>
      </c>
      <c r="N225" s="102">
        <v>2077395.3204080001</v>
      </c>
      <c r="O225" s="103">
        <v>99.53</v>
      </c>
      <c r="P225" s="102">
        <v>2067.6320056630002</v>
      </c>
      <c r="Q225" s="79">
        <f t="shared" si="3"/>
        <v>5.8326199512013684E-3</v>
      </c>
      <c r="R225" s="79">
        <f>P225/'סכום נכסי הקרן'!$C$42</f>
        <v>1.2854819592339825E-4</v>
      </c>
    </row>
    <row r="226" spans="2:18">
      <c r="B226" s="100" t="s">
        <v>3385</v>
      </c>
      <c r="C226" s="96" t="s">
        <v>2955</v>
      </c>
      <c r="D226" s="99">
        <v>9199</v>
      </c>
      <c r="E226" s="99"/>
      <c r="F226" s="99" t="s">
        <v>476</v>
      </c>
      <c r="G226" s="86">
        <v>44788</v>
      </c>
      <c r="H226" s="99" t="s">
        <v>129</v>
      </c>
      <c r="I226" s="102">
        <v>2.6400000000005748</v>
      </c>
      <c r="J226" s="96" t="s">
        <v>127</v>
      </c>
      <c r="K226" s="96" t="s">
        <v>131</v>
      </c>
      <c r="L226" s="80">
        <v>5.2499999999999998E-2</v>
      </c>
      <c r="M226" s="80">
        <v>5.5700000000009214E-2</v>
      </c>
      <c r="N226" s="102">
        <v>1189148.009601</v>
      </c>
      <c r="O226" s="103">
        <v>99.53</v>
      </c>
      <c r="P226" s="102">
        <v>1183.5592672629998</v>
      </c>
      <c r="Q226" s="79">
        <f t="shared" si="3"/>
        <v>3.3387234173006871E-3</v>
      </c>
      <c r="R226" s="79">
        <f>P226/'סכום נכסי הקרן'!$C$42</f>
        <v>7.3583891213896942E-5</v>
      </c>
    </row>
    <row r="227" spans="2:18">
      <c r="B227" s="100" t="s">
        <v>3385</v>
      </c>
      <c r="C227" s="96" t="s">
        <v>2955</v>
      </c>
      <c r="D227" s="99">
        <v>9255</v>
      </c>
      <c r="E227" s="99"/>
      <c r="F227" s="99" t="s">
        <v>476</v>
      </c>
      <c r="G227" s="86">
        <v>44825</v>
      </c>
      <c r="H227" s="99" t="s">
        <v>129</v>
      </c>
      <c r="I227" s="102">
        <v>2.6400000000019355</v>
      </c>
      <c r="J227" s="96" t="s">
        <v>127</v>
      </c>
      <c r="K227" s="96" t="s">
        <v>131</v>
      </c>
      <c r="L227" s="80">
        <v>5.2499999999999998E-2</v>
      </c>
      <c r="M227" s="80">
        <v>5.5700000000032557E-2</v>
      </c>
      <c r="N227" s="102">
        <v>768558.01752700005</v>
      </c>
      <c r="O227" s="103">
        <v>99.53</v>
      </c>
      <c r="P227" s="102">
        <v>764.94595884299986</v>
      </c>
      <c r="Q227" s="79">
        <f t="shared" si="3"/>
        <v>2.157849679690892E-3</v>
      </c>
      <c r="R227" s="79">
        <f>P227/'סכום נכסי הקרן'!$C$42</f>
        <v>4.7557990357491448E-5</v>
      </c>
    </row>
    <row r="228" spans="2:18">
      <c r="B228" s="100" t="s">
        <v>3385</v>
      </c>
      <c r="C228" s="96" t="s">
        <v>2955</v>
      </c>
      <c r="D228" s="99">
        <v>9287</v>
      </c>
      <c r="E228" s="99"/>
      <c r="F228" s="99" t="s">
        <v>476</v>
      </c>
      <c r="G228" s="86">
        <v>44861</v>
      </c>
      <c r="H228" s="99" t="s">
        <v>129</v>
      </c>
      <c r="I228" s="102">
        <v>2.6400000000041626</v>
      </c>
      <c r="J228" s="96" t="s">
        <v>127</v>
      </c>
      <c r="K228" s="96" t="s">
        <v>131</v>
      </c>
      <c r="L228" s="80">
        <v>5.2499999999999998E-2</v>
      </c>
      <c r="M228" s="80">
        <v>5.5700000000063164E-2</v>
      </c>
      <c r="N228" s="102">
        <v>415154.242417</v>
      </c>
      <c r="O228" s="103">
        <v>99.53</v>
      </c>
      <c r="P228" s="102">
        <v>413.20310522700004</v>
      </c>
      <c r="Q228" s="79">
        <f t="shared" si="3"/>
        <v>1.1656119990619694E-3</v>
      </c>
      <c r="R228" s="79">
        <f>P228/'סכום נכסי הקרן'!$C$42</f>
        <v>2.568953932875728E-5</v>
      </c>
    </row>
    <row r="229" spans="2:18">
      <c r="B229" s="100" t="s">
        <v>3385</v>
      </c>
      <c r="C229" s="96" t="s">
        <v>2955</v>
      </c>
      <c r="D229" s="99">
        <v>9339</v>
      </c>
      <c r="E229" s="99"/>
      <c r="F229" s="99" t="s">
        <v>476</v>
      </c>
      <c r="G229" s="86">
        <v>44895</v>
      </c>
      <c r="H229" s="99" t="s">
        <v>129</v>
      </c>
      <c r="I229" s="102">
        <v>2.639999999999302</v>
      </c>
      <c r="J229" s="96" t="s">
        <v>127</v>
      </c>
      <c r="K229" s="96" t="s">
        <v>131</v>
      </c>
      <c r="L229" s="80">
        <v>5.2499999999999998E-2</v>
      </c>
      <c r="M229" s="80">
        <v>5.5699999999979051E-2</v>
      </c>
      <c r="N229" s="102">
        <v>575695.18730200001</v>
      </c>
      <c r="O229" s="103">
        <v>99.53</v>
      </c>
      <c r="P229" s="102">
        <v>572.98954376000006</v>
      </c>
      <c r="Q229" s="79">
        <f t="shared" si="3"/>
        <v>1.6163564094630568E-3</v>
      </c>
      <c r="R229" s="79">
        <f>P229/'סכום נכסי הקרן'!$C$42</f>
        <v>3.5623733784146232E-5</v>
      </c>
    </row>
    <row r="230" spans="2:18">
      <c r="B230" s="100" t="s">
        <v>3385</v>
      </c>
      <c r="C230" s="96" t="s">
        <v>2955</v>
      </c>
      <c r="D230" s="99">
        <v>9388</v>
      </c>
      <c r="E230" s="99"/>
      <c r="F230" s="99" t="s">
        <v>476</v>
      </c>
      <c r="G230" s="86">
        <v>44921</v>
      </c>
      <c r="H230" s="99" t="s">
        <v>129</v>
      </c>
      <c r="I230" s="102">
        <v>2.6399999999998509</v>
      </c>
      <c r="J230" s="96" t="s">
        <v>127</v>
      </c>
      <c r="K230" s="96" t="s">
        <v>131</v>
      </c>
      <c r="L230" s="80">
        <v>5.2499999999999998E-2</v>
      </c>
      <c r="M230" s="80">
        <v>5.5699999999989924E-2</v>
      </c>
      <c r="N230" s="102">
        <v>1077820.6877909999</v>
      </c>
      <c r="O230" s="103">
        <v>99.53</v>
      </c>
      <c r="P230" s="102">
        <v>1072.755161244</v>
      </c>
      <c r="Q230" s="79">
        <f t="shared" si="3"/>
        <v>3.0261541411087099E-3</v>
      </c>
      <c r="R230" s="79">
        <f>P230/'סכום נכסי הקרן'!$C$42</f>
        <v>6.6695011620896043E-5</v>
      </c>
    </row>
    <row r="231" spans="2:18">
      <c r="B231" s="100" t="s">
        <v>3385</v>
      </c>
      <c r="C231" s="96" t="s">
        <v>2955</v>
      </c>
      <c r="D231" s="99">
        <v>8814</v>
      </c>
      <c r="E231" s="99"/>
      <c r="F231" s="99" t="s">
        <v>476</v>
      </c>
      <c r="G231" s="86">
        <v>44558</v>
      </c>
      <c r="H231" s="99" t="s">
        <v>129</v>
      </c>
      <c r="I231" s="102">
        <v>2.640000000001494</v>
      </c>
      <c r="J231" s="96" t="s">
        <v>127</v>
      </c>
      <c r="K231" s="96" t="s">
        <v>131</v>
      </c>
      <c r="L231" s="80">
        <v>5.2499999999999998E-2</v>
      </c>
      <c r="M231" s="80">
        <v>5.5700000000025264E-2</v>
      </c>
      <c r="N231" s="102">
        <v>564792.71097899997</v>
      </c>
      <c r="O231" s="103">
        <v>99.53</v>
      </c>
      <c r="P231" s="102">
        <v>562.13830599400001</v>
      </c>
      <c r="Q231" s="79">
        <f t="shared" si="3"/>
        <v>1.5857459595784282E-3</v>
      </c>
      <c r="R231" s="79">
        <f>P231/'סכום נכסי הקרן'!$C$42</f>
        <v>3.4949093889554416E-5</v>
      </c>
    </row>
    <row r="232" spans="2:18">
      <c r="B232" s="100" t="s">
        <v>3385</v>
      </c>
      <c r="C232" s="96" t="s">
        <v>2955</v>
      </c>
      <c r="D232" s="99">
        <v>9003</v>
      </c>
      <c r="E232" s="99"/>
      <c r="F232" s="99" t="s">
        <v>476</v>
      </c>
      <c r="G232" s="86">
        <v>44644</v>
      </c>
      <c r="H232" s="99" t="s">
        <v>129</v>
      </c>
      <c r="I232" s="102">
        <v>2.6400000000001986</v>
      </c>
      <c r="J232" s="96" t="s">
        <v>127</v>
      </c>
      <c r="K232" s="96" t="s">
        <v>131</v>
      </c>
      <c r="L232" s="80">
        <v>5.2499999999999998E-2</v>
      </c>
      <c r="M232" s="80">
        <v>5.5700000000016472E-2</v>
      </c>
      <c r="N232" s="102">
        <v>811602.77870800009</v>
      </c>
      <c r="O232" s="103">
        <v>99.53</v>
      </c>
      <c r="P232" s="102">
        <v>807.78841953099993</v>
      </c>
      <c r="Q232" s="79">
        <f t="shared" si="3"/>
        <v>2.2787047401092776E-3</v>
      </c>
      <c r="R232" s="79">
        <f>P232/'סכום נכסי הקרן'!$C$42</f>
        <v>5.0221578953178509E-5</v>
      </c>
    </row>
    <row r="233" spans="2:18">
      <c r="B233" s="100" t="s">
        <v>3385</v>
      </c>
      <c r="C233" s="96" t="s">
        <v>2955</v>
      </c>
      <c r="D233" s="99">
        <v>9096</v>
      </c>
      <c r="E233" s="99"/>
      <c r="F233" s="99" t="s">
        <v>476</v>
      </c>
      <c r="G233" s="86">
        <v>44711</v>
      </c>
      <c r="H233" s="99" t="s">
        <v>129</v>
      </c>
      <c r="I233" s="102">
        <v>2.6399999999987775</v>
      </c>
      <c r="J233" s="96" t="s">
        <v>127</v>
      </c>
      <c r="K233" s="96" t="s">
        <v>131</v>
      </c>
      <c r="L233" s="80">
        <v>5.2499999999999998E-2</v>
      </c>
      <c r="M233" s="80">
        <v>5.5699999999972487E-2</v>
      </c>
      <c r="N233" s="102">
        <v>821653.61187999998</v>
      </c>
      <c r="O233" s="103">
        <v>99.53</v>
      </c>
      <c r="P233" s="102">
        <v>817.79201572499994</v>
      </c>
      <c r="Q233" s="79">
        <f t="shared" si="3"/>
        <v>2.3069240627861757E-3</v>
      </c>
      <c r="R233" s="79">
        <f>P233/'סכום נכסי הקרן'!$C$42</f>
        <v>5.0843519530594036E-5</v>
      </c>
    </row>
    <row r="234" spans="2:18">
      <c r="B234" s="100" t="s">
        <v>3385</v>
      </c>
      <c r="C234" s="96" t="s">
        <v>2955</v>
      </c>
      <c r="D234" s="99">
        <v>9127</v>
      </c>
      <c r="E234" s="99"/>
      <c r="F234" s="99" t="s">
        <v>476</v>
      </c>
      <c r="G234" s="86">
        <v>44738</v>
      </c>
      <c r="H234" s="99" t="s">
        <v>129</v>
      </c>
      <c r="I234" s="102">
        <v>2.6399999999988326</v>
      </c>
      <c r="J234" s="96" t="s">
        <v>127</v>
      </c>
      <c r="K234" s="96" t="s">
        <v>131</v>
      </c>
      <c r="L234" s="80">
        <v>5.2499999999999998E-2</v>
      </c>
      <c r="M234" s="80">
        <v>5.5699999999994157E-2</v>
      </c>
      <c r="N234" s="102">
        <v>481965.59321999998</v>
      </c>
      <c r="O234" s="103">
        <v>99.53</v>
      </c>
      <c r="P234" s="102">
        <v>479.70045920400003</v>
      </c>
      <c r="Q234" s="79">
        <f t="shared" si="3"/>
        <v>1.3531955692746881E-3</v>
      </c>
      <c r="R234" s="79">
        <f>P234/'סכום נכסי הקרן'!$C$42</f>
        <v>2.9823792843894733E-5</v>
      </c>
    </row>
    <row r="235" spans="2:18">
      <c r="B235" s="100" t="s">
        <v>3386</v>
      </c>
      <c r="C235" s="96" t="s">
        <v>2955</v>
      </c>
      <c r="D235" s="99" t="s">
        <v>3117</v>
      </c>
      <c r="E235" s="99"/>
      <c r="F235" s="99" t="s">
        <v>476</v>
      </c>
      <c r="G235" s="86">
        <v>43530</v>
      </c>
      <c r="H235" s="99" t="s">
        <v>129</v>
      </c>
      <c r="I235" s="102">
        <v>3.4799999999998361</v>
      </c>
      <c r="J235" s="96" t="s">
        <v>320</v>
      </c>
      <c r="K235" s="96" t="s">
        <v>131</v>
      </c>
      <c r="L235" s="80">
        <v>6.5500000000000003E-2</v>
      </c>
      <c r="M235" s="80">
        <v>5.8799999999999998E-2</v>
      </c>
      <c r="N235" s="102">
        <v>5535815.855471001</v>
      </c>
      <c r="O235" s="103">
        <v>105.88</v>
      </c>
      <c r="P235" s="102">
        <v>5861.3212967520003</v>
      </c>
      <c r="Q235" s="79">
        <f t="shared" si="3"/>
        <v>1.6534305641527806E-2</v>
      </c>
      <c r="R235" s="79">
        <f>P235/'סכום נכסי הקרן'!$C$42</f>
        <v>3.6440830687531361E-4</v>
      </c>
    </row>
    <row r="236" spans="2:18">
      <c r="B236" s="100" t="s">
        <v>3387</v>
      </c>
      <c r="C236" s="96" t="s">
        <v>2955</v>
      </c>
      <c r="D236" s="99" t="s">
        <v>3118</v>
      </c>
      <c r="E236" s="99"/>
      <c r="F236" s="99" t="s">
        <v>497</v>
      </c>
      <c r="G236" s="86">
        <v>44294</v>
      </c>
      <c r="H236" s="99" t="s">
        <v>129</v>
      </c>
      <c r="I236" s="102">
        <v>7.7499999999125837</v>
      </c>
      <c r="J236" s="96" t="s">
        <v>522</v>
      </c>
      <c r="K236" s="96" t="s">
        <v>131</v>
      </c>
      <c r="L236" s="80">
        <v>0.03</v>
      </c>
      <c r="M236" s="80">
        <v>4.8799999999269594E-2</v>
      </c>
      <c r="N236" s="102">
        <v>27367.722960999999</v>
      </c>
      <c r="O236" s="103">
        <v>94.05</v>
      </c>
      <c r="P236" s="102">
        <v>25.739342751000002</v>
      </c>
      <c r="Q236" s="79">
        <f t="shared" si="3"/>
        <v>7.2608570407650197E-5</v>
      </c>
      <c r="R236" s="79">
        <f>P236/'סכום נכסי הקרן'!$C$42</f>
        <v>1.6002586852170904E-6</v>
      </c>
    </row>
    <row r="237" spans="2:18">
      <c r="B237" s="100" t="s">
        <v>3388</v>
      </c>
      <c r="C237" s="96" t="s">
        <v>2955</v>
      </c>
      <c r="D237" s="99" t="s">
        <v>3119</v>
      </c>
      <c r="E237" s="99"/>
      <c r="F237" s="99" t="s">
        <v>497</v>
      </c>
      <c r="G237" s="86">
        <v>42326</v>
      </c>
      <c r="H237" s="99" t="s">
        <v>129</v>
      </c>
      <c r="I237" s="102">
        <v>6.6199999999913031</v>
      </c>
      <c r="J237" s="96" t="s">
        <v>522</v>
      </c>
      <c r="K237" s="96" t="s">
        <v>131</v>
      </c>
      <c r="L237" s="80">
        <v>6.5500000000000003E-2</v>
      </c>
      <c r="M237" s="80">
        <v>7.4299999999869554E-2</v>
      </c>
      <c r="N237" s="102">
        <v>196851.94818000001</v>
      </c>
      <c r="O237" s="103">
        <v>96.97</v>
      </c>
      <c r="P237" s="102">
        <v>190.88655654300001</v>
      </c>
      <c r="Q237" s="79">
        <f t="shared" si="3"/>
        <v>5.3847528721718575E-4</v>
      </c>
      <c r="R237" s="79">
        <f>P237/'סכום נכסי הקרן'!$C$42</f>
        <v>1.1867741649590149E-5</v>
      </c>
    </row>
    <row r="238" spans="2:18">
      <c r="B238" s="100" t="s">
        <v>3388</v>
      </c>
      <c r="C238" s="96" t="s">
        <v>2955</v>
      </c>
      <c r="D238" s="99" t="s">
        <v>3120</v>
      </c>
      <c r="E238" s="99"/>
      <c r="F238" s="99" t="s">
        <v>497</v>
      </c>
      <c r="G238" s="86">
        <v>42606</v>
      </c>
      <c r="H238" s="99" t="s">
        <v>129</v>
      </c>
      <c r="I238" s="102">
        <v>6.6099999999962851</v>
      </c>
      <c r="J238" s="96" t="s">
        <v>522</v>
      </c>
      <c r="K238" s="96" t="s">
        <v>131</v>
      </c>
      <c r="L238" s="80">
        <v>6.5500000000000003E-2</v>
      </c>
      <c r="M238" s="80">
        <v>7.439999999995113E-2</v>
      </c>
      <c r="N238" s="102">
        <v>828013.9717489999</v>
      </c>
      <c r="O238" s="103">
        <v>96.9</v>
      </c>
      <c r="P238" s="102">
        <v>802.34225041800005</v>
      </c>
      <c r="Q238" s="79">
        <f t="shared" si="3"/>
        <v>2.2633415446571383E-3</v>
      </c>
      <c r="R238" s="79">
        <f>P238/'סכום נכסי הקרן'!$C$42</f>
        <v>4.9882981363156497E-5</v>
      </c>
    </row>
    <row r="239" spans="2:18">
      <c r="B239" s="100" t="s">
        <v>3388</v>
      </c>
      <c r="C239" s="96" t="s">
        <v>2955</v>
      </c>
      <c r="D239" s="99" t="s">
        <v>3121</v>
      </c>
      <c r="E239" s="99"/>
      <c r="F239" s="99" t="s">
        <v>497</v>
      </c>
      <c r="G239" s="86">
        <v>42648</v>
      </c>
      <c r="H239" s="99" t="s">
        <v>129</v>
      </c>
      <c r="I239" s="102">
        <v>6.6200000000023635</v>
      </c>
      <c r="J239" s="96" t="s">
        <v>522</v>
      </c>
      <c r="K239" s="96" t="s">
        <v>131</v>
      </c>
      <c r="L239" s="80">
        <v>6.5500000000000003E-2</v>
      </c>
      <c r="M239" s="80">
        <v>7.4400000000025529E-2</v>
      </c>
      <c r="N239" s="102">
        <v>759541.95192300004</v>
      </c>
      <c r="O239" s="103">
        <v>96.94</v>
      </c>
      <c r="P239" s="102">
        <v>736.29695957299998</v>
      </c>
      <c r="Q239" s="79">
        <f t="shared" si="3"/>
        <v>2.077033207385138E-3</v>
      </c>
      <c r="R239" s="79">
        <f>P239/'סכום נכסי הקרן'!$C$42</f>
        <v>4.577683338125847E-5</v>
      </c>
    </row>
    <row r="240" spans="2:18">
      <c r="B240" s="100" t="s">
        <v>3388</v>
      </c>
      <c r="C240" s="96" t="s">
        <v>2955</v>
      </c>
      <c r="D240" s="99" t="s">
        <v>3122</v>
      </c>
      <c r="E240" s="99"/>
      <c r="F240" s="99" t="s">
        <v>497</v>
      </c>
      <c r="G240" s="86">
        <v>42718</v>
      </c>
      <c r="H240" s="99" t="s">
        <v>129</v>
      </c>
      <c r="I240" s="102">
        <v>6.6199999999999228</v>
      </c>
      <c r="J240" s="96" t="s">
        <v>522</v>
      </c>
      <c r="K240" s="96" t="s">
        <v>131</v>
      </c>
      <c r="L240" s="80">
        <v>6.5500000000000003E-2</v>
      </c>
      <c r="M240" s="80">
        <v>7.4400000000010125E-2</v>
      </c>
      <c r="N240" s="102">
        <v>530672.86079099996</v>
      </c>
      <c r="O240" s="103">
        <v>96.93</v>
      </c>
      <c r="P240" s="102">
        <v>514.37909419199991</v>
      </c>
      <c r="Q240" s="79">
        <f t="shared" si="3"/>
        <v>1.4510211483707031E-3</v>
      </c>
      <c r="R240" s="79">
        <f>P240/'סכום נכסי הקרן'!$C$42</f>
        <v>3.1979822520637897E-5</v>
      </c>
    </row>
    <row r="241" spans="2:18">
      <c r="B241" s="100" t="s">
        <v>3388</v>
      </c>
      <c r="C241" s="96" t="s">
        <v>2955</v>
      </c>
      <c r="D241" s="99" t="s">
        <v>3123</v>
      </c>
      <c r="E241" s="99"/>
      <c r="F241" s="99" t="s">
        <v>497</v>
      </c>
      <c r="G241" s="86">
        <v>42900</v>
      </c>
      <c r="H241" s="99" t="s">
        <v>129</v>
      </c>
      <c r="I241" s="102">
        <v>6.6000000000023045</v>
      </c>
      <c r="J241" s="96" t="s">
        <v>522</v>
      </c>
      <c r="K241" s="96" t="s">
        <v>131</v>
      </c>
      <c r="L241" s="80">
        <v>6.5500000000000003E-2</v>
      </c>
      <c r="M241" s="80">
        <v>7.4800000000021724E-2</v>
      </c>
      <c r="N241" s="102">
        <v>628602.16337700002</v>
      </c>
      <c r="O241" s="103">
        <v>96.66</v>
      </c>
      <c r="P241" s="102">
        <v>607.60436759100003</v>
      </c>
      <c r="Q241" s="79">
        <f t="shared" si="3"/>
        <v>1.7140019825297554E-3</v>
      </c>
      <c r="R241" s="79">
        <f>P241/'סכום נכסי הקרן'!$C$42</f>
        <v>3.7775796212805767E-5</v>
      </c>
    </row>
    <row r="242" spans="2:18">
      <c r="B242" s="100" t="s">
        <v>3388</v>
      </c>
      <c r="C242" s="96" t="s">
        <v>2955</v>
      </c>
      <c r="D242" s="99" t="s">
        <v>3124</v>
      </c>
      <c r="E242" s="99"/>
      <c r="F242" s="99" t="s">
        <v>497</v>
      </c>
      <c r="G242" s="86">
        <v>43075</v>
      </c>
      <c r="H242" s="99" t="s">
        <v>129</v>
      </c>
      <c r="I242" s="102">
        <v>6.6000000000005308</v>
      </c>
      <c r="J242" s="96" t="s">
        <v>522</v>
      </c>
      <c r="K242" s="96" t="s">
        <v>131</v>
      </c>
      <c r="L242" s="80">
        <v>6.5500000000000003E-2</v>
      </c>
      <c r="M242" s="80">
        <v>7.4999999999999997E-2</v>
      </c>
      <c r="N242" s="102">
        <v>390051.20337899996</v>
      </c>
      <c r="O242" s="103">
        <v>96.55</v>
      </c>
      <c r="P242" s="102">
        <v>376.59290405799999</v>
      </c>
      <c r="Q242" s="79">
        <f t="shared" si="3"/>
        <v>1.0623376305230019E-3</v>
      </c>
      <c r="R242" s="79">
        <f>P242/'סכום נכסי הקרן'!$C$42</f>
        <v>2.3413420899666426E-5</v>
      </c>
    </row>
    <row r="243" spans="2:18">
      <c r="B243" s="100" t="s">
        <v>3388</v>
      </c>
      <c r="C243" s="96" t="s">
        <v>2955</v>
      </c>
      <c r="D243" s="99" t="s">
        <v>3125</v>
      </c>
      <c r="E243" s="99"/>
      <c r="F243" s="99" t="s">
        <v>497</v>
      </c>
      <c r="G243" s="86">
        <v>43292</v>
      </c>
      <c r="H243" s="99" t="s">
        <v>129</v>
      </c>
      <c r="I243" s="102">
        <v>6.5999999999988308</v>
      </c>
      <c r="J243" s="96" t="s">
        <v>522</v>
      </c>
      <c r="K243" s="96" t="s">
        <v>131</v>
      </c>
      <c r="L243" s="80">
        <v>6.5500000000000003E-2</v>
      </c>
      <c r="M243" s="80">
        <v>7.5099999999991035E-2</v>
      </c>
      <c r="N243" s="102">
        <v>1063580.962879</v>
      </c>
      <c r="O243" s="103">
        <v>96.51</v>
      </c>
      <c r="P243" s="102">
        <v>1026.4577785920001</v>
      </c>
      <c r="Q243" s="79">
        <f t="shared" si="3"/>
        <v>2.8955530297867411E-3</v>
      </c>
      <c r="R243" s="79">
        <f>P243/'סכום נכסי הקרן'!$C$42</f>
        <v>6.3816624654748527E-5</v>
      </c>
    </row>
    <row r="244" spans="2:18">
      <c r="B244" s="100" t="s">
        <v>3360</v>
      </c>
      <c r="C244" s="96" t="s">
        <v>2955</v>
      </c>
      <c r="D244" s="99" t="s">
        <v>3019</v>
      </c>
      <c r="E244" s="99"/>
      <c r="F244" s="99" t="s">
        <v>497</v>
      </c>
      <c r="G244" s="86">
        <v>44858</v>
      </c>
      <c r="H244" s="99" t="s">
        <v>129</v>
      </c>
      <c r="I244" s="102">
        <v>5.8900000002985076</v>
      </c>
      <c r="J244" s="96" t="s">
        <v>522</v>
      </c>
      <c r="K244" s="96" t="s">
        <v>131</v>
      </c>
      <c r="L244" s="80">
        <v>3.49E-2</v>
      </c>
      <c r="M244" s="80">
        <v>4.0700000002196562E-2</v>
      </c>
      <c r="N244" s="102">
        <v>3616.4609970000001</v>
      </c>
      <c r="O244" s="103">
        <v>98.19</v>
      </c>
      <c r="P244" s="102">
        <v>3.5510030459999999</v>
      </c>
      <c r="Q244" s="79">
        <f>IFERROR(P244/$P$10,0)</f>
        <v>1.0017087739089771E-5</v>
      </c>
      <c r="R244" s="79">
        <f>P244/'סכום נכסי הקרן'!$C$42</f>
        <v>2.2077189462707127E-7</v>
      </c>
    </row>
    <row r="245" spans="2:18">
      <c r="B245" s="100" t="s">
        <v>3360</v>
      </c>
      <c r="C245" s="96" t="s">
        <v>2955</v>
      </c>
      <c r="D245" s="99" t="s">
        <v>3020</v>
      </c>
      <c r="E245" s="99"/>
      <c r="F245" s="99" t="s">
        <v>497</v>
      </c>
      <c r="G245" s="86">
        <v>44858</v>
      </c>
      <c r="H245" s="99" t="s">
        <v>129</v>
      </c>
      <c r="I245" s="102">
        <v>5.9499999989578152</v>
      </c>
      <c r="J245" s="96" t="s">
        <v>522</v>
      </c>
      <c r="K245" s="96" t="s">
        <v>131</v>
      </c>
      <c r="L245" s="80">
        <v>3.49E-2</v>
      </c>
      <c r="M245" s="80">
        <v>4.0599999992004213E-2</v>
      </c>
      <c r="N245" s="102">
        <v>2980.7885179999998</v>
      </c>
      <c r="O245" s="103">
        <v>98.18</v>
      </c>
      <c r="P245" s="102">
        <v>2.9265381389999994</v>
      </c>
      <c r="Q245" s="79">
        <f>IFERROR(P245/$P$10,0)</f>
        <v>8.2555235606394598E-6</v>
      </c>
      <c r="R245" s="79">
        <f>P245/'סכום נכסי הקרן'!$C$42</f>
        <v>1.8194785002316587E-7</v>
      </c>
    </row>
    <row r="246" spans="2:18">
      <c r="B246" s="100" t="s">
        <v>3360</v>
      </c>
      <c r="C246" s="96" t="s">
        <v>2955</v>
      </c>
      <c r="D246" s="99" t="s">
        <v>3021</v>
      </c>
      <c r="E246" s="99"/>
      <c r="F246" s="99" t="s">
        <v>497</v>
      </c>
      <c r="G246" s="86">
        <v>44858</v>
      </c>
      <c r="H246" s="99" t="s">
        <v>129</v>
      </c>
      <c r="I246" s="102">
        <v>5.8000000000000007</v>
      </c>
      <c r="J246" s="96" t="s">
        <v>522</v>
      </c>
      <c r="K246" s="96" t="s">
        <v>131</v>
      </c>
      <c r="L246" s="80">
        <v>3.49E-2</v>
      </c>
      <c r="M246" s="80">
        <v>4.07E-2</v>
      </c>
      <c r="N246" s="102">
        <v>3753.9036959999999</v>
      </c>
      <c r="O246" s="103">
        <v>98.22</v>
      </c>
      <c r="P246" s="102">
        <v>3.6870841999999997</v>
      </c>
      <c r="Q246" s="79">
        <f>IFERROR(P246/$P$10,0)</f>
        <v>1.0400961490138809E-5</v>
      </c>
      <c r="R246" s="79">
        <f>P246/'סכום נכסי הקרן'!$C$42</f>
        <v>2.2923229125372578E-7</v>
      </c>
    </row>
    <row r="247" spans="2:18">
      <c r="B247" s="100" t="s">
        <v>3360</v>
      </c>
      <c r="C247" s="96" t="s">
        <v>2955</v>
      </c>
      <c r="D247" s="99" t="s">
        <v>3022</v>
      </c>
      <c r="E247" s="99"/>
      <c r="F247" s="99" t="s">
        <v>497</v>
      </c>
      <c r="G247" s="86">
        <v>44858</v>
      </c>
      <c r="H247" s="99" t="s">
        <v>129</v>
      </c>
      <c r="I247" s="102">
        <v>5.8399999995981906</v>
      </c>
      <c r="J247" s="96" t="s">
        <v>522</v>
      </c>
      <c r="K247" s="96" t="s">
        <v>131</v>
      </c>
      <c r="L247" s="80">
        <v>3.49E-2</v>
      </c>
      <c r="M247" s="80">
        <v>4.069999999743288E-2</v>
      </c>
      <c r="N247" s="102">
        <v>4561.3795479999999</v>
      </c>
      <c r="O247" s="103">
        <v>98.21</v>
      </c>
      <c r="P247" s="102">
        <v>4.4797308449999997</v>
      </c>
      <c r="Q247" s="79">
        <f>IFERROR(P247/$P$10,0)</f>
        <v>1.2636952528784668E-5</v>
      </c>
      <c r="R247" s="79">
        <f>P247/'סכום נכסי הקרן'!$C$42</f>
        <v>2.785124803494694E-7</v>
      </c>
    </row>
    <row r="248" spans="2:18">
      <c r="B248" s="100" t="s">
        <v>3360</v>
      </c>
      <c r="C248" s="96" t="s">
        <v>2955</v>
      </c>
      <c r="D248" s="99" t="s">
        <v>3033</v>
      </c>
      <c r="E248" s="99"/>
      <c r="F248" s="99" t="s">
        <v>497</v>
      </c>
      <c r="G248" s="86">
        <v>44858</v>
      </c>
      <c r="H248" s="99" t="s">
        <v>129</v>
      </c>
      <c r="I248" s="102">
        <v>6.0500000010798525</v>
      </c>
      <c r="J248" s="96" t="s">
        <v>522</v>
      </c>
      <c r="K248" s="96" t="s">
        <v>131</v>
      </c>
      <c r="L248" s="80">
        <v>3.49E-2</v>
      </c>
      <c r="M248" s="80">
        <v>4.0600000005380325E-2</v>
      </c>
      <c r="N248" s="102">
        <v>2688.722784</v>
      </c>
      <c r="O248" s="103">
        <v>98.16</v>
      </c>
      <c r="P248" s="102">
        <v>2.6392502429999998</v>
      </c>
      <c r="Q248" s="79">
        <f>IFERROR(P248/$P$10,0)</f>
        <v>7.445108017951555E-6</v>
      </c>
      <c r="R248" s="79">
        <f>P248/'סכום נכסי הקרן'!$C$42</f>
        <v>1.6408667325656475E-7</v>
      </c>
    </row>
    <row r="249" spans="2:18">
      <c r="B249" s="100" t="s">
        <v>3389</v>
      </c>
      <c r="C249" s="96" t="s">
        <v>2954</v>
      </c>
      <c r="D249" s="99" t="s">
        <v>3126</v>
      </c>
      <c r="E249" s="99"/>
      <c r="F249" s="99" t="s">
        <v>497</v>
      </c>
      <c r="G249" s="86">
        <v>42372</v>
      </c>
      <c r="H249" s="99" t="s">
        <v>129</v>
      </c>
      <c r="I249" s="102">
        <v>9.9599999999354498</v>
      </c>
      <c r="J249" s="96" t="s">
        <v>127</v>
      </c>
      <c r="K249" s="96" t="s">
        <v>131</v>
      </c>
      <c r="L249" s="80">
        <v>6.7000000000000004E-2</v>
      </c>
      <c r="M249" s="80">
        <v>2.8999999999810146E-2</v>
      </c>
      <c r="N249" s="102">
        <v>33862.155887000001</v>
      </c>
      <c r="O249" s="103">
        <v>155.55000000000001</v>
      </c>
      <c r="P249" s="102">
        <v>52.672585140000002</v>
      </c>
      <c r="Q249" s="79">
        <f t="shared" si="3"/>
        <v>1.4858503356858459E-4</v>
      </c>
      <c r="R249" s="79">
        <f>P249/'סכום נכסי הקרן'!$C$42</f>
        <v>3.2747441400712111E-6</v>
      </c>
    </row>
    <row r="250" spans="2:18">
      <c r="B250" s="100" t="s">
        <v>3421</v>
      </c>
      <c r="C250" s="96" t="s">
        <v>2955</v>
      </c>
      <c r="D250" s="99" t="s">
        <v>3127</v>
      </c>
      <c r="E250" s="126"/>
      <c r="F250" s="99" t="s">
        <v>511</v>
      </c>
      <c r="G250" s="86">
        <v>44871</v>
      </c>
      <c r="H250" s="99"/>
      <c r="I250" s="102">
        <v>5.69000000006936</v>
      </c>
      <c r="J250" s="96" t="s">
        <v>309</v>
      </c>
      <c r="K250" s="96" t="s">
        <v>131</v>
      </c>
      <c r="L250" s="80">
        <v>0.05</v>
      </c>
      <c r="M250" s="80">
        <v>5.3600000000625876E-2</v>
      </c>
      <c r="N250" s="102">
        <v>43048.628455999999</v>
      </c>
      <c r="O250" s="103">
        <v>99.47</v>
      </c>
      <c r="P250" s="102">
        <v>42.820470686999997</v>
      </c>
      <c r="Q250" s="79">
        <f t="shared" ref="Q250:Q310" si="4">IFERROR(P250/$P$10,0)</f>
        <v>1.2079302843290228E-4</v>
      </c>
      <c r="R250" s="79">
        <f>P250/'סכום נכסי הקרן'!$C$42</f>
        <v>2.6622214399508454E-6</v>
      </c>
    </row>
    <row r="251" spans="2:18">
      <c r="B251" s="100" t="s">
        <v>3390</v>
      </c>
      <c r="C251" s="96" t="s">
        <v>2955</v>
      </c>
      <c r="D251" s="99" t="s">
        <v>3128</v>
      </c>
      <c r="E251" s="99"/>
      <c r="F251" s="99" t="s">
        <v>511</v>
      </c>
      <c r="G251" s="86">
        <v>41534</v>
      </c>
      <c r="H251" s="99"/>
      <c r="I251" s="102">
        <v>5.8399999999921901</v>
      </c>
      <c r="J251" s="96" t="s">
        <v>458</v>
      </c>
      <c r="K251" s="96" t="s">
        <v>131</v>
      </c>
      <c r="L251" s="80">
        <v>3.9842000000000002E-2</v>
      </c>
      <c r="M251" s="80">
        <v>2.8899999999952727E-2</v>
      </c>
      <c r="N251" s="102">
        <v>168118.35784400001</v>
      </c>
      <c r="O251" s="103">
        <v>115.76</v>
      </c>
      <c r="P251" s="102">
        <v>194.61380802799999</v>
      </c>
      <c r="Q251" s="79">
        <f t="shared" si="4"/>
        <v>5.4898955731699729E-4</v>
      </c>
      <c r="R251" s="79">
        <f>P251/'סכום נכסי הקרן'!$C$42</f>
        <v>1.209947120922033E-5</v>
      </c>
    </row>
    <row r="252" spans="2:18">
      <c r="B252" s="71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102"/>
      <c r="O252" s="103"/>
      <c r="P252" s="99"/>
      <c r="Q252" s="79"/>
      <c r="R252" s="99"/>
    </row>
    <row r="253" spans="2:18">
      <c r="B253" s="98" t="s">
        <v>38</v>
      </c>
      <c r="C253" s="70"/>
      <c r="D253" s="70"/>
      <c r="E253" s="70"/>
      <c r="F253" s="70"/>
      <c r="G253" s="70"/>
      <c r="H253" s="70"/>
      <c r="I253" s="101">
        <v>3.1143901086008285</v>
      </c>
      <c r="J253" s="70"/>
      <c r="K253" s="70"/>
      <c r="L253" s="70"/>
      <c r="M253" s="84">
        <v>6.8676018516403758E-2</v>
      </c>
      <c r="N253" s="101"/>
      <c r="O253" s="78"/>
      <c r="P253" s="101">
        <v>216775.07748510301</v>
      </c>
      <c r="Q253" s="77">
        <f t="shared" si="4"/>
        <v>0.6115046770411191</v>
      </c>
      <c r="R253" s="77">
        <f>P253/'סכום נכסי הקרן'!$C$42</f>
        <v>1.3477274996490211E-2</v>
      </c>
    </row>
    <row r="254" spans="2:18">
      <c r="B254" s="82" t="s">
        <v>36</v>
      </c>
      <c r="C254" s="70"/>
      <c r="D254" s="70"/>
      <c r="E254" s="70"/>
      <c r="F254" s="70"/>
      <c r="G254" s="70"/>
      <c r="H254" s="70"/>
      <c r="I254" s="101">
        <v>3.1143901086008285</v>
      </c>
      <c r="J254" s="70"/>
      <c r="K254" s="70"/>
      <c r="L254" s="70"/>
      <c r="M254" s="84">
        <v>6.8676018516403758E-2</v>
      </c>
      <c r="N254" s="101"/>
      <c r="O254" s="78"/>
      <c r="P254" s="101">
        <v>216775.07748510301</v>
      </c>
      <c r="Q254" s="77">
        <f t="shared" si="4"/>
        <v>0.6115046770411191</v>
      </c>
      <c r="R254" s="77">
        <f>P254/'סכום נכסי הקרן'!$C$42</f>
        <v>1.3477274996490211E-2</v>
      </c>
    </row>
    <row r="255" spans="2:18">
      <c r="B255" s="100" t="s">
        <v>3391</v>
      </c>
      <c r="C255" s="96" t="s">
        <v>2954</v>
      </c>
      <c r="D255" s="99">
        <v>6211</v>
      </c>
      <c r="E255" s="99"/>
      <c r="F255" s="99" t="s">
        <v>403</v>
      </c>
      <c r="G255" s="86">
        <v>43186</v>
      </c>
      <c r="H255" s="99" t="s">
        <v>289</v>
      </c>
      <c r="I255" s="102">
        <v>3.7799999999998093</v>
      </c>
      <c r="J255" s="96" t="s">
        <v>522</v>
      </c>
      <c r="K255" s="96" t="s">
        <v>130</v>
      </c>
      <c r="L255" s="80">
        <v>4.8000000000000001E-2</v>
      </c>
      <c r="M255" s="80">
        <v>5.8799999999996751E-2</v>
      </c>
      <c r="N255" s="102">
        <v>2145855.4872690002</v>
      </c>
      <c r="O255" s="103">
        <v>97.72</v>
      </c>
      <c r="P255" s="102">
        <v>7379.0969073300012</v>
      </c>
      <c r="Q255" s="79">
        <f t="shared" si="4"/>
        <v>2.0815825894386068E-2</v>
      </c>
      <c r="R255" s="79">
        <f>P255/'סכום נכסי הקרן'!$C$42</f>
        <v>4.5877099618461061E-4</v>
      </c>
    </row>
    <row r="256" spans="2:18">
      <c r="B256" s="100" t="s">
        <v>3391</v>
      </c>
      <c r="C256" s="96" t="s">
        <v>2954</v>
      </c>
      <c r="D256" s="99">
        <v>6831</v>
      </c>
      <c r="E256" s="99"/>
      <c r="F256" s="99" t="s">
        <v>403</v>
      </c>
      <c r="G256" s="86">
        <v>43552</v>
      </c>
      <c r="H256" s="99" t="s">
        <v>289</v>
      </c>
      <c r="I256" s="102">
        <v>3.7700000000002665</v>
      </c>
      <c r="J256" s="96" t="s">
        <v>522</v>
      </c>
      <c r="K256" s="96" t="s">
        <v>130</v>
      </c>
      <c r="L256" s="80">
        <v>4.5999999999999999E-2</v>
      </c>
      <c r="M256" s="80">
        <v>6.2900000000005341E-2</v>
      </c>
      <c r="N256" s="102">
        <v>1070196.525441</v>
      </c>
      <c r="O256" s="103">
        <v>95.51</v>
      </c>
      <c r="P256" s="102">
        <v>3596.9270497519997</v>
      </c>
      <c r="Q256" s="79">
        <f t="shared" si="4"/>
        <v>1.0146635579222508E-2</v>
      </c>
      <c r="R256" s="79">
        <f>P256/'סכום נכסי הקרן'!$C$42</f>
        <v>2.236270679924139E-4</v>
      </c>
    </row>
    <row r="257" spans="2:18">
      <c r="B257" s="100" t="s">
        <v>3391</v>
      </c>
      <c r="C257" s="96" t="s">
        <v>2954</v>
      </c>
      <c r="D257" s="99">
        <v>7598</v>
      </c>
      <c r="E257" s="99"/>
      <c r="F257" s="99" t="s">
        <v>403</v>
      </c>
      <c r="G257" s="86">
        <v>43942</v>
      </c>
      <c r="H257" s="99" t="s">
        <v>289</v>
      </c>
      <c r="I257" s="102">
        <v>3.6699999999994874</v>
      </c>
      <c r="J257" s="96" t="s">
        <v>522</v>
      </c>
      <c r="K257" s="96" t="s">
        <v>130</v>
      </c>
      <c r="L257" s="80">
        <v>5.4400000000000004E-2</v>
      </c>
      <c r="M257" s="80">
        <v>7.6499999999992394E-2</v>
      </c>
      <c r="N257" s="102">
        <v>1087503.272785</v>
      </c>
      <c r="O257" s="103">
        <v>94.26</v>
      </c>
      <c r="P257" s="102">
        <v>3607.2587254549994</v>
      </c>
      <c r="Q257" s="79">
        <f t="shared" si="4"/>
        <v>1.017578038722974E-2</v>
      </c>
      <c r="R257" s="79">
        <f>P257/'סכום נכסי הקרן'!$C$42</f>
        <v>2.2426940583050533E-4</v>
      </c>
    </row>
    <row r="258" spans="2:18">
      <c r="B258" s="100" t="s">
        <v>3392</v>
      </c>
      <c r="C258" s="96" t="s">
        <v>2955</v>
      </c>
      <c r="D258" s="99">
        <v>7088</v>
      </c>
      <c r="E258" s="99"/>
      <c r="F258" s="99" t="s">
        <v>653</v>
      </c>
      <c r="G258" s="86">
        <v>43684</v>
      </c>
      <c r="H258" s="99" t="s">
        <v>650</v>
      </c>
      <c r="I258" s="102">
        <v>7.21</v>
      </c>
      <c r="J258" s="96" t="s">
        <v>782</v>
      </c>
      <c r="K258" s="96" t="s">
        <v>130</v>
      </c>
      <c r="L258" s="80">
        <v>4.36E-2</v>
      </c>
      <c r="M258" s="80">
        <v>4.3400000000000008E-2</v>
      </c>
      <c r="N258" s="102">
        <v>2715980.94</v>
      </c>
      <c r="O258" s="103">
        <v>102.63</v>
      </c>
      <c r="P258" s="102">
        <v>9808.9001199999984</v>
      </c>
      <c r="Q258" s="79">
        <f t="shared" si="4"/>
        <v>2.7670101054035584E-2</v>
      </c>
      <c r="R258" s="79">
        <f>P258/'סכום נכסי הקרן'!$C$42</f>
        <v>6.0983599159100991E-4</v>
      </c>
    </row>
    <row r="259" spans="2:18">
      <c r="B259" s="100" t="s">
        <v>3393</v>
      </c>
      <c r="C259" s="96" t="s">
        <v>2955</v>
      </c>
      <c r="D259" s="99">
        <v>7310</v>
      </c>
      <c r="E259" s="99"/>
      <c r="F259" s="99" t="s">
        <v>803</v>
      </c>
      <c r="G259" s="86">
        <v>43811</v>
      </c>
      <c r="H259" s="99" t="s">
        <v>697</v>
      </c>
      <c r="I259" s="102">
        <v>7.51</v>
      </c>
      <c r="J259" s="96" t="s">
        <v>782</v>
      </c>
      <c r="K259" s="96" t="s">
        <v>130</v>
      </c>
      <c r="L259" s="80">
        <v>4.4800000000000006E-2</v>
      </c>
      <c r="M259" s="80">
        <v>6.3200000000000006E-2</v>
      </c>
      <c r="N259" s="102">
        <v>868376.71</v>
      </c>
      <c r="O259" s="103">
        <v>87.99</v>
      </c>
      <c r="P259" s="102">
        <v>2688.8140600000002</v>
      </c>
      <c r="Q259" s="79">
        <f t="shared" si="4"/>
        <v>7.5849234721039969E-3</v>
      </c>
      <c r="R259" s="79">
        <f>P259/'סכום נכסי הקרן'!$C$42</f>
        <v>1.6716813999773396E-4</v>
      </c>
    </row>
    <row r="260" spans="2:18">
      <c r="B260" s="100" t="s">
        <v>3394</v>
      </c>
      <c r="C260" s="96" t="s">
        <v>2955</v>
      </c>
      <c r="D260" s="99" t="s">
        <v>3129</v>
      </c>
      <c r="E260" s="99"/>
      <c r="F260" s="99" t="s">
        <v>658</v>
      </c>
      <c r="G260" s="86">
        <v>43185</v>
      </c>
      <c r="H260" s="99" t="s">
        <v>283</v>
      </c>
      <c r="I260" s="102">
        <v>4.2500000000008642</v>
      </c>
      <c r="J260" s="96" t="s">
        <v>782</v>
      </c>
      <c r="K260" s="96" t="s">
        <v>138</v>
      </c>
      <c r="L260" s="80">
        <v>4.2199999999999994E-2</v>
      </c>
      <c r="M260" s="80">
        <v>7.2700000000021775E-2</v>
      </c>
      <c r="N260" s="102">
        <v>504284.74612000003</v>
      </c>
      <c r="O260" s="103">
        <v>88.37</v>
      </c>
      <c r="P260" s="102">
        <v>1157.139597524</v>
      </c>
      <c r="Q260" s="79">
        <f t="shared" si="4"/>
        <v>3.264195700375339E-3</v>
      </c>
      <c r="R260" s="79">
        <f>P260/'סכום נכסי הקרן'!$C$42</f>
        <v>7.1941335443557433E-5</v>
      </c>
    </row>
    <row r="261" spans="2:18">
      <c r="B261" s="100" t="s">
        <v>3395</v>
      </c>
      <c r="C261" s="96" t="s">
        <v>2955</v>
      </c>
      <c r="D261" s="99">
        <v>6812</v>
      </c>
      <c r="E261" s="99"/>
      <c r="F261" s="99" t="s">
        <v>511</v>
      </c>
      <c r="G261" s="86">
        <v>43536</v>
      </c>
      <c r="H261" s="99"/>
      <c r="I261" s="102">
        <v>3</v>
      </c>
      <c r="J261" s="96" t="s">
        <v>782</v>
      </c>
      <c r="K261" s="96" t="s">
        <v>130</v>
      </c>
      <c r="L261" s="80">
        <v>6.7621000000000001E-2</v>
      </c>
      <c r="M261" s="80">
        <v>7.4799999999992497E-2</v>
      </c>
      <c r="N261" s="102">
        <v>427626.09523600002</v>
      </c>
      <c r="O261" s="103">
        <v>99.24</v>
      </c>
      <c r="P261" s="102">
        <v>1493.379580519</v>
      </c>
      <c r="Q261" s="79">
        <f t="shared" si="4"/>
        <v>4.2127010571491076E-3</v>
      </c>
      <c r="R261" s="79">
        <f>P261/'סכום נכסי הקרן'!$C$42</f>
        <v>9.2845946657225302E-5</v>
      </c>
    </row>
    <row r="262" spans="2:18">
      <c r="B262" s="100" t="s">
        <v>3395</v>
      </c>
      <c r="C262" s="96" t="s">
        <v>2955</v>
      </c>
      <c r="D262" s="99">
        <v>6872</v>
      </c>
      <c r="E262" s="99"/>
      <c r="F262" s="99" t="s">
        <v>511</v>
      </c>
      <c r="G262" s="86">
        <v>43570</v>
      </c>
      <c r="H262" s="99"/>
      <c r="I262" s="102">
        <v>2.9899999999998594</v>
      </c>
      <c r="J262" s="96" t="s">
        <v>782</v>
      </c>
      <c r="K262" s="96" t="s">
        <v>130</v>
      </c>
      <c r="L262" s="80">
        <v>6.7452999999999999E-2</v>
      </c>
      <c r="M262" s="80">
        <v>7.5299999999983505E-2</v>
      </c>
      <c r="N262" s="102">
        <v>345038.49606200005</v>
      </c>
      <c r="O262" s="103">
        <v>99.34</v>
      </c>
      <c r="P262" s="102">
        <v>1206.1768546829999</v>
      </c>
      <c r="Q262" s="79">
        <f t="shared" si="4"/>
        <v>3.4025257724937872E-3</v>
      </c>
      <c r="R262" s="79">
        <f>P262/'סכום נכסי הקרן'!$C$42</f>
        <v>7.4990065064474613E-5</v>
      </c>
    </row>
    <row r="263" spans="2:18">
      <c r="B263" s="100" t="s">
        <v>3395</v>
      </c>
      <c r="C263" s="96" t="s">
        <v>2955</v>
      </c>
      <c r="D263" s="99">
        <v>7258</v>
      </c>
      <c r="E263" s="99"/>
      <c r="F263" s="99" t="s">
        <v>511</v>
      </c>
      <c r="G263" s="86">
        <v>43774</v>
      </c>
      <c r="H263" s="99"/>
      <c r="I263" s="102">
        <v>3.0000000000009064</v>
      </c>
      <c r="J263" s="96" t="s">
        <v>782</v>
      </c>
      <c r="K263" s="96" t="s">
        <v>130</v>
      </c>
      <c r="L263" s="80">
        <v>6.8148E-2</v>
      </c>
      <c r="M263" s="80">
        <v>7.4000000000027197E-2</v>
      </c>
      <c r="N263" s="102">
        <v>315109.63235000003</v>
      </c>
      <c r="O263" s="103">
        <v>99.49</v>
      </c>
      <c r="P263" s="102">
        <v>1103.2155531349999</v>
      </c>
      <c r="Q263" s="79">
        <f t="shared" si="4"/>
        <v>3.1120804031216105E-3</v>
      </c>
      <c r="R263" s="79">
        <f>P263/'סכום נכסי הקרן'!$C$42</f>
        <v>6.8588785955005452E-5</v>
      </c>
    </row>
    <row r="264" spans="2:18">
      <c r="B264" s="100" t="s">
        <v>3396</v>
      </c>
      <c r="C264" s="96" t="s">
        <v>2955</v>
      </c>
      <c r="D264" s="99">
        <v>6861</v>
      </c>
      <c r="E264" s="99"/>
      <c r="F264" s="99" t="s">
        <v>511</v>
      </c>
      <c r="G264" s="86">
        <v>43563</v>
      </c>
      <c r="H264" s="99"/>
      <c r="I264" s="102">
        <v>1.2100000000000861</v>
      </c>
      <c r="J264" s="96" t="s">
        <v>731</v>
      </c>
      <c r="K264" s="96" t="s">
        <v>130</v>
      </c>
      <c r="L264" s="80">
        <v>6.8239999999999995E-2</v>
      </c>
      <c r="M264" s="80">
        <v>7.8900000000001511E-2</v>
      </c>
      <c r="N264" s="102">
        <v>2279765.1207829998</v>
      </c>
      <c r="O264" s="103">
        <v>99.97</v>
      </c>
      <c r="P264" s="102">
        <v>8020.0868894109999</v>
      </c>
      <c r="Q264" s="79">
        <f t="shared" si="4"/>
        <v>2.2624005951459143E-2</v>
      </c>
      <c r="R264" s="79">
        <f>P264/'סכום נכסי הקרן'!$C$42</f>
        <v>4.9862243279219119E-4</v>
      </c>
    </row>
    <row r="265" spans="2:18">
      <c r="B265" s="100" t="s">
        <v>3397</v>
      </c>
      <c r="C265" s="96" t="s">
        <v>2955</v>
      </c>
      <c r="D265" s="99">
        <v>6932</v>
      </c>
      <c r="E265" s="99"/>
      <c r="F265" s="99" t="s">
        <v>511</v>
      </c>
      <c r="G265" s="86">
        <v>43098</v>
      </c>
      <c r="H265" s="99"/>
      <c r="I265" s="102">
        <v>2.1899999999996371</v>
      </c>
      <c r="J265" s="96" t="s">
        <v>782</v>
      </c>
      <c r="K265" s="96" t="s">
        <v>130</v>
      </c>
      <c r="L265" s="80">
        <v>6.8285999999999999E-2</v>
      </c>
      <c r="M265" s="80">
        <v>6.1299999999994602E-2</v>
      </c>
      <c r="N265" s="102">
        <v>750953.57679800002</v>
      </c>
      <c r="O265" s="103">
        <v>102.18</v>
      </c>
      <c r="P265" s="102">
        <v>2700.2143474419995</v>
      </c>
      <c r="Q265" s="79">
        <f t="shared" si="4"/>
        <v>7.6170827459987314E-3</v>
      </c>
      <c r="R265" s="79">
        <f>P265/'סכום נכסי הקרן'!$C$42</f>
        <v>1.6787691524384324E-4</v>
      </c>
    </row>
    <row r="266" spans="2:18">
      <c r="B266" s="100" t="s">
        <v>3397</v>
      </c>
      <c r="C266" s="96" t="s">
        <v>2955</v>
      </c>
      <c r="D266" s="99">
        <v>9335</v>
      </c>
      <c r="E266" s="99"/>
      <c r="F266" s="99" t="s">
        <v>511</v>
      </c>
      <c r="G266" s="86">
        <v>44064</v>
      </c>
      <c r="H266" s="99"/>
      <c r="I266" s="102">
        <v>2.9599999999999884</v>
      </c>
      <c r="J266" s="96" t="s">
        <v>782</v>
      </c>
      <c r="K266" s="96" t="s">
        <v>130</v>
      </c>
      <c r="L266" s="80">
        <v>7.8285999999999994E-2</v>
      </c>
      <c r="M266" s="80">
        <v>9.489999999999961E-2</v>
      </c>
      <c r="N266" s="102">
        <v>2068843.0734039999</v>
      </c>
      <c r="O266" s="103">
        <v>96.71</v>
      </c>
      <c r="P266" s="102">
        <v>7040.7384120230008</v>
      </c>
      <c r="Q266" s="79">
        <f t="shared" si="4"/>
        <v>1.9861344388498726E-2</v>
      </c>
      <c r="R266" s="79">
        <f>P266/'סכום נכסי הקרן'!$C$42</f>
        <v>4.3773467345989853E-4</v>
      </c>
    </row>
    <row r="267" spans="2:18">
      <c r="B267" s="100" t="s">
        <v>3397</v>
      </c>
      <c r="C267" s="96" t="s">
        <v>2955</v>
      </c>
      <c r="D267" s="99" t="s">
        <v>3130</v>
      </c>
      <c r="E267" s="99"/>
      <c r="F267" s="99" t="s">
        <v>511</v>
      </c>
      <c r="G267" s="86">
        <v>42817</v>
      </c>
      <c r="H267" s="99"/>
      <c r="I267" s="102">
        <v>2.2200000000000277</v>
      </c>
      <c r="J267" s="96" t="s">
        <v>782</v>
      </c>
      <c r="K267" s="96" t="s">
        <v>130</v>
      </c>
      <c r="L267" s="80">
        <v>5.7820000000000003E-2</v>
      </c>
      <c r="M267" s="80">
        <v>7.820000000000861E-2</v>
      </c>
      <c r="N267" s="102">
        <v>212707.54261599999</v>
      </c>
      <c r="O267" s="103">
        <v>96.29</v>
      </c>
      <c r="P267" s="102">
        <v>720.74784650900006</v>
      </c>
      <c r="Q267" s="79">
        <f t="shared" si="4"/>
        <v>2.0331704373989039E-3</v>
      </c>
      <c r="R267" s="79">
        <f>P267/'סכום נכסי הקרן'!$C$42</f>
        <v>4.4810118594917564E-5</v>
      </c>
    </row>
    <row r="268" spans="2:18">
      <c r="B268" s="100" t="s">
        <v>3397</v>
      </c>
      <c r="C268" s="96" t="s">
        <v>2955</v>
      </c>
      <c r="D268" s="99">
        <v>7291</v>
      </c>
      <c r="E268" s="99"/>
      <c r="F268" s="99" t="s">
        <v>511</v>
      </c>
      <c r="G268" s="86">
        <v>43798</v>
      </c>
      <c r="H268" s="99"/>
      <c r="I268" s="102">
        <v>2.1900000000047761</v>
      </c>
      <c r="J268" s="96" t="s">
        <v>782</v>
      </c>
      <c r="K268" s="96" t="s">
        <v>130</v>
      </c>
      <c r="L268" s="80">
        <v>6.8285999999999999E-2</v>
      </c>
      <c r="M268" s="80">
        <v>6.6800000000191054E-2</v>
      </c>
      <c r="N268" s="102">
        <v>44173.740850999995</v>
      </c>
      <c r="O268" s="103">
        <v>101.02</v>
      </c>
      <c r="P268" s="102">
        <v>157.03295177499999</v>
      </c>
      <c r="Q268" s="79">
        <f t="shared" si="4"/>
        <v>4.4297705056331498E-4</v>
      </c>
      <c r="R268" s="79">
        <f>P268/'סכום נכסי הקרן'!$C$42</f>
        <v>9.7630055038393407E-6</v>
      </c>
    </row>
    <row r="269" spans="2:18">
      <c r="B269" s="100" t="s">
        <v>3398</v>
      </c>
      <c r="C269" s="96" t="s">
        <v>2955</v>
      </c>
      <c r="D269" s="99">
        <v>9327</v>
      </c>
      <c r="E269" s="99"/>
      <c r="F269" s="99" t="s">
        <v>511</v>
      </c>
      <c r="G269" s="86">
        <v>44880</v>
      </c>
      <c r="H269" s="99"/>
      <c r="I269" s="102">
        <v>1.5400000000098435</v>
      </c>
      <c r="J269" s="96" t="s">
        <v>718</v>
      </c>
      <c r="K269" s="96" t="s">
        <v>136</v>
      </c>
      <c r="L269" s="80">
        <v>5.2600000000000001E-2</v>
      </c>
      <c r="M269" s="80">
        <v>6.3400000000330053E-2</v>
      </c>
      <c r="N269" s="102">
        <v>205047.69000300003</v>
      </c>
      <c r="O269" s="103">
        <v>99.88</v>
      </c>
      <c r="P269" s="102">
        <v>69.079587658000008</v>
      </c>
      <c r="Q269" s="79">
        <f t="shared" si="4"/>
        <v>1.9486783919540714E-4</v>
      </c>
      <c r="R269" s="79">
        <f>P269/'סכום נכסי הקרן'!$C$42</f>
        <v>4.2947953718295716E-6</v>
      </c>
    </row>
    <row r="270" spans="2:18">
      <c r="B270" s="100" t="s">
        <v>3398</v>
      </c>
      <c r="C270" s="96" t="s">
        <v>2955</v>
      </c>
      <c r="D270" s="99">
        <v>8763</v>
      </c>
      <c r="E270" s="99"/>
      <c r="F270" s="99" t="s">
        <v>511</v>
      </c>
      <c r="G270" s="86">
        <v>44529</v>
      </c>
      <c r="H270" s="99"/>
      <c r="I270" s="102">
        <v>3.2200000000002769</v>
      </c>
      <c r="J270" s="96" t="s">
        <v>718</v>
      </c>
      <c r="K270" s="96" t="s">
        <v>2901</v>
      </c>
      <c r="L270" s="80">
        <v>6.3299999999999995E-2</v>
      </c>
      <c r="M270" s="80">
        <v>6.8900000000006095E-2</v>
      </c>
      <c r="N270" s="102">
        <v>7480311.9750660006</v>
      </c>
      <c r="O270" s="103">
        <v>99.98</v>
      </c>
      <c r="P270" s="102">
        <v>2671.4329548330002</v>
      </c>
      <c r="Q270" s="79">
        <f t="shared" si="4"/>
        <v>7.5358928029649469E-3</v>
      </c>
      <c r="R270" s="79">
        <f>P270/'סכום נכסי הקרן'!$C$42</f>
        <v>1.6608752714870998E-4</v>
      </c>
    </row>
    <row r="271" spans="2:18">
      <c r="B271" s="100" t="s">
        <v>3399</v>
      </c>
      <c r="C271" s="96" t="s">
        <v>2955</v>
      </c>
      <c r="D271" s="99">
        <v>8160</v>
      </c>
      <c r="E271" s="99"/>
      <c r="F271" s="99" t="s">
        <v>511</v>
      </c>
      <c r="G271" s="86">
        <v>44195</v>
      </c>
      <c r="H271" s="99"/>
      <c r="I271" s="102">
        <v>3.6199999999999997</v>
      </c>
      <c r="J271" s="96" t="s">
        <v>718</v>
      </c>
      <c r="K271" s="96" t="s">
        <v>132</v>
      </c>
      <c r="L271" s="80">
        <v>3.8179999999999999E-2</v>
      </c>
      <c r="M271" s="80">
        <v>4.7399999999999991E-2</v>
      </c>
      <c r="N271" s="102">
        <v>205791.21</v>
      </c>
      <c r="O271" s="103">
        <v>97.22</v>
      </c>
      <c r="P271" s="102">
        <v>750.86354000000006</v>
      </c>
      <c r="Q271" s="79">
        <f t="shared" si="4"/>
        <v>2.1181243335558495E-3</v>
      </c>
      <c r="R271" s="79">
        <f>P271/'סכום נכסי הקרן'!$C$42</f>
        <v>4.6682462443652251E-5</v>
      </c>
    </row>
    <row r="272" spans="2:18">
      <c r="B272" s="100" t="s">
        <v>3399</v>
      </c>
      <c r="C272" s="96" t="s">
        <v>2955</v>
      </c>
      <c r="D272" s="99">
        <v>9302</v>
      </c>
      <c r="E272" s="99"/>
      <c r="F272" s="99" t="s">
        <v>511</v>
      </c>
      <c r="G272" s="86">
        <v>44876</v>
      </c>
      <c r="H272" s="99"/>
      <c r="I272" s="102">
        <v>3.6000000000000005</v>
      </c>
      <c r="J272" s="96" t="s">
        <v>718</v>
      </c>
      <c r="K272" s="96" t="s">
        <v>132</v>
      </c>
      <c r="L272" s="80">
        <v>4.1509999999999998E-2</v>
      </c>
      <c r="M272" s="80">
        <v>5.0999999999999997E-2</v>
      </c>
      <c r="N272" s="102">
        <v>359063.27</v>
      </c>
      <c r="O272" s="103">
        <v>97.21</v>
      </c>
      <c r="P272" s="102">
        <v>1309.9673899999998</v>
      </c>
      <c r="Q272" s="79">
        <f t="shared" si="4"/>
        <v>3.695310342174352E-3</v>
      </c>
      <c r="R272" s="79">
        <f>P272/'סכום נכסי הקרן'!$C$42</f>
        <v>8.1442899046721778E-5</v>
      </c>
    </row>
    <row r="273" spans="2:18">
      <c r="B273" s="100" t="s">
        <v>3399</v>
      </c>
      <c r="C273" s="96" t="s">
        <v>2955</v>
      </c>
      <c r="D273" s="99">
        <v>9332</v>
      </c>
      <c r="E273" s="99"/>
      <c r="F273" s="99" t="s">
        <v>511</v>
      </c>
      <c r="G273" s="86">
        <v>44895</v>
      </c>
      <c r="H273" s="99"/>
      <c r="I273" s="102">
        <v>3.4400000000000004</v>
      </c>
      <c r="J273" s="96" t="s">
        <v>718</v>
      </c>
      <c r="K273" s="96" t="s">
        <v>132</v>
      </c>
      <c r="L273" s="80">
        <v>6.7803000000000002E-2</v>
      </c>
      <c r="M273" s="80">
        <v>7.9399999999999998E-2</v>
      </c>
      <c r="N273" s="102">
        <v>4248.9399999999996</v>
      </c>
      <c r="O273" s="103">
        <v>97.22</v>
      </c>
      <c r="P273" s="102">
        <v>15.50296</v>
      </c>
      <c r="Q273" s="79">
        <f t="shared" si="4"/>
        <v>4.3732575985968089E-5</v>
      </c>
      <c r="R273" s="79">
        <f>P273/'סכום נכסי הקרן'!$C$42</f>
        <v>9.6384537191064442E-7</v>
      </c>
    </row>
    <row r="274" spans="2:18">
      <c r="B274" s="100" t="s">
        <v>3399</v>
      </c>
      <c r="C274" s="96" t="s">
        <v>2955</v>
      </c>
      <c r="D274" s="99">
        <v>9375</v>
      </c>
      <c r="E274" s="99"/>
      <c r="F274" s="99" t="s">
        <v>511</v>
      </c>
      <c r="G274" s="86">
        <v>44910</v>
      </c>
      <c r="H274" s="99"/>
      <c r="I274" s="102">
        <v>3.54</v>
      </c>
      <c r="J274" s="96" t="s">
        <v>718</v>
      </c>
      <c r="K274" s="96" t="s">
        <v>132</v>
      </c>
      <c r="L274" s="80">
        <v>5.0590000000000003E-2</v>
      </c>
      <c r="M274" s="80">
        <v>6.0199999999999997E-2</v>
      </c>
      <c r="N274" s="102">
        <v>279451.55</v>
      </c>
      <c r="O274" s="103">
        <v>97.23</v>
      </c>
      <c r="P274" s="102">
        <v>1019.73037</v>
      </c>
      <c r="Q274" s="79">
        <f t="shared" si="4"/>
        <v>2.8765755630682371E-3</v>
      </c>
      <c r="R274" s="79">
        <f>P274/'סכום נכסי הקרן'!$C$42</f>
        <v>6.3398370228732388E-5</v>
      </c>
    </row>
    <row r="275" spans="2:18">
      <c r="B275" s="100" t="s">
        <v>3399</v>
      </c>
      <c r="C275" s="96" t="s">
        <v>2955</v>
      </c>
      <c r="D275" s="99">
        <v>9392</v>
      </c>
      <c r="E275" s="99"/>
      <c r="F275" s="99" t="s">
        <v>511</v>
      </c>
      <c r="G275" s="86">
        <v>44925</v>
      </c>
      <c r="H275" s="99"/>
      <c r="I275" s="102">
        <v>3.55</v>
      </c>
      <c r="J275" s="96" t="s">
        <v>718</v>
      </c>
      <c r="K275" s="96" t="s">
        <v>132</v>
      </c>
      <c r="L275" s="80">
        <v>5.0590000000000003E-2</v>
      </c>
      <c r="M275" s="80">
        <v>5.1799999999999999E-2</v>
      </c>
      <c r="N275" s="102">
        <v>71646.649999999994</v>
      </c>
      <c r="O275" s="103">
        <v>100</v>
      </c>
      <c r="P275" s="102">
        <v>268.88988000000001</v>
      </c>
      <c r="Q275" s="79">
        <f t="shared" si="4"/>
        <v>7.5851625166792932E-4</v>
      </c>
      <c r="R275" s="79">
        <f>P275/'סכום נכסי הקרן'!$C$42</f>
        <v>1.6717340842755742E-5</v>
      </c>
    </row>
    <row r="276" spans="2:18">
      <c r="B276" s="100" t="s">
        <v>3399</v>
      </c>
      <c r="C276" s="96" t="s">
        <v>2955</v>
      </c>
      <c r="D276" s="99">
        <v>7384</v>
      </c>
      <c r="E276" s="99"/>
      <c r="F276" s="99" t="s">
        <v>511</v>
      </c>
      <c r="G276" s="86">
        <v>43861</v>
      </c>
      <c r="H276" s="99"/>
      <c r="I276" s="102">
        <v>3.6199999999999997</v>
      </c>
      <c r="J276" s="96" t="s">
        <v>718</v>
      </c>
      <c r="K276" s="96" t="s">
        <v>132</v>
      </c>
      <c r="L276" s="80">
        <v>3.8179999999999999E-2</v>
      </c>
      <c r="M276" s="80">
        <v>4.7400000000000005E-2</v>
      </c>
      <c r="N276" s="102">
        <v>15035.39</v>
      </c>
      <c r="O276" s="103">
        <v>97.22</v>
      </c>
      <c r="P276" s="102">
        <v>54.859139999999996</v>
      </c>
      <c r="Q276" s="79">
        <f t="shared" si="4"/>
        <v>1.5475312511771053E-4</v>
      </c>
      <c r="R276" s="79">
        <f>P276/'סכום נכסי הקרן'!$C$42</f>
        <v>3.4106859719691017E-6</v>
      </c>
    </row>
    <row r="277" spans="2:18">
      <c r="B277" s="100" t="s">
        <v>3399</v>
      </c>
      <c r="C277" s="96" t="s">
        <v>2955</v>
      </c>
      <c r="D277" s="99">
        <v>8353</v>
      </c>
      <c r="E277" s="99"/>
      <c r="F277" s="99" t="s">
        <v>511</v>
      </c>
      <c r="G277" s="86">
        <v>44285</v>
      </c>
      <c r="H277" s="99"/>
      <c r="I277" s="102">
        <v>3.6199999999999997</v>
      </c>
      <c r="J277" s="96" t="s">
        <v>718</v>
      </c>
      <c r="K277" s="96" t="s">
        <v>132</v>
      </c>
      <c r="L277" s="80">
        <v>3.8179999999999999E-2</v>
      </c>
      <c r="M277" s="80">
        <v>4.7399999999999991E-2</v>
      </c>
      <c r="N277" s="102">
        <v>282282.98</v>
      </c>
      <c r="O277" s="103">
        <v>97.22</v>
      </c>
      <c r="P277" s="102">
        <v>1029.9565</v>
      </c>
      <c r="Q277" s="79">
        <f t="shared" si="4"/>
        <v>2.9054226353220124E-3</v>
      </c>
      <c r="R277" s="79">
        <f>P277/'סכום נכסי הקרן'!$C$42</f>
        <v>6.4034146111083658E-5</v>
      </c>
    </row>
    <row r="278" spans="2:18">
      <c r="B278" s="100" t="s">
        <v>3399</v>
      </c>
      <c r="C278" s="96" t="s">
        <v>2955</v>
      </c>
      <c r="D278" s="99" t="s">
        <v>3131</v>
      </c>
      <c r="E278" s="99"/>
      <c r="F278" s="99" t="s">
        <v>511</v>
      </c>
      <c r="G278" s="86">
        <v>43937</v>
      </c>
      <c r="H278" s="99"/>
      <c r="I278" s="102">
        <v>3.6199999999999997</v>
      </c>
      <c r="J278" s="96" t="s">
        <v>718</v>
      </c>
      <c r="K278" s="96" t="s">
        <v>132</v>
      </c>
      <c r="L278" s="80">
        <v>3.8179999999999999E-2</v>
      </c>
      <c r="M278" s="80">
        <v>4.7399999999999991E-2</v>
      </c>
      <c r="N278" s="102">
        <v>53187.69</v>
      </c>
      <c r="O278" s="103">
        <v>97.22</v>
      </c>
      <c r="P278" s="102">
        <v>194.06414000000001</v>
      </c>
      <c r="Q278" s="79">
        <f t="shared" si="4"/>
        <v>5.4743898898671937E-4</v>
      </c>
      <c r="R278" s="79">
        <f>P278/'סכום נכסי הקרן'!$C$42</f>
        <v>1.206529741370805E-5</v>
      </c>
    </row>
    <row r="279" spans="2:18">
      <c r="B279" s="100" t="s">
        <v>3399</v>
      </c>
      <c r="C279" s="96" t="s">
        <v>2955</v>
      </c>
      <c r="D279" s="99">
        <v>8517</v>
      </c>
      <c r="E279" s="99"/>
      <c r="F279" s="99" t="s">
        <v>511</v>
      </c>
      <c r="G279" s="86">
        <v>44383</v>
      </c>
      <c r="H279" s="99"/>
      <c r="I279" s="102">
        <v>3.62</v>
      </c>
      <c r="J279" s="96" t="s">
        <v>718</v>
      </c>
      <c r="K279" s="96" t="s">
        <v>132</v>
      </c>
      <c r="L279" s="80">
        <v>3.8179999999999999E-2</v>
      </c>
      <c r="M279" s="80">
        <v>4.7400000000000005E-2</v>
      </c>
      <c r="N279" s="102">
        <v>362771.82</v>
      </c>
      <c r="O279" s="103">
        <v>97.22</v>
      </c>
      <c r="P279" s="102">
        <v>1323.6334399999998</v>
      </c>
      <c r="Q279" s="79">
        <f t="shared" si="4"/>
        <v>3.7338611460242645E-3</v>
      </c>
      <c r="R279" s="79">
        <f>P279/'סכום נכסי הקרן'!$C$42</f>
        <v>8.2292540601934438E-5</v>
      </c>
    </row>
    <row r="280" spans="2:18">
      <c r="B280" s="100" t="s">
        <v>3399</v>
      </c>
      <c r="C280" s="96" t="s">
        <v>2955</v>
      </c>
      <c r="D280" s="99">
        <v>7824</v>
      </c>
      <c r="E280" s="99"/>
      <c r="F280" s="99" t="s">
        <v>511</v>
      </c>
      <c r="G280" s="86">
        <v>44027</v>
      </c>
      <c r="H280" s="99"/>
      <c r="I280" s="102">
        <v>3.62</v>
      </c>
      <c r="J280" s="96" t="s">
        <v>718</v>
      </c>
      <c r="K280" s="96" t="s">
        <v>132</v>
      </c>
      <c r="L280" s="80">
        <v>3.8179999999999999E-2</v>
      </c>
      <c r="M280" s="80">
        <v>4.7400000000000005E-2</v>
      </c>
      <c r="N280" s="102">
        <v>4011.35</v>
      </c>
      <c r="O280" s="103">
        <v>97.22</v>
      </c>
      <c r="P280" s="102">
        <v>14.636059999999999</v>
      </c>
      <c r="Q280" s="79">
        <f t="shared" si="4"/>
        <v>4.1287122335682227E-5</v>
      </c>
      <c r="R280" s="79">
        <f>P280/'סכום נכסי הקרן'!$C$42</f>
        <v>9.0994872553412405E-7</v>
      </c>
    </row>
    <row r="281" spans="2:18">
      <c r="B281" s="100" t="s">
        <v>3399</v>
      </c>
      <c r="C281" s="96" t="s">
        <v>2955</v>
      </c>
      <c r="D281" s="99">
        <v>8578</v>
      </c>
      <c r="E281" s="99"/>
      <c r="F281" s="99" t="s">
        <v>511</v>
      </c>
      <c r="G281" s="86">
        <v>44411</v>
      </c>
      <c r="H281" s="99"/>
      <c r="I281" s="102">
        <v>3.62</v>
      </c>
      <c r="J281" s="96" t="s">
        <v>718</v>
      </c>
      <c r="K281" s="96" t="s">
        <v>132</v>
      </c>
      <c r="L281" s="80">
        <v>3.8179999999999999E-2</v>
      </c>
      <c r="M281" s="80">
        <v>4.7400000000000005E-2</v>
      </c>
      <c r="N281" s="102">
        <v>437517.3</v>
      </c>
      <c r="O281" s="103">
        <v>97.22</v>
      </c>
      <c r="P281" s="102">
        <v>1596.3547699999999</v>
      </c>
      <c r="Q281" s="79">
        <f t="shared" si="4"/>
        <v>4.5031856032388407E-3</v>
      </c>
      <c r="R281" s="79">
        <f>P281/'סכום נכסי הקרן'!$C$42</f>
        <v>9.9248089203092892E-5</v>
      </c>
    </row>
    <row r="282" spans="2:18">
      <c r="B282" s="100" t="s">
        <v>3399</v>
      </c>
      <c r="C282" s="96" t="s">
        <v>2955</v>
      </c>
      <c r="D282" s="99">
        <v>8016</v>
      </c>
      <c r="E282" s="99"/>
      <c r="F282" s="99" t="s">
        <v>511</v>
      </c>
      <c r="G282" s="86">
        <v>44124</v>
      </c>
      <c r="H282" s="99"/>
      <c r="I282" s="102">
        <v>3.62</v>
      </c>
      <c r="J282" s="96" t="s">
        <v>718</v>
      </c>
      <c r="K282" s="96" t="s">
        <v>132</v>
      </c>
      <c r="L282" s="80">
        <v>3.8179999999999999E-2</v>
      </c>
      <c r="M282" s="80">
        <v>4.7399999999999991E-2</v>
      </c>
      <c r="N282" s="102">
        <v>6627.44</v>
      </c>
      <c r="O282" s="103">
        <v>97.22</v>
      </c>
      <c r="P282" s="102">
        <v>24.181330000000003</v>
      </c>
      <c r="Q282" s="79">
        <f t="shared" si="4"/>
        <v>6.8213544488715053E-5</v>
      </c>
      <c r="R282" s="79">
        <f>P282/'סכום נכסי הקרן'!$C$42</f>
        <v>1.503394384501026E-6</v>
      </c>
    </row>
    <row r="283" spans="2:18">
      <c r="B283" s="100" t="s">
        <v>3399</v>
      </c>
      <c r="C283" s="96" t="s">
        <v>2955</v>
      </c>
      <c r="D283" s="99">
        <v>8701</v>
      </c>
      <c r="E283" s="99"/>
      <c r="F283" s="99" t="s">
        <v>511</v>
      </c>
      <c r="G283" s="86">
        <v>44495</v>
      </c>
      <c r="H283" s="99"/>
      <c r="I283" s="102">
        <v>3.62</v>
      </c>
      <c r="J283" s="96" t="s">
        <v>718</v>
      </c>
      <c r="K283" s="96" t="s">
        <v>132</v>
      </c>
      <c r="L283" s="80">
        <v>3.8179999999999999E-2</v>
      </c>
      <c r="M283" s="80">
        <v>4.7400000000000005E-2</v>
      </c>
      <c r="N283" s="102">
        <v>377067.42</v>
      </c>
      <c r="O283" s="103">
        <v>97.22</v>
      </c>
      <c r="P283" s="102">
        <v>1375.79331</v>
      </c>
      <c r="Q283" s="79">
        <f t="shared" si="4"/>
        <v>3.8809998523224956E-3</v>
      </c>
      <c r="R283" s="79">
        <f>P283/'סכום נכסי הקרן'!$C$42</f>
        <v>8.5535408370345176E-5</v>
      </c>
    </row>
    <row r="284" spans="2:18">
      <c r="B284" s="100" t="s">
        <v>3399</v>
      </c>
      <c r="C284" s="96" t="s">
        <v>2955</v>
      </c>
      <c r="D284" s="99">
        <v>8127</v>
      </c>
      <c r="E284" s="99"/>
      <c r="F284" s="99" t="s">
        <v>511</v>
      </c>
      <c r="G284" s="86">
        <v>44179</v>
      </c>
      <c r="H284" s="99"/>
      <c r="I284" s="102">
        <v>3.6199999999999997</v>
      </c>
      <c r="J284" s="96" t="s">
        <v>718</v>
      </c>
      <c r="K284" s="96" t="s">
        <v>132</v>
      </c>
      <c r="L284" s="80">
        <v>3.8179999999999999E-2</v>
      </c>
      <c r="M284" s="80">
        <v>4.7399999999999991E-2</v>
      </c>
      <c r="N284" s="102">
        <v>401465.08</v>
      </c>
      <c r="O284" s="103">
        <v>97.22</v>
      </c>
      <c r="P284" s="102">
        <v>1464.8122700000001</v>
      </c>
      <c r="Q284" s="79">
        <f t="shared" si="4"/>
        <v>4.1321150220960008E-3</v>
      </c>
      <c r="R284" s="79">
        <f>P284/'סכום נכסי הקרן'!$C$42</f>
        <v>9.1069868409479572E-5</v>
      </c>
    </row>
    <row r="285" spans="2:18">
      <c r="B285" s="100" t="s">
        <v>3399</v>
      </c>
      <c r="C285" s="96" t="s">
        <v>2955</v>
      </c>
      <c r="D285" s="99">
        <v>8793</v>
      </c>
      <c r="E285" s="99"/>
      <c r="F285" s="99" t="s">
        <v>511</v>
      </c>
      <c r="G285" s="86">
        <v>44546</v>
      </c>
      <c r="H285" s="99"/>
      <c r="I285" s="102">
        <v>3.6199999999999997</v>
      </c>
      <c r="J285" s="96" t="s">
        <v>718</v>
      </c>
      <c r="K285" s="96" t="s">
        <v>132</v>
      </c>
      <c r="L285" s="80">
        <v>3.8179999999999999E-2</v>
      </c>
      <c r="M285" s="80">
        <v>4.7399999999999991E-2</v>
      </c>
      <c r="N285" s="102">
        <v>366101.5</v>
      </c>
      <c r="O285" s="103">
        <v>97.22</v>
      </c>
      <c r="P285" s="102">
        <v>1335.78232</v>
      </c>
      <c r="Q285" s="79">
        <f t="shared" si="4"/>
        <v>3.7681321379989851E-3</v>
      </c>
      <c r="R285" s="79">
        <f>P285/'סכום נכסי הקרן'!$C$42</f>
        <v>8.3047857119676713E-5</v>
      </c>
    </row>
    <row r="286" spans="2:18">
      <c r="B286" s="100" t="s">
        <v>3399</v>
      </c>
      <c r="C286" s="96" t="s">
        <v>2955</v>
      </c>
      <c r="D286" s="99">
        <v>8151</v>
      </c>
      <c r="E286" s="99"/>
      <c r="F286" s="99" t="s">
        <v>511</v>
      </c>
      <c r="G286" s="86">
        <v>44187</v>
      </c>
      <c r="H286" s="99"/>
      <c r="I286" s="102">
        <v>3.6200000000000006</v>
      </c>
      <c r="J286" s="96" t="s">
        <v>718</v>
      </c>
      <c r="K286" s="96" t="s">
        <v>132</v>
      </c>
      <c r="L286" s="80">
        <v>3.8179999999999999E-2</v>
      </c>
      <c r="M286" s="80">
        <v>4.7400000000000012E-2</v>
      </c>
      <c r="N286" s="102">
        <v>5361.45</v>
      </c>
      <c r="O286" s="103">
        <v>97.22</v>
      </c>
      <c r="P286" s="102">
        <v>19.562139999999999</v>
      </c>
      <c r="Q286" s="79">
        <f t="shared" si="4"/>
        <v>5.5183189145695136E-5</v>
      </c>
      <c r="R286" s="79">
        <f>P286/'סכום נכסי הקרן'!$C$42</f>
        <v>1.2162114914615076E-6</v>
      </c>
    </row>
    <row r="287" spans="2:18">
      <c r="B287" s="100" t="s">
        <v>3399</v>
      </c>
      <c r="C287" s="96" t="s">
        <v>2955</v>
      </c>
      <c r="D287" s="99">
        <v>9053</v>
      </c>
      <c r="E287" s="99"/>
      <c r="F287" s="99" t="s">
        <v>511</v>
      </c>
      <c r="G287" s="86">
        <v>44686</v>
      </c>
      <c r="H287" s="99"/>
      <c r="I287" s="102">
        <v>3.6199999999999997</v>
      </c>
      <c r="J287" s="96" t="s">
        <v>718</v>
      </c>
      <c r="K287" s="96" t="s">
        <v>132</v>
      </c>
      <c r="L287" s="80">
        <v>3.8179999999999999E-2</v>
      </c>
      <c r="M287" s="80">
        <v>4.7400000000000005E-2</v>
      </c>
      <c r="N287" s="102">
        <v>160348.54999999999</v>
      </c>
      <c r="O287" s="103">
        <v>97.22</v>
      </c>
      <c r="P287" s="102">
        <v>585.05839000000003</v>
      </c>
      <c r="Q287" s="79">
        <f t="shared" si="4"/>
        <v>1.6504016327787182E-3</v>
      </c>
      <c r="R287" s="79">
        <f>P287/'סכום נכסי הקרן'!$C$42</f>
        <v>3.6374074467004551E-5</v>
      </c>
    </row>
    <row r="288" spans="2:18">
      <c r="B288" s="100" t="s">
        <v>3399</v>
      </c>
      <c r="C288" s="96" t="s">
        <v>2955</v>
      </c>
      <c r="D288" s="99">
        <v>9210</v>
      </c>
      <c r="E288" s="99"/>
      <c r="F288" s="99" t="s">
        <v>511</v>
      </c>
      <c r="G288" s="86">
        <v>44803</v>
      </c>
      <c r="H288" s="99"/>
      <c r="I288" s="102">
        <v>3.62</v>
      </c>
      <c r="J288" s="96" t="s">
        <v>718</v>
      </c>
      <c r="K288" s="96" t="s">
        <v>132</v>
      </c>
      <c r="L288" s="80">
        <v>3.8179999999999999E-2</v>
      </c>
      <c r="M288" s="80">
        <v>4.7400000000000005E-2</v>
      </c>
      <c r="N288" s="102">
        <v>370091.5</v>
      </c>
      <c r="O288" s="103">
        <v>97.22</v>
      </c>
      <c r="P288" s="102">
        <v>1350.34051</v>
      </c>
      <c r="Q288" s="79">
        <f t="shared" si="4"/>
        <v>3.809199595464731E-3</v>
      </c>
      <c r="R288" s="79">
        <f>P288/'סכום נכסי הקרן'!$C$42</f>
        <v>8.3952964534963589E-5</v>
      </c>
    </row>
    <row r="289" spans="2:18">
      <c r="B289" s="100" t="s">
        <v>3399</v>
      </c>
      <c r="C289" s="96" t="s">
        <v>2955</v>
      </c>
      <c r="D289" s="99">
        <v>8159</v>
      </c>
      <c r="E289" s="99"/>
      <c r="F289" s="99" t="s">
        <v>511</v>
      </c>
      <c r="G289" s="86">
        <v>44195</v>
      </c>
      <c r="H289" s="99"/>
      <c r="I289" s="102">
        <v>3.4399999999999995</v>
      </c>
      <c r="J289" s="96" t="s">
        <v>718</v>
      </c>
      <c r="K289" s="96" t="s">
        <v>133</v>
      </c>
      <c r="L289" s="80">
        <v>6.4985000000000001E-2</v>
      </c>
      <c r="M289" s="80">
        <v>7.1399999999999991E-2</v>
      </c>
      <c r="N289" s="102">
        <v>152801.57</v>
      </c>
      <c r="O289" s="103">
        <v>98.59</v>
      </c>
      <c r="P289" s="102">
        <v>638.38202999999999</v>
      </c>
      <c r="Q289" s="79">
        <f t="shared" si="4"/>
        <v>1.800823238597762E-3</v>
      </c>
      <c r="R289" s="79">
        <f>P289/'סכום נכסי הקרן'!$C$42</f>
        <v>3.968929579424975E-5</v>
      </c>
    </row>
    <row r="290" spans="2:18">
      <c r="B290" s="100" t="s">
        <v>3399</v>
      </c>
      <c r="C290" s="96" t="s">
        <v>2955</v>
      </c>
      <c r="D290" s="99">
        <v>7385</v>
      </c>
      <c r="E290" s="99"/>
      <c r="F290" s="99" t="s">
        <v>511</v>
      </c>
      <c r="G290" s="86">
        <v>43861</v>
      </c>
      <c r="H290" s="99"/>
      <c r="I290" s="102">
        <v>3.4400000000000004</v>
      </c>
      <c r="J290" s="96" t="s">
        <v>718</v>
      </c>
      <c r="K290" s="96" t="s">
        <v>133</v>
      </c>
      <c r="L290" s="80">
        <v>6.4985000000000001E-2</v>
      </c>
      <c r="M290" s="80">
        <v>7.1399999999999991E-2</v>
      </c>
      <c r="N290" s="102">
        <v>49018.89</v>
      </c>
      <c r="O290" s="103">
        <v>98.59</v>
      </c>
      <c r="P290" s="102">
        <v>204.79354999999998</v>
      </c>
      <c r="Q290" s="79">
        <f t="shared" si="4"/>
        <v>5.7770577275637394E-4</v>
      </c>
      <c r="R290" s="79">
        <f>P290/'סכום נכסי הקרן'!$C$42</f>
        <v>1.2732363069030116E-5</v>
      </c>
    </row>
    <row r="291" spans="2:18">
      <c r="B291" s="100" t="s">
        <v>3399</v>
      </c>
      <c r="C291" s="96" t="s">
        <v>2955</v>
      </c>
      <c r="D291" s="99">
        <v>8700</v>
      </c>
      <c r="E291" s="99"/>
      <c r="F291" s="99" t="s">
        <v>511</v>
      </c>
      <c r="G291" s="86">
        <v>44495</v>
      </c>
      <c r="H291" s="99"/>
      <c r="I291" s="102">
        <v>3.4400000000000004</v>
      </c>
      <c r="J291" s="96" t="s">
        <v>718</v>
      </c>
      <c r="K291" s="96" t="s">
        <v>133</v>
      </c>
      <c r="L291" s="80">
        <v>6.4985000000000001E-2</v>
      </c>
      <c r="M291" s="80">
        <v>7.1400000000000005E-2</v>
      </c>
      <c r="N291" s="102">
        <v>41535.230000000003</v>
      </c>
      <c r="O291" s="103">
        <v>98.59</v>
      </c>
      <c r="P291" s="102">
        <v>173.52794</v>
      </c>
      <c r="Q291" s="79">
        <f t="shared" si="4"/>
        <v>4.8950805663812024E-4</v>
      </c>
      <c r="R291" s="79">
        <f>P291/'סכום נכסי הקרן'!$C$42</f>
        <v>1.0788526956541717E-5</v>
      </c>
    </row>
    <row r="292" spans="2:18">
      <c r="B292" s="100" t="s">
        <v>3399</v>
      </c>
      <c r="C292" s="96" t="s">
        <v>2955</v>
      </c>
      <c r="D292" s="99">
        <v>8794</v>
      </c>
      <c r="E292" s="99"/>
      <c r="F292" s="99" t="s">
        <v>511</v>
      </c>
      <c r="G292" s="86">
        <v>44546</v>
      </c>
      <c r="H292" s="99"/>
      <c r="I292" s="102">
        <v>3.44</v>
      </c>
      <c r="J292" s="96" t="s">
        <v>718</v>
      </c>
      <c r="K292" s="96" t="s">
        <v>133</v>
      </c>
      <c r="L292" s="80">
        <v>6.4737000000000003E-2</v>
      </c>
      <c r="M292" s="80">
        <v>7.1199999999999999E-2</v>
      </c>
      <c r="N292" s="102">
        <v>43494.55</v>
      </c>
      <c r="O292" s="103">
        <v>98.59</v>
      </c>
      <c r="P292" s="102">
        <v>181.71372</v>
      </c>
      <c r="Q292" s="79">
        <f t="shared" si="4"/>
        <v>5.1259946923638648E-4</v>
      </c>
      <c r="R292" s="79">
        <f>P292/'סכום נכסי הקרן'!$C$42</f>
        <v>1.1297450811629953E-5</v>
      </c>
    </row>
    <row r="293" spans="2:18">
      <c r="B293" s="100" t="s">
        <v>3399</v>
      </c>
      <c r="C293" s="96" t="s">
        <v>2955</v>
      </c>
      <c r="D293" s="99">
        <v>7610</v>
      </c>
      <c r="E293" s="99"/>
      <c r="F293" s="99" t="s">
        <v>511</v>
      </c>
      <c r="G293" s="86">
        <v>43937</v>
      </c>
      <c r="H293" s="99"/>
      <c r="I293" s="102">
        <v>3.4400000000000004</v>
      </c>
      <c r="J293" s="96" t="s">
        <v>718</v>
      </c>
      <c r="K293" s="96" t="s">
        <v>133</v>
      </c>
      <c r="L293" s="80">
        <v>6.4985000000000001E-2</v>
      </c>
      <c r="M293" s="80">
        <v>7.1400000000000005E-2</v>
      </c>
      <c r="N293" s="102">
        <v>75922.22</v>
      </c>
      <c r="O293" s="103">
        <v>98.59</v>
      </c>
      <c r="P293" s="102">
        <v>317.19160999999997</v>
      </c>
      <c r="Q293" s="79">
        <f t="shared" si="4"/>
        <v>8.9477146212314004E-4</v>
      </c>
      <c r="R293" s="79">
        <f>P293/'סכום נכסי הקרן'!$C$42</f>
        <v>1.9720341490101636E-5</v>
      </c>
    </row>
    <row r="294" spans="2:18">
      <c r="B294" s="100" t="s">
        <v>3399</v>
      </c>
      <c r="C294" s="96" t="s">
        <v>2955</v>
      </c>
      <c r="D294" s="99">
        <v>9052</v>
      </c>
      <c r="E294" s="99"/>
      <c r="F294" s="99" t="s">
        <v>511</v>
      </c>
      <c r="G294" s="86">
        <v>44686</v>
      </c>
      <c r="H294" s="99"/>
      <c r="I294" s="102">
        <v>3.4400000000000004</v>
      </c>
      <c r="J294" s="96" t="s">
        <v>718</v>
      </c>
      <c r="K294" s="96" t="s">
        <v>133</v>
      </c>
      <c r="L294" s="80">
        <v>6.4737000000000003E-2</v>
      </c>
      <c r="M294" s="80">
        <v>7.1300000000000002E-2</v>
      </c>
      <c r="N294" s="102">
        <v>28155.599999999999</v>
      </c>
      <c r="O294" s="103">
        <v>98.55</v>
      </c>
      <c r="P294" s="102">
        <v>117.58217</v>
      </c>
      <c r="Q294" s="79">
        <f t="shared" si="4"/>
        <v>3.3168963759953055E-4</v>
      </c>
      <c r="R294" s="79">
        <f>P294/'סכום נכסי הקרן'!$C$42</f>
        <v>7.3102833506446904E-6</v>
      </c>
    </row>
    <row r="295" spans="2:18">
      <c r="B295" s="100" t="s">
        <v>3399</v>
      </c>
      <c r="C295" s="96" t="s">
        <v>2955</v>
      </c>
      <c r="D295" s="99">
        <v>7828</v>
      </c>
      <c r="E295" s="99"/>
      <c r="F295" s="99" t="s">
        <v>511</v>
      </c>
      <c r="G295" s="86">
        <v>44027</v>
      </c>
      <c r="H295" s="99"/>
      <c r="I295" s="102">
        <v>3.4400000000000004</v>
      </c>
      <c r="J295" s="96" t="s">
        <v>718</v>
      </c>
      <c r="K295" s="96" t="s">
        <v>133</v>
      </c>
      <c r="L295" s="80">
        <v>6.4985000000000001E-2</v>
      </c>
      <c r="M295" s="80">
        <v>7.1399999999999991E-2</v>
      </c>
      <c r="N295" s="102">
        <v>50417.31</v>
      </c>
      <c r="O295" s="103">
        <v>98.59</v>
      </c>
      <c r="P295" s="102">
        <v>210.63593</v>
      </c>
      <c r="Q295" s="79">
        <f t="shared" si="4"/>
        <v>5.9418664655653218E-4</v>
      </c>
      <c r="R295" s="79">
        <f>P295/'סכום נכסי הקרן'!$C$42</f>
        <v>1.3095593763293877E-5</v>
      </c>
    </row>
    <row r="296" spans="2:18">
      <c r="B296" s="100" t="s">
        <v>3399</v>
      </c>
      <c r="C296" s="96" t="s">
        <v>2955</v>
      </c>
      <c r="D296" s="99">
        <v>8015</v>
      </c>
      <c r="E296" s="99"/>
      <c r="F296" s="99" t="s">
        <v>511</v>
      </c>
      <c r="G296" s="86">
        <v>44124</v>
      </c>
      <c r="H296" s="99"/>
      <c r="I296" s="102">
        <v>3.44</v>
      </c>
      <c r="J296" s="96" t="s">
        <v>718</v>
      </c>
      <c r="K296" s="96" t="s">
        <v>133</v>
      </c>
      <c r="L296" s="80">
        <v>6.4985000000000001E-2</v>
      </c>
      <c r="M296" s="80">
        <v>7.1400000000000005E-2</v>
      </c>
      <c r="N296" s="102">
        <v>37745.53</v>
      </c>
      <c r="O296" s="103">
        <v>98.59</v>
      </c>
      <c r="P296" s="102">
        <v>157.69516000000002</v>
      </c>
      <c r="Q296" s="79">
        <f t="shared" si="4"/>
        <v>4.4484508553975478E-4</v>
      </c>
      <c r="R296" s="79">
        <f>P296/'סכום נכסי הקרן'!$C$42</f>
        <v>9.8041761146715587E-6</v>
      </c>
    </row>
    <row r="297" spans="2:18">
      <c r="B297" s="100" t="s">
        <v>3399</v>
      </c>
      <c r="C297" s="96" t="s">
        <v>2955</v>
      </c>
      <c r="D297" s="99">
        <v>8143</v>
      </c>
      <c r="E297" s="99"/>
      <c r="F297" s="99" t="s">
        <v>511</v>
      </c>
      <c r="G297" s="86">
        <v>44187</v>
      </c>
      <c r="H297" s="99"/>
      <c r="I297" s="102">
        <v>3.44</v>
      </c>
      <c r="J297" s="96" t="s">
        <v>718</v>
      </c>
      <c r="K297" s="96" t="s">
        <v>133</v>
      </c>
      <c r="L297" s="80">
        <v>6.4985000000000001E-2</v>
      </c>
      <c r="M297" s="80">
        <v>7.1400000000000005E-2</v>
      </c>
      <c r="N297" s="102">
        <v>18238.990000000002</v>
      </c>
      <c r="O297" s="103">
        <v>98.59</v>
      </c>
      <c r="P297" s="102">
        <v>76.199759999999998</v>
      </c>
      <c r="Q297" s="79">
        <f t="shared" si="4"/>
        <v>2.1495326017176926E-4</v>
      </c>
      <c r="R297" s="79">
        <f>P297/'סכום נכסי הקרן'!$C$42</f>
        <v>4.7374685877214311E-6</v>
      </c>
    </row>
    <row r="298" spans="2:18">
      <c r="B298" s="100" t="s">
        <v>3399</v>
      </c>
      <c r="C298" s="96" t="s">
        <v>2955</v>
      </c>
      <c r="D298" s="99">
        <v>9209</v>
      </c>
      <c r="E298" s="99"/>
      <c r="F298" s="99" t="s">
        <v>511</v>
      </c>
      <c r="G298" s="86">
        <v>44803</v>
      </c>
      <c r="H298" s="99"/>
      <c r="I298" s="102">
        <v>3.44</v>
      </c>
      <c r="J298" s="96" t="s">
        <v>718</v>
      </c>
      <c r="K298" s="96" t="s">
        <v>133</v>
      </c>
      <c r="L298" s="80">
        <v>6.4737000000000003E-2</v>
      </c>
      <c r="M298" s="80">
        <v>7.1300000000000002E-2</v>
      </c>
      <c r="N298" s="102">
        <v>20960.830000000002</v>
      </c>
      <c r="O298" s="103">
        <v>98.55</v>
      </c>
      <c r="P298" s="102">
        <v>87.535690000000002</v>
      </c>
      <c r="Q298" s="79">
        <f t="shared" si="4"/>
        <v>2.4693098701210266E-4</v>
      </c>
      <c r="R298" s="79">
        <f>P298/'סכום נכסי הקרן'!$C$42</f>
        <v>5.4422426222801892E-6</v>
      </c>
    </row>
    <row r="299" spans="2:18">
      <c r="B299" s="100" t="s">
        <v>3399</v>
      </c>
      <c r="C299" s="96" t="s">
        <v>2955</v>
      </c>
      <c r="D299" s="99">
        <v>9301</v>
      </c>
      <c r="E299" s="99"/>
      <c r="F299" s="99" t="s">
        <v>511</v>
      </c>
      <c r="G299" s="86">
        <v>44876</v>
      </c>
      <c r="H299" s="99"/>
      <c r="I299" s="102">
        <v>3.44</v>
      </c>
      <c r="J299" s="96" t="s">
        <v>718</v>
      </c>
      <c r="K299" s="96" t="s">
        <v>133</v>
      </c>
      <c r="L299" s="80">
        <v>6.4737000000000003E-2</v>
      </c>
      <c r="M299" s="80">
        <v>7.1300000000000002E-2</v>
      </c>
      <c r="N299" s="102">
        <v>2615.11</v>
      </c>
      <c r="O299" s="103">
        <v>98.55</v>
      </c>
      <c r="P299" s="102">
        <v>10.921100000000001</v>
      </c>
      <c r="Q299" s="79">
        <f t="shared" si="4"/>
        <v>3.0807525504829801E-5</v>
      </c>
      <c r="R299" s="79">
        <f>P299/'סכום נכסי הקרן'!$C$42</f>
        <v>6.7898334841690488E-7</v>
      </c>
    </row>
    <row r="300" spans="2:18">
      <c r="B300" s="100" t="s">
        <v>3399</v>
      </c>
      <c r="C300" s="96" t="s">
        <v>2955</v>
      </c>
      <c r="D300" s="99">
        <v>9376</v>
      </c>
      <c r="E300" s="99"/>
      <c r="F300" s="99" t="s">
        <v>511</v>
      </c>
      <c r="G300" s="86">
        <v>44910</v>
      </c>
      <c r="H300" s="99"/>
      <c r="I300" s="102">
        <v>3.45</v>
      </c>
      <c r="J300" s="96" t="s">
        <v>718</v>
      </c>
      <c r="K300" s="96" t="s">
        <v>133</v>
      </c>
      <c r="L300" s="80">
        <v>6.3197000000000003E-2</v>
      </c>
      <c r="M300" s="80">
        <v>6.9599999999999995E-2</v>
      </c>
      <c r="N300" s="102">
        <v>4539.8</v>
      </c>
      <c r="O300" s="103">
        <v>98.55</v>
      </c>
      <c r="P300" s="102">
        <v>18.95889</v>
      </c>
      <c r="Q300" s="79">
        <f t="shared" si="4"/>
        <v>5.3481470476258123E-5</v>
      </c>
      <c r="R300" s="79">
        <f>P300/'סכום נכסי הקרן'!$C$42</f>
        <v>1.1787064136824836E-6</v>
      </c>
    </row>
    <row r="301" spans="2:18">
      <c r="B301" s="100" t="s">
        <v>3399</v>
      </c>
      <c r="C301" s="96" t="s">
        <v>2955</v>
      </c>
      <c r="D301" s="99">
        <v>9393</v>
      </c>
      <c r="E301" s="99"/>
      <c r="F301" s="99" t="s">
        <v>511</v>
      </c>
      <c r="G301" s="86">
        <v>44925</v>
      </c>
      <c r="H301" s="99"/>
      <c r="I301" s="102">
        <v>3.46</v>
      </c>
      <c r="J301" s="96" t="s">
        <v>718</v>
      </c>
      <c r="K301" s="96" t="s">
        <v>133</v>
      </c>
      <c r="L301" s="80">
        <v>6.3067999999999999E-2</v>
      </c>
      <c r="M301" s="80">
        <v>6.5000000000000002E-2</v>
      </c>
      <c r="N301" s="102">
        <v>17081.57</v>
      </c>
      <c r="O301" s="103">
        <v>100</v>
      </c>
      <c r="P301" s="102">
        <v>72.384860000000003</v>
      </c>
      <c r="Q301" s="79">
        <f t="shared" si="4"/>
        <v>2.0419174081489358E-4</v>
      </c>
      <c r="R301" s="79">
        <f>P301/'סכום נכסי הקרן'!$C$42</f>
        <v>4.5002897709469632E-6</v>
      </c>
    </row>
    <row r="302" spans="2:18">
      <c r="B302" s="100" t="s">
        <v>3399</v>
      </c>
      <c r="C302" s="96" t="s">
        <v>2955</v>
      </c>
      <c r="D302" s="99">
        <v>7276</v>
      </c>
      <c r="E302" s="99"/>
      <c r="F302" s="99" t="s">
        <v>511</v>
      </c>
      <c r="G302" s="86">
        <v>43788</v>
      </c>
      <c r="H302" s="99"/>
      <c r="I302" s="102">
        <v>3.6200000000000006</v>
      </c>
      <c r="J302" s="96" t="s">
        <v>718</v>
      </c>
      <c r="K302" s="96" t="s">
        <v>132</v>
      </c>
      <c r="L302" s="80">
        <v>3.8179999999999999E-2</v>
      </c>
      <c r="M302" s="80">
        <v>4.7500000000000001E-2</v>
      </c>
      <c r="N302" s="102">
        <v>655634.29</v>
      </c>
      <c r="O302" s="103">
        <v>97.21</v>
      </c>
      <c r="P302" s="102">
        <v>2391.9449</v>
      </c>
      <c r="Q302" s="79">
        <f t="shared" si="4"/>
        <v>6.7474799711473715E-3</v>
      </c>
      <c r="R302" s="79">
        <f>P302/'סכום נכסי הקרן'!$C$42</f>
        <v>1.4871127976401081E-4</v>
      </c>
    </row>
    <row r="303" spans="2:18">
      <c r="B303" s="100" t="s">
        <v>3399</v>
      </c>
      <c r="C303" s="96" t="s">
        <v>2955</v>
      </c>
      <c r="D303" s="99">
        <v>7275</v>
      </c>
      <c r="E303" s="99"/>
      <c r="F303" s="99" t="s">
        <v>511</v>
      </c>
      <c r="G303" s="86">
        <v>43788</v>
      </c>
      <c r="H303" s="99"/>
      <c r="I303" s="102">
        <v>3.4399999999999995</v>
      </c>
      <c r="J303" s="96" t="s">
        <v>718</v>
      </c>
      <c r="K303" s="96" t="s">
        <v>133</v>
      </c>
      <c r="L303" s="80">
        <v>6.4985000000000001E-2</v>
      </c>
      <c r="M303" s="80">
        <v>7.1399999999999991E-2</v>
      </c>
      <c r="N303" s="102">
        <v>616098.02</v>
      </c>
      <c r="O303" s="103">
        <v>98.59</v>
      </c>
      <c r="P303" s="102">
        <v>2573.9649800000002</v>
      </c>
      <c r="Q303" s="79">
        <f t="shared" si="4"/>
        <v>7.2609436567643111E-3</v>
      </c>
      <c r="R303" s="79">
        <f>P303/'סכום נכסי הקרן'!$C$42</f>
        <v>1.6002777749752787E-4</v>
      </c>
    </row>
    <row r="304" spans="2:18">
      <c r="B304" s="100" t="s">
        <v>3400</v>
      </c>
      <c r="C304" s="96" t="s">
        <v>2955</v>
      </c>
      <c r="D304" s="99">
        <v>9040</v>
      </c>
      <c r="E304" s="99"/>
      <c r="F304" s="99" t="s">
        <v>511</v>
      </c>
      <c r="G304" s="86">
        <v>44665</v>
      </c>
      <c r="H304" s="99"/>
      <c r="I304" s="102">
        <v>4.6000000000002759</v>
      </c>
      <c r="J304" s="96" t="s">
        <v>718</v>
      </c>
      <c r="K304" s="96" t="s">
        <v>132</v>
      </c>
      <c r="L304" s="80">
        <v>5.2839999999999998E-2</v>
      </c>
      <c r="M304" s="80">
        <v>6.4400000000003871E-2</v>
      </c>
      <c r="N304" s="102">
        <v>1358997.1</v>
      </c>
      <c r="O304" s="103">
        <v>99.27</v>
      </c>
      <c r="P304" s="102">
        <v>5063.0839219910004</v>
      </c>
      <c r="Q304" s="79">
        <f t="shared" si="4"/>
        <v>1.4282543613723107E-2</v>
      </c>
      <c r="R304" s="79">
        <f>P304/'סכום נכסי הקרן'!$C$42</f>
        <v>3.1478053260836769E-4</v>
      </c>
    </row>
    <row r="305" spans="2:18">
      <c r="B305" s="100" t="s">
        <v>3401</v>
      </c>
      <c r="C305" s="96" t="s">
        <v>2955</v>
      </c>
      <c r="D305" s="99">
        <v>9186</v>
      </c>
      <c r="E305" s="99"/>
      <c r="F305" s="99" t="s">
        <v>511</v>
      </c>
      <c r="G305" s="86">
        <v>44778</v>
      </c>
      <c r="H305" s="99"/>
      <c r="I305" s="102">
        <v>3.8299999999995853</v>
      </c>
      <c r="J305" s="96" t="s">
        <v>458</v>
      </c>
      <c r="K305" s="96" t="s">
        <v>132</v>
      </c>
      <c r="L305" s="80">
        <v>5.842E-2</v>
      </c>
      <c r="M305" s="80">
        <v>6.3999999999994783E-2</v>
      </c>
      <c r="N305" s="102">
        <v>813883.99177399988</v>
      </c>
      <c r="O305" s="103">
        <v>100.44</v>
      </c>
      <c r="P305" s="102">
        <v>3067.9464161689998</v>
      </c>
      <c r="Q305" s="79">
        <f t="shared" si="4"/>
        <v>8.6544246883168939E-3</v>
      </c>
      <c r="R305" s="79">
        <f>P305/'סכום נכסי הקרן'!$C$42</f>
        <v>1.9073944295117437E-4</v>
      </c>
    </row>
    <row r="306" spans="2:18">
      <c r="B306" s="100" t="s">
        <v>3401</v>
      </c>
      <c r="C306" s="96" t="s">
        <v>2955</v>
      </c>
      <c r="D306" s="99">
        <v>9187</v>
      </c>
      <c r="E306" s="99"/>
      <c r="F306" s="99" t="s">
        <v>511</v>
      </c>
      <c r="G306" s="86">
        <v>44778</v>
      </c>
      <c r="H306" s="99"/>
      <c r="I306" s="102">
        <v>3.6700000000001829</v>
      </c>
      <c r="J306" s="96" t="s">
        <v>458</v>
      </c>
      <c r="K306" s="96" t="s">
        <v>130</v>
      </c>
      <c r="L306" s="80">
        <v>7.9612000000000002E-2</v>
      </c>
      <c r="M306" s="80">
        <v>9.1800000000004781E-2</v>
      </c>
      <c r="N306" s="102">
        <v>2241175.7952769999</v>
      </c>
      <c r="O306" s="103">
        <v>99.98</v>
      </c>
      <c r="P306" s="102">
        <v>7885.1203964679999</v>
      </c>
      <c r="Q306" s="79">
        <f t="shared" si="4"/>
        <v>2.2243276567638932E-2</v>
      </c>
      <c r="R306" s="79">
        <f>P306/'סכום נכסי הקרן'!$C$42</f>
        <v>4.9023133653791965E-4</v>
      </c>
    </row>
    <row r="307" spans="2:18">
      <c r="B307" s="100" t="s">
        <v>3402</v>
      </c>
      <c r="C307" s="96" t="s">
        <v>2955</v>
      </c>
      <c r="D307" s="99">
        <v>9047</v>
      </c>
      <c r="E307" s="99"/>
      <c r="F307" s="99" t="s">
        <v>511</v>
      </c>
      <c r="G307" s="86">
        <v>44677</v>
      </c>
      <c r="H307" s="99"/>
      <c r="I307" s="102">
        <v>3.3900000000000365</v>
      </c>
      <c r="J307" s="96" t="s">
        <v>718</v>
      </c>
      <c r="K307" s="96" t="s">
        <v>2901</v>
      </c>
      <c r="L307" s="80">
        <v>0.10060000000000001</v>
      </c>
      <c r="M307" s="80">
        <v>0.10829999999999888</v>
      </c>
      <c r="N307" s="102">
        <v>2280880.5018890002</v>
      </c>
      <c r="O307" s="103">
        <v>99.33</v>
      </c>
      <c r="P307" s="102">
        <v>809.27181192300009</v>
      </c>
      <c r="Q307" s="79">
        <f t="shared" si="4"/>
        <v>2.2828892681284528E-3</v>
      </c>
      <c r="R307" s="79">
        <f>P307/'סכום נכסי הקרן'!$C$42</f>
        <v>5.0313803979351366E-5</v>
      </c>
    </row>
    <row r="308" spans="2:18">
      <c r="B308" s="100" t="s">
        <v>3402</v>
      </c>
      <c r="C308" s="96" t="s">
        <v>2955</v>
      </c>
      <c r="D308" s="99">
        <v>9048</v>
      </c>
      <c r="E308" s="99"/>
      <c r="F308" s="99" t="s">
        <v>511</v>
      </c>
      <c r="G308" s="86">
        <v>44677</v>
      </c>
      <c r="H308" s="99"/>
      <c r="I308" s="102">
        <v>3.6400000000003856</v>
      </c>
      <c r="J308" s="96" t="s">
        <v>718</v>
      </c>
      <c r="K308" s="96" t="s">
        <v>2901</v>
      </c>
      <c r="L308" s="80">
        <v>6.1399999999999996E-2</v>
      </c>
      <c r="M308" s="80">
        <v>6.660000000000578E-2</v>
      </c>
      <c r="N308" s="102">
        <v>7322384.03455</v>
      </c>
      <c r="O308" s="103">
        <v>99.05</v>
      </c>
      <c r="P308" s="102">
        <v>2590.7078280250003</v>
      </c>
      <c r="Q308" s="79">
        <f t="shared" si="4"/>
        <v>7.3081738549635473E-3</v>
      </c>
      <c r="R308" s="79">
        <f>P308/'סכום נכסי הקרן'!$C$42</f>
        <v>1.6106870881525684E-4</v>
      </c>
    </row>
    <row r="309" spans="2:18">
      <c r="B309" s="100" t="s">
        <v>3402</v>
      </c>
      <c r="C309" s="96" t="s">
        <v>2955</v>
      </c>
      <c r="D309" s="99">
        <v>9074</v>
      </c>
      <c r="E309" s="99"/>
      <c r="F309" s="99" t="s">
        <v>511</v>
      </c>
      <c r="G309" s="86">
        <v>44684</v>
      </c>
      <c r="H309" s="99"/>
      <c r="I309" s="102">
        <v>3.5600000000106817</v>
      </c>
      <c r="J309" s="96" t="s">
        <v>718</v>
      </c>
      <c r="K309" s="96" t="s">
        <v>2901</v>
      </c>
      <c r="L309" s="80">
        <v>6.6299999999999998E-2</v>
      </c>
      <c r="M309" s="80">
        <v>7.4500000000190761E-2</v>
      </c>
      <c r="N309" s="102">
        <v>370416.95721399999</v>
      </c>
      <c r="O309" s="103">
        <v>99.05</v>
      </c>
      <c r="P309" s="102">
        <v>131.05596410999999</v>
      </c>
      <c r="Q309" s="79">
        <f t="shared" si="4"/>
        <v>3.6969810338508788E-4</v>
      </c>
      <c r="R309" s="79">
        <f>P309/'סכום נכסי הקרן'!$C$42</f>
        <v>8.147972030419417E-6</v>
      </c>
    </row>
    <row r="310" spans="2:18">
      <c r="B310" s="100" t="s">
        <v>3402</v>
      </c>
      <c r="C310" s="96" t="s">
        <v>2955</v>
      </c>
      <c r="D310" s="99">
        <v>9220</v>
      </c>
      <c r="E310" s="99"/>
      <c r="F310" s="99" t="s">
        <v>511</v>
      </c>
      <c r="G310" s="86">
        <v>44811</v>
      </c>
      <c r="H310" s="99"/>
      <c r="I310" s="102">
        <v>3.5999999999958749</v>
      </c>
      <c r="J310" s="96" t="s">
        <v>718</v>
      </c>
      <c r="K310" s="96" t="s">
        <v>2901</v>
      </c>
      <c r="L310" s="80">
        <v>6.7099999999999993E-2</v>
      </c>
      <c r="M310" s="80">
        <v>7.1299999999889632E-2</v>
      </c>
      <c r="N310" s="102">
        <v>548144.09766900004</v>
      </c>
      <c r="O310" s="103">
        <v>99.05</v>
      </c>
      <c r="P310" s="102">
        <v>193.93700617800002</v>
      </c>
      <c r="Q310" s="79">
        <f t="shared" si="4"/>
        <v>5.4708035492386929E-4</v>
      </c>
      <c r="R310" s="79">
        <f>P310/'סכום נכסי הקרן'!$C$42</f>
        <v>1.2057393287918654E-5</v>
      </c>
    </row>
    <row r="311" spans="2:18">
      <c r="B311" s="100" t="s">
        <v>3403</v>
      </c>
      <c r="C311" s="96" t="s">
        <v>2955</v>
      </c>
      <c r="D311" s="99" t="s">
        <v>3132</v>
      </c>
      <c r="E311" s="99"/>
      <c r="F311" s="99" t="s">
        <v>511</v>
      </c>
      <c r="G311" s="86">
        <v>42870</v>
      </c>
      <c r="H311" s="99"/>
      <c r="I311" s="102">
        <v>1.4299999999998589</v>
      </c>
      <c r="J311" s="96" t="s">
        <v>782</v>
      </c>
      <c r="K311" s="96" t="s">
        <v>130</v>
      </c>
      <c r="L311" s="80">
        <v>7.0885999999999991E-2</v>
      </c>
      <c r="M311" s="80">
        <v>7.9699999999978288E-2</v>
      </c>
      <c r="N311" s="102">
        <v>222870.21262400001</v>
      </c>
      <c r="O311" s="103">
        <v>99.34</v>
      </c>
      <c r="P311" s="102">
        <v>779.10403597699997</v>
      </c>
      <c r="Q311" s="79">
        <f t="shared" ref="Q311:Q374" si="5">IFERROR(P311/$P$10,0)</f>
        <v>2.1977884516465609E-3</v>
      </c>
      <c r="R311" s="79">
        <f>P311/'סכום נכסי הקרן'!$C$42</f>
        <v>4.8438222075870388E-5</v>
      </c>
    </row>
    <row r="312" spans="2:18">
      <c r="B312" s="100" t="s">
        <v>3404</v>
      </c>
      <c r="C312" s="96" t="s">
        <v>2955</v>
      </c>
      <c r="D312" s="99">
        <v>8706</v>
      </c>
      <c r="E312" s="99"/>
      <c r="F312" s="99" t="s">
        <v>511</v>
      </c>
      <c r="G312" s="86">
        <v>44498</v>
      </c>
      <c r="H312" s="99"/>
      <c r="I312" s="102">
        <v>3.52</v>
      </c>
      <c r="J312" s="96" t="s">
        <v>782</v>
      </c>
      <c r="K312" s="96" t="s">
        <v>130</v>
      </c>
      <c r="L312" s="80">
        <v>7.3286000000000004E-2</v>
      </c>
      <c r="M312" s="80">
        <v>8.3299999999999999E-2</v>
      </c>
      <c r="N312" s="102">
        <v>4091688.37</v>
      </c>
      <c r="O312" s="103">
        <v>99.87</v>
      </c>
      <c r="P312" s="102">
        <v>14379.932720000001</v>
      </c>
      <c r="Q312" s="79">
        <f t="shared" si="5"/>
        <v>4.0564608329667941E-2</v>
      </c>
      <c r="R312" s="79">
        <f>P312/'סכום נכסי הקרן'!$C$42</f>
        <v>8.9402485722458449E-4</v>
      </c>
    </row>
    <row r="313" spans="2:18">
      <c r="B313" s="100" t="s">
        <v>3405</v>
      </c>
      <c r="C313" s="96" t="s">
        <v>2955</v>
      </c>
      <c r="D313" s="99">
        <v>8702</v>
      </c>
      <c r="E313" s="99"/>
      <c r="F313" s="99" t="s">
        <v>511</v>
      </c>
      <c r="G313" s="86">
        <v>44497</v>
      </c>
      <c r="H313" s="99"/>
      <c r="I313" s="102">
        <v>0.54000000000626869</v>
      </c>
      <c r="J313" s="96" t="s">
        <v>731</v>
      </c>
      <c r="K313" s="96" t="s">
        <v>130</v>
      </c>
      <c r="L313" s="80">
        <v>6.2775999999999998E-2</v>
      </c>
      <c r="M313" s="80">
        <v>6.260000000119105E-2</v>
      </c>
      <c r="N313" s="102">
        <v>1804.9805369999999</v>
      </c>
      <c r="O313" s="103">
        <v>100.46</v>
      </c>
      <c r="P313" s="102">
        <v>6.3809444739999996</v>
      </c>
      <c r="Q313" s="79">
        <f t="shared" si="5"/>
        <v>1.8000119917193116E-5</v>
      </c>
      <c r="R313" s="79">
        <f>P313/'סכום נכסי הקרן'!$C$42</f>
        <v>3.967141629523459E-7</v>
      </c>
    </row>
    <row r="314" spans="2:18">
      <c r="B314" s="100" t="s">
        <v>3405</v>
      </c>
      <c r="C314" s="96" t="s">
        <v>2955</v>
      </c>
      <c r="D314" s="99">
        <v>9118</v>
      </c>
      <c r="E314" s="99"/>
      <c r="F314" s="99" t="s">
        <v>511</v>
      </c>
      <c r="G314" s="86">
        <v>44733</v>
      </c>
      <c r="H314" s="99"/>
      <c r="I314" s="102">
        <v>0.53999999999606452</v>
      </c>
      <c r="J314" s="96" t="s">
        <v>731</v>
      </c>
      <c r="K314" s="96" t="s">
        <v>130</v>
      </c>
      <c r="L314" s="80">
        <v>6.2775999999999998E-2</v>
      </c>
      <c r="M314" s="80">
        <v>6.2600000000432907E-2</v>
      </c>
      <c r="N314" s="102">
        <v>7187.7071230000001</v>
      </c>
      <c r="O314" s="103">
        <v>100.46</v>
      </c>
      <c r="P314" s="102">
        <v>25.409891765000001</v>
      </c>
      <c r="Q314" s="79">
        <f t="shared" si="5"/>
        <v>7.1679216253417886E-5</v>
      </c>
      <c r="R314" s="79">
        <f>P314/'סכום נכסי הקרן'!$C$42</f>
        <v>1.5797761574851283E-6</v>
      </c>
    </row>
    <row r="315" spans="2:18">
      <c r="B315" s="100" t="s">
        <v>3405</v>
      </c>
      <c r="C315" s="96" t="s">
        <v>2955</v>
      </c>
      <c r="D315" s="99">
        <v>9233</v>
      </c>
      <c r="E315" s="99"/>
      <c r="F315" s="99" t="s">
        <v>511</v>
      </c>
      <c r="G315" s="86">
        <v>44819</v>
      </c>
      <c r="H315" s="99"/>
      <c r="I315" s="102">
        <v>0.54</v>
      </c>
      <c r="J315" s="96" t="s">
        <v>731</v>
      </c>
      <c r="K315" s="96" t="s">
        <v>130</v>
      </c>
      <c r="L315" s="80">
        <v>6.2775999999999998E-2</v>
      </c>
      <c r="M315" s="80">
        <v>6.2599999993985092E-2</v>
      </c>
      <c r="N315" s="102">
        <v>1410.8482750000001</v>
      </c>
      <c r="O315" s="103">
        <v>100.46</v>
      </c>
      <c r="P315" s="102">
        <v>4.9876133999999999</v>
      </c>
      <c r="Q315" s="79">
        <f t="shared" si="5"/>
        <v>1.4069647474039323E-5</v>
      </c>
      <c r="R315" s="79">
        <f>P315/'סכום נכסי הקרן'!$C$42</f>
        <v>3.1008840198707303E-7</v>
      </c>
    </row>
    <row r="316" spans="2:18">
      <c r="B316" s="100" t="s">
        <v>3405</v>
      </c>
      <c r="C316" s="96" t="s">
        <v>2955</v>
      </c>
      <c r="D316" s="99">
        <v>9276</v>
      </c>
      <c r="E316" s="99"/>
      <c r="F316" s="99" t="s">
        <v>511</v>
      </c>
      <c r="G316" s="86">
        <v>44854</v>
      </c>
      <c r="H316" s="99"/>
      <c r="I316" s="102">
        <v>0.54000000020055416</v>
      </c>
      <c r="J316" s="96" t="s">
        <v>731</v>
      </c>
      <c r="K316" s="96" t="s">
        <v>130</v>
      </c>
      <c r="L316" s="80">
        <v>6.2775999999999998E-2</v>
      </c>
      <c r="M316" s="80">
        <v>6.2600000004679593E-2</v>
      </c>
      <c r="N316" s="102">
        <v>338.50660800000003</v>
      </c>
      <c r="O316" s="103">
        <v>100.46</v>
      </c>
      <c r="P316" s="102">
        <v>1.1966841939999999</v>
      </c>
      <c r="Q316" s="79">
        <f t="shared" si="5"/>
        <v>3.3757477569001001E-6</v>
      </c>
      <c r="R316" s="79">
        <f>P316/'סכום נכסי הקרן'!$C$42</f>
        <v>7.4399890216159992E-8</v>
      </c>
    </row>
    <row r="317" spans="2:18">
      <c r="B317" s="100" t="s">
        <v>3405</v>
      </c>
      <c r="C317" s="96" t="s">
        <v>2955</v>
      </c>
      <c r="D317" s="99">
        <v>8060</v>
      </c>
      <c r="E317" s="99"/>
      <c r="F317" s="99" t="s">
        <v>511</v>
      </c>
      <c r="G317" s="86">
        <v>44150</v>
      </c>
      <c r="H317" s="99"/>
      <c r="I317" s="102">
        <v>0.54000000000003978</v>
      </c>
      <c r="J317" s="96" t="s">
        <v>731</v>
      </c>
      <c r="K317" s="96" t="s">
        <v>130</v>
      </c>
      <c r="L317" s="80">
        <v>6.2775999999999998E-2</v>
      </c>
      <c r="M317" s="80">
        <v>6.2599999999998199E-2</v>
      </c>
      <c r="N317" s="102">
        <v>2421581.3842039998</v>
      </c>
      <c r="O317" s="103">
        <v>100.46</v>
      </c>
      <c r="P317" s="102">
        <v>8560.7441470289996</v>
      </c>
      <c r="Q317" s="79">
        <f t="shared" si="5"/>
        <v>2.4149155639076495E-2</v>
      </c>
      <c r="R317" s="79">
        <f>P317/'סכום נכסי הקרן'!$C$42</f>
        <v>5.3223601339518639E-4</v>
      </c>
    </row>
    <row r="318" spans="2:18">
      <c r="B318" s="100" t="s">
        <v>3405</v>
      </c>
      <c r="C318" s="96" t="s">
        <v>2955</v>
      </c>
      <c r="D318" s="99">
        <v>8119</v>
      </c>
      <c r="E318" s="99"/>
      <c r="F318" s="99" t="s">
        <v>511</v>
      </c>
      <c r="G318" s="86">
        <v>44169</v>
      </c>
      <c r="H318" s="99"/>
      <c r="I318" s="102">
        <v>0.53999999999014614</v>
      </c>
      <c r="J318" s="96" t="s">
        <v>731</v>
      </c>
      <c r="K318" s="96" t="s">
        <v>130</v>
      </c>
      <c r="L318" s="80">
        <v>6.2775999999999998E-2</v>
      </c>
      <c r="M318" s="80">
        <v>6.2600000000591238E-2</v>
      </c>
      <c r="N318" s="102">
        <v>5741.3036780000002</v>
      </c>
      <c r="O318" s="103">
        <v>100.46</v>
      </c>
      <c r="P318" s="102">
        <v>20.29658418</v>
      </c>
      <c r="Q318" s="79">
        <f t="shared" si="5"/>
        <v>5.7254995814183091E-5</v>
      </c>
      <c r="R318" s="79">
        <f>P318/'סכום נכסי הקרן'!$C$42</f>
        <v>1.2618731343877428E-6</v>
      </c>
    </row>
    <row r="319" spans="2:18">
      <c r="B319" s="100" t="s">
        <v>3405</v>
      </c>
      <c r="C319" s="96" t="s">
        <v>2955</v>
      </c>
      <c r="D319" s="99">
        <v>8418</v>
      </c>
      <c r="E319" s="99"/>
      <c r="F319" s="99" t="s">
        <v>511</v>
      </c>
      <c r="G319" s="86">
        <v>44326</v>
      </c>
      <c r="H319" s="99"/>
      <c r="I319" s="102">
        <v>0.54000000004191329</v>
      </c>
      <c r="J319" s="96" t="s">
        <v>731</v>
      </c>
      <c r="K319" s="96" t="s">
        <v>130</v>
      </c>
      <c r="L319" s="80">
        <v>6.2775999999999998E-2</v>
      </c>
      <c r="M319" s="80">
        <v>6.2600000003306497E-2</v>
      </c>
      <c r="N319" s="102">
        <v>1214.808323</v>
      </c>
      <c r="O319" s="103">
        <v>100.46</v>
      </c>
      <c r="P319" s="102">
        <v>4.2945754330000003</v>
      </c>
      <c r="Q319" s="79">
        <f t="shared" si="5"/>
        <v>1.2114644329285784E-5</v>
      </c>
      <c r="R319" s="79">
        <f>P319/'סכום נכסי הקרן'!$C$42</f>
        <v>2.6700105369672642E-7</v>
      </c>
    </row>
    <row r="320" spans="2:18">
      <c r="B320" s="100" t="s">
        <v>3406</v>
      </c>
      <c r="C320" s="96" t="s">
        <v>2955</v>
      </c>
      <c r="D320" s="99">
        <v>8718</v>
      </c>
      <c r="E320" s="99"/>
      <c r="F320" s="99" t="s">
        <v>511</v>
      </c>
      <c r="G320" s="86">
        <v>44508</v>
      </c>
      <c r="H320" s="99"/>
      <c r="I320" s="102">
        <v>3.6100000000001429</v>
      </c>
      <c r="J320" s="96" t="s">
        <v>782</v>
      </c>
      <c r="K320" s="96" t="s">
        <v>130</v>
      </c>
      <c r="L320" s="80">
        <v>7.3773999999999992E-2</v>
      </c>
      <c r="M320" s="80">
        <v>7.7300000000002256E-2</v>
      </c>
      <c r="N320" s="102">
        <v>2089715.019719</v>
      </c>
      <c r="O320" s="103">
        <v>99.8</v>
      </c>
      <c r="P320" s="102">
        <v>7338.999457895</v>
      </c>
      <c r="Q320" s="79">
        <f t="shared" si="5"/>
        <v>2.0702714285102439E-2</v>
      </c>
      <c r="R320" s="79">
        <f>P320/'סכום נכסי הקרן'!$C$42</f>
        <v>4.562780696039223E-4</v>
      </c>
    </row>
    <row r="321" spans="2:18">
      <c r="B321" s="100" t="s">
        <v>3422</v>
      </c>
      <c r="C321" s="96" t="s">
        <v>2955</v>
      </c>
      <c r="D321" s="99">
        <v>9382</v>
      </c>
      <c r="E321" s="99"/>
      <c r="F321" s="99" t="s">
        <v>511</v>
      </c>
      <c r="G321" s="86">
        <v>44341</v>
      </c>
      <c r="H321" s="99"/>
      <c r="I321" s="102">
        <v>1.1800000000000368</v>
      </c>
      <c r="J321" s="96" t="s">
        <v>718</v>
      </c>
      <c r="K321" s="96" t="s">
        <v>130</v>
      </c>
      <c r="L321" s="80">
        <v>6.8678000000000003E-2</v>
      </c>
      <c r="M321" s="80">
        <v>7.5400000000004797E-2</v>
      </c>
      <c r="N321" s="102">
        <v>768800.92720899999</v>
      </c>
      <c r="O321" s="103">
        <v>99.83</v>
      </c>
      <c r="P321" s="102">
        <v>2700.8112200550004</v>
      </c>
      <c r="Q321" s="79">
        <f t="shared" si="5"/>
        <v>7.6187664745835954E-3</v>
      </c>
      <c r="R321" s="79">
        <f>P321/'סכום נכסי הקרן'!$C$42</f>
        <v>1.6791402382863356E-4</v>
      </c>
    </row>
    <row r="322" spans="2:18">
      <c r="B322" s="100" t="s">
        <v>3407</v>
      </c>
      <c r="C322" s="96" t="s">
        <v>2955</v>
      </c>
      <c r="D322" s="99">
        <v>8806</v>
      </c>
      <c r="E322" s="99"/>
      <c r="F322" s="99" t="s">
        <v>511</v>
      </c>
      <c r="G322" s="86">
        <v>44137</v>
      </c>
      <c r="H322" s="99"/>
      <c r="I322" s="102">
        <v>0.70000000000004059</v>
      </c>
      <c r="J322" s="96" t="s">
        <v>731</v>
      </c>
      <c r="K322" s="96" t="s">
        <v>130</v>
      </c>
      <c r="L322" s="80">
        <v>6.2385000000000003E-2</v>
      </c>
      <c r="M322" s="80">
        <v>7.0799999999998933E-2</v>
      </c>
      <c r="N322" s="102">
        <v>2779421.8210329995</v>
      </c>
      <c r="O322" s="103">
        <v>100.32</v>
      </c>
      <c r="P322" s="102">
        <v>9812.0841402880014</v>
      </c>
      <c r="Q322" s="79">
        <f t="shared" si="5"/>
        <v>2.7679082913576337E-2</v>
      </c>
      <c r="R322" s="79">
        <f>P322/'סכום נכסי הקרן'!$C$42</f>
        <v>6.1003394754385128E-4</v>
      </c>
    </row>
    <row r="323" spans="2:18">
      <c r="B323" s="100" t="s">
        <v>3407</v>
      </c>
      <c r="C323" s="96" t="s">
        <v>2955</v>
      </c>
      <c r="D323" s="99">
        <v>9044</v>
      </c>
      <c r="E323" s="99"/>
      <c r="F323" s="99" t="s">
        <v>511</v>
      </c>
      <c r="G323" s="86">
        <v>44679</v>
      </c>
      <c r="H323" s="99"/>
      <c r="I323" s="102">
        <v>0.70000000000236706</v>
      </c>
      <c r="J323" s="96" t="s">
        <v>731</v>
      </c>
      <c r="K323" s="96" t="s">
        <v>130</v>
      </c>
      <c r="L323" s="80">
        <v>6.2385000000000003E-2</v>
      </c>
      <c r="M323" s="80">
        <v>7.0800000000175167E-2</v>
      </c>
      <c r="N323" s="102">
        <v>23934.290540000002</v>
      </c>
      <c r="O323" s="103">
        <v>100.32</v>
      </c>
      <c r="P323" s="102">
        <v>84.494290043999996</v>
      </c>
      <c r="Q323" s="79">
        <f t="shared" si="5"/>
        <v>2.3835144770609337E-4</v>
      </c>
      <c r="R323" s="79">
        <f>P323/'סכום נכסי הקרן'!$C$42</f>
        <v>5.2531536178758784E-6</v>
      </c>
    </row>
    <row r="324" spans="2:18">
      <c r="B324" s="100" t="s">
        <v>3407</v>
      </c>
      <c r="C324" s="96" t="s">
        <v>2955</v>
      </c>
      <c r="D324" s="99">
        <v>9224</v>
      </c>
      <c r="E324" s="99"/>
      <c r="F324" s="99" t="s">
        <v>511</v>
      </c>
      <c r="G324" s="86">
        <v>44810</v>
      </c>
      <c r="H324" s="99"/>
      <c r="I324" s="102">
        <v>0.70000000000261609</v>
      </c>
      <c r="J324" s="96" t="s">
        <v>731</v>
      </c>
      <c r="K324" s="96" t="s">
        <v>130</v>
      </c>
      <c r="L324" s="80">
        <v>6.2385000000000003E-2</v>
      </c>
      <c r="M324" s="80">
        <v>7.0800000000193597E-2</v>
      </c>
      <c r="N324" s="102">
        <v>43310.932889999996</v>
      </c>
      <c r="O324" s="103">
        <v>100.32</v>
      </c>
      <c r="P324" s="102">
        <v>152.898891838</v>
      </c>
      <c r="Q324" s="79">
        <f t="shared" si="5"/>
        <v>4.3131520725562416E-4</v>
      </c>
      <c r="R324" s="79">
        <f>P324/'סכום נכסי הקרן'!$C$42</f>
        <v>9.5059839713398285E-6</v>
      </c>
    </row>
    <row r="325" spans="2:18">
      <c r="B325" s="100" t="s">
        <v>3408</v>
      </c>
      <c r="C325" s="96" t="s">
        <v>2955</v>
      </c>
      <c r="D325" s="99" t="s">
        <v>3133</v>
      </c>
      <c r="E325" s="99"/>
      <c r="F325" s="99" t="s">
        <v>511</v>
      </c>
      <c r="G325" s="86">
        <v>42921</v>
      </c>
      <c r="H325" s="99"/>
      <c r="I325" s="102">
        <v>1.4100000000006017</v>
      </c>
      <c r="J325" s="96" t="s">
        <v>782</v>
      </c>
      <c r="K325" s="96" t="s">
        <v>130</v>
      </c>
      <c r="L325" s="80">
        <v>7.2993000000000002E-2</v>
      </c>
      <c r="M325" s="80">
        <v>8.4900000000035641E-2</v>
      </c>
      <c r="N325" s="102">
        <v>310294.15033799998</v>
      </c>
      <c r="O325" s="103">
        <v>98.94</v>
      </c>
      <c r="P325" s="102">
        <v>1080.3507256350001</v>
      </c>
      <c r="Q325" s="79">
        <f t="shared" si="5"/>
        <v>3.0475806039832656E-3</v>
      </c>
      <c r="R325" s="79">
        <f>P325/'סכום נכסי הקרן'!$C$42</f>
        <v>6.7167240768446876E-5</v>
      </c>
    </row>
    <row r="326" spans="2:18">
      <c r="B326" s="100" t="s">
        <v>3408</v>
      </c>
      <c r="C326" s="96" t="s">
        <v>2955</v>
      </c>
      <c r="D326" s="99">
        <v>6497</v>
      </c>
      <c r="E326" s="99"/>
      <c r="F326" s="99" t="s">
        <v>511</v>
      </c>
      <c r="G326" s="86">
        <v>43342</v>
      </c>
      <c r="H326" s="99"/>
      <c r="I326" s="102">
        <v>2.4300000000040964</v>
      </c>
      <c r="J326" s="96" t="s">
        <v>782</v>
      </c>
      <c r="K326" s="96" t="s">
        <v>130</v>
      </c>
      <c r="L326" s="80">
        <v>7.2993000000000002E-2</v>
      </c>
      <c r="M326" s="80">
        <v>8.1400000000161926E-2</v>
      </c>
      <c r="N326" s="102">
        <v>58894.662171000004</v>
      </c>
      <c r="O326" s="103">
        <v>98.94</v>
      </c>
      <c r="P326" s="102">
        <v>205.053466012</v>
      </c>
      <c r="Q326" s="79">
        <f t="shared" si="5"/>
        <v>5.7843897446396787E-4</v>
      </c>
      <c r="R326" s="79">
        <f>P326/'סכום נכסי הקרן'!$C$42</f>
        <v>1.2748522489247396E-5</v>
      </c>
    </row>
    <row r="327" spans="2:18">
      <c r="B327" s="100" t="s">
        <v>3409</v>
      </c>
      <c r="C327" s="96" t="s">
        <v>2955</v>
      </c>
      <c r="D327" s="99">
        <v>8791</v>
      </c>
      <c r="E327" s="99"/>
      <c r="F327" s="99" t="s">
        <v>511</v>
      </c>
      <c r="G327" s="86">
        <v>43866</v>
      </c>
      <c r="H327" s="99"/>
      <c r="I327" s="102">
        <v>1.7400000000001286</v>
      </c>
      <c r="J327" s="96" t="s">
        <v>731</v>
      </c>
      <c r="K327" s="96" t="s">
        <v>130</v>
      </c>
      <c r="L327" s="80">
        <v>6.5016999999999991E-2</v>
      </c>
      <c r="M327" s="80">
        <v>8.0700000000003935E-2</v>
      </c>
      <c r="N327" s="102">
        <v>2285272.528014</v>
      </c>
      <c r="O327" s="103">
        <v>98.55</v>
      </c>
      <c r="P327" s="102">
        <v>7925.2666654270006</v>
      </c>
      <c r="Q327" s="79">
        <f t="shared" si="5"/>
        <v>2.2356525892787329E-2</v>
      </c>
      <c r="R327" s="79">
        <f>P327/'סכום נכסי הקרן'!$C$42</f>
        <v>4.9272729831138827E-4</v>
      </c>
    </row>
    <row r="328" spans="2:18">
      <c r="B328" s="100" t="s">
        <v>3409</v>
      </c>
      <c r="C328" s="96" t="s">
        <v>2955</v>
      </c>
      <c r="D328" s="99">
        <v>8933</v>
      </c>
      <c r="E328" s="99"/>
      <c r="F328" s="99" t="s">
        <v>511</v>
      </c>
      <c r="G328" s="86">
        <v>44601</v>
      </c>
      <c r="H328" s="99"/>
      <c r="I328" s="102">
        <v>1.7399999999068223</v>
      </c>
      <c r="J328" s="96" t="s">
        <v>731</v>
      </c>
      <c r="K328" s="96" t="s">
        <v>130</v>
      </c>
      <c r="L328" s="80">
        <v>6.5016999999999991E-2</v>
      </c>
      <c r="M328" s="80">
        <v>8.0699999996454497E-2</v>
      </c>
      <c r="N328" s="102">
        <v>3651.679568</v>
      </c>
      <c r="O328" s="103">
        <v>98.55</v>
      </c>
      <c r="P328" s="102">
        <v>12.663930807</v>
      </c>
      <c r="Q328" s="79">
        <f t="shared" si="5"/>
        <v>3.5723907969714798E-5</v>
      </c>
      <c r="R328" s="79">
        <f>P328/'סכום נכסי הקרן'!$C$42</f>
        <v>7.8733810178982477E-7</v>
      </c>
    </row>
    <row r="329" spans="2:18">
      <c r="B329" s="100" t="s">
        <v>3409</v>
      </c>
      <c r="C329" s="96" t="s">
        <v>2955</v>
      </c>
      <c r="D329" s="99">
        <v>8952</v>
      </c>
      <c r="E329" s="99"/>
      <c r="F329" s="99" t="s">
        <v>511</v>
      </c>
      <c r="G329" s="86">
        <v>44620</v>
      </c>
      <c r="H329" s="99"/>
      <c r="I329" s="102">
        <v>1.7400000000073652</v>
      </c>
      <c r="J329" s="96" t="s">
        <v>731</v>
      </c>
      <c r="K329" s="96" t="s">
        <v>130</v>
      </c>
      <c r="L329" s="80">
        <v>6.5016999999999991E-2</v>
      </c>
      <c r="M329" s="80">
        <v>8.0700000000134317E-2</v>
      </c>
      <c r="N329" s="102">
        <v>26622.127235</v>
      </c>
      <c r="O329" s="103">
        <v>98.55</v>
      </c>
      <c r="P329" s="102">
        <v>92.324856067999988</v>
      </c>
      <c r="Q329" s="79">
        <f t="shared" si="5"/>
        <v>2.6044083087277376E-4</v>
      </c>
      <c r="R329" s="79">
        <f>P329/'סכום נכסי הקרן'!$C$42</f>
        <v>5.7399932163572735E-6</v>
      </c>
    </row>
    <row r="330" spans="2:18">
      <c r="B330" s="100" t="s">
        <v>3409</v>
      </c>
      <c r="C330" s="96" t="s">
        <v>2955</v>
      </c>
      <c r="D330" s="99">
        <v>9060</v>
      </c>
      <c r="E330" s="99"/>
      <c r="F330" s="99" t="s">
        <v>511</v>
      </c>
      <c r="G330" s="86">
        <v>44690</v>
      </c>
      <c r="H330" s="99"/>
      <c r="I330" s="102">
        <v>1.7399999999100377</v>
      </c>
      <c r="J330" s="96" t="s">
        <v>731</v>
      </c>
      <c r="K330" s="96" t="s">
        <v>130</v>
      </c>
      <c r="L330" s="80">
        <v>6.5016999999999991E-2</v>
      </c>
      <c r="M330" s="80">
        <v>8.0699999997301153E-2</v>
      </c>
      <c r="N330" s="102">
        <v>3205.2550000000001</v>
      </c>
      <c r="O330" s="103">
        <v>98.55</v>
      </c>
      <c r="P330" s="102">
        <v>11.1157431</v>
      </c>
      <c r="Q330" s="79">
        <f t="shared" si="5"/>
        <v>3.1356597692392326E-5</v>
      </c>
      <c r="R330" s="79">
        <f>P330/'סכום נכסי הקרן'!$C$42</f>
        <v>6.9108464075780873E-7</v>
      </c>
    </row>
    <row r="331" spans="2:18">
      <c r="B331" s="100" t="s">
        <v>3409</v>
      </c>
      <c r="C331" s="96" t="s">
        <v>2955</v>
      </c>
      <c r="D331" s="99">
        <v>9076</v>
      </c>
      <c r="E331" s="99"/>
      <c r="F331" s="99" t="s">
        <v>511</v>
      </c>
      <c r="G331" s="86">
        <v>44700</v>
      </c>
      <c r="H331" s="99"/>
      <c r="I331" s="102">
        <v>1.7400000000207547</v>
      </c>
      <c r="J331" s="96" t="s">
        <v>731</v>
      </c>
      <c r="K331" s="96" t="s">
        <v>130</v>
      </c>
      <c r="L331" s="80">
        <v>6.5016999999999991E-2</v>
      </c>
      <c r="M331" s="80">
        <v>8.0700000000845012E-2</v>
      </c>
      <c r="N331" s="102">
        <v>9725.3480020000006</v>
      </c>
      <c r="O331" s="103">
        <v>98.55</v>
      </c>
      <c r="P331" s="102">
        <v>33.727257344999998</v>
      </c>
      <c r="Q331" s="79">
        <f t="shared" si="5"/>
        <v>9.5141820957966283E-5</v>
      </c>
      <c r="R331" s="79">
        <f>P331/'סכום נכסי הקרן'!$C$42</f>
        <v>2.0968809117237957E-6</v>
      </c>
    </row>
    <row r="332" spans="2:18">
      <c r="B332" s="100" t="s">
        <v>3409</v>
      </c>
      <c r="C332" s="96" t="s">
        <v>2955</v>
      </c>
      <c r="D332" s="99">
        <v>9109</v>
      </c>
      <c r="E332" s="99"/>
      <c r="F332" s="99" t="s">
        <v>511</v>
      </c>
      <c r="G332" s="86">
        <v>44721</v>
      </c>
      <c r="H332" s="99"/>
      <c r="I332" s="102">
        <v>1.7400000000456122</v>
      </c>
      <c r="J332" s="96" t="s">
        <v>731</v>
      </c>
      <c r="K332" s="96" t="s">
        <v>130</v>
      </c>
      <c r="L332" s="80">
        <v>6.5016999999999991E-2</v>
      </c>
      <c r="M332" s="80">
        <v>8.0700000000935843E-2</v>
      </c>
      <c r="N332" s="102">
        <v>3666.6521819999998</v>
      </c>
      <c r="O332" s="103">
        <v>98.55</v>
      </c>
      <c r="P332" s="102">
        <v>12.715856183</v>
      </c>
      <c r="Q332" s="79">
        <f t="shared" si="5"/>
        <v>3.5870385187711873E-5</v>
      </c>
      <c r="R332" s="79">
        <f>P332/'סכום נכסי הקרן'!$C$42</f>
        <v>7.9056639066771125E-7</v>
      </c>
    </row>
    <row r="333" spans="2:18">
      <c r="B333" s="100" t="s">
        <v>3409</v>
      </c>
      <c r="C333" s="96" t="s">
        <v>2955</v>
      </c>
      <c r="D333" s="99">
        <v>9142</v>
      </c>
      <c r="E333" s="99"/>
      <c r="F333" s="99" t="s">
        <v>511</v>
      </c>
      <c r="G333" s="86">
        <v>44750</v>
      </c>
      <c r="H333" s="99"/>
      <c r="I333" s="102">
        <v>1.7399999998588871</v>
      </c>
      <c r="J333" s="96" t="s">
        <v>731</v>
      </c>
      <c r="K333" s="96" t="s">
        <v>130</v>
      </c>
      <c r="L333" s="80">
        <v>6.5016999999999991E-2</v>
      </c>
      <c r="M333" s="80">
        <v>8.0699999996270574E-2</v>
      </c>
      <c r="N333" s="102">
        <v>1430.3936430000001</v>
      </c>
      <c r="O333" s="103">
        <v>98.55</v>
      </c>
      <c r="P333" s="102">
        <v>4.9605674550000005</v>
      </c>
      <c r="Q333" s="79">
        <f t="shared" si="5"/>
        <v>1.3993353086075683E-5</v>
      </c>
      <c r="R333" s="79">
        <f>P333/'סכום נכסי הקרן'!$C$42</f>
        <v>3.0840690961934457E-7</v>
      </c>
    </row>
    <row r="334" spans="2:18">
      <c r="B334" s="100" t="s">
        <v>3409</v>
      </c>
      <c r="C334" s="96" t="s">
        <v>2955</v>
      </c>
      <c r="D334" s="99">
        <v>9147</v>
      </c>
      <c r="E334" s="99"/>
      <c r="F334" s="99" t="s">
        <v>511</v>
      </c>
      <c r="G334" s="86">
        <v>44757</v>
      </c>
      <c r="H334" s="99"/>
      <c r="I334" s="102">
        <v>1.7400000000126199</v>
      </c>
      <c r="J334" s="96" t="s">
        <v>731</v>
      </c>
      <c r="K334" s="96" t="s">
        <v>130</v>
      </c>
      <c r="L334" s="80">
        <v>6.5016999999999991E-2</v>
      </c>
      <c r="M334" s="80">
        <v>8.0700000000168262E-2</v>
      </c>
      <c r="N334" s="102">
        <v>5483.7748149999998</v>
      </c>
      <c r="O334" s="103">
        <v>98.55</v>
      </c>
      <c r="P334" s="102">
        <v>19.017590424000002</v>
      </c>
      <c r="Q334" s="79">
        <f t="shared" si="5"/>
        <v>5.3647059547828233E-5</v>
      </c>
      <c r="R334" s="79">
        <f>P334/'סכום נכסי הקרן'!$C$42</f>
        <v>1.1823559188093494E-6</v>
      </c>
    </row>
    <row r="335" spans="2:18">
      <c r="B335" s="100" t="s">
        <v>3409</v>
      </c>
      <c r="C335" s="96" t="s">
        <v>2955</v>
      </c>
      <c r="D335" s="99">
        <v>9190</v>
      </c>
      <c r="E335" s="99"/>
      <c r="F335" s="99" t="s">
        <v>511</v>
      </c>
      <c r="G335" s="86">
        <v>44782</v>
      </c>
      <c r="H335" s="99"/>
      <c r="I335" s="102">
        <v>1.7400000000596261</v>
      </c>
      <c r="J335" s="96" t="s">
        <v>731</v>
      </c>
      <c r="K335" s="96" t="s">
        <v>130</v>
      </c>
      <c r="L335" s="80">
        <v>6.5016999999999991E-2</v>
      </c>
      <c r="M335" s="80">
        <v>8.0700000002251387E-2</v>
      </c>
      <c r="N335" s="102">
        <v>2804.885213</v>
      </c>
      <c r="O335" s="103">
        <v>98.55</v>
      </c>
      <c r="P335" s="102">
        <v>9.7272709830000004</v>
      </c>
      <c r="Q335" s="79">
        <f t="shared" si="5"/>
        <v>2.7439831967582323E-5</v>
      </c>
      <c r="R335" s="79">
        <f>P335/'סכום נכסי הקרן'!$C$42</f>
        <v>6.0476096940747154E-7</v>
      </c>
    </row>
    <row r="336" spans="2:18">
      <c r="B336" s="100" t="s">
        <v>3409</v>
      </c>
      <c r="C336" s="96" t="s">
        <v>2955</v>
      </c>
      <c r="D336" s="99">
        <v>9206</v>
      </c>
      <c r="E336" s="99"/>
      <c r="F336" s="99" t="s">
        <v>511</v>
      </c>
      <c r="G336" s="86">
        <v>44796</v>
      </c>
      <c r="H336" s="99"/>
      <c r="I336" s="102">
        <v>1.7400000000574871</v>
      </c>
      <c r="J336" s="96" t="s">
        <v>731</v>
      </c>
      <c r="K336" s="96" t="s">
        <v>130</v>
      </c>
      <c r="L336" s="80">
        <v>6.5016999999999991E-2</v>
      </c>
      <c r="M336" s="80">
        <v>8.0700000001534808E-2</v>
      </c>
      <c r="N336" s="102">
        <v>5316.9285669999999</v>
      </c>
      <c r="O336" s="103">
        <v>98.55</v>
      </c>
      <c r="P336" s="102">
        <v>18.438972131</v>
      </c>
      <c r="Q336" s="79">
        <f t="shared" si="5"/>
        <v>5.2014824899380858E-5</v>
      </c>
      <c r="R336" s="79">
        <f>P336/'סכום נכסי הקרן'!$C$42</f>
        <v>1.1463822361183736E-6</v>
      </c>
    </row>
    <row r="337" spans="2:18">
      <c r="B337" s="100" t="s">
        <v>3409</v>
      </c>
      <c r="C337" s="96" t="s">
        <v>2955</v>
      </c>
      <c r="D337" s="99">
        <v>9269</v>
      </c>
      <c r="E337" s="99"/>
      <c r="F337" s="99" t="s">
        <v>511</v>
      </c>
      <c r="G337" s="86">
        <v>44845</v>
      </c>
      <c r="H337" s="99"/>
      <c r="I337" s="102">
        <v>1.740000000036444</v>
      </c>
      <c r="J337" s="96" t="s">
        <v>731</v>
      </c>
      <c r="K337" s="96" t="s">
        <v>130</v>
      </c>
      <c r="L337" s="80">
        <v>6.5016999999999991E-2</v>
      </c>
      <c r="M337" s="80">
        <v>8.070000000097298E-2</v>
      </c>
      <c r="N337" s="102">
        <v>8386.9850989999995</v>
      </c>
      <c r="O337" s="103">
        <v>98.55</v>
      </c>
      <c r="P337" s="102">
        <v>29.085850630999996</v>
      </c>
      <c r="Q337" s="79">
        <f t="shared" si="5"/>
        <v>8.2048794090723663E-5</v>
      </c>
      <c r="R337" s="79">
        <f>P337/'סכום נכסי הקרן'!$C$42</f>
        <v>1.8083167678155424E-6</v>
      </c>
    </row>
    <row r="338" spans="2:18">
      <c r="B338" s="100" t="s">
        <v>3409</v>
      </c>
      <c r="C338" s="96" t="s">
        <v>2955</v>
      </c>
      <c r="D338" s="99">
        <v>9270</v>
      </c>
      <c r="E338" s="99"/>
      <c r="F338" s="99" t="s">
        <v>511</v>
      </c>
      <c r="G338" s="86">
        <v>44845</v>
      </c>
      <c r="H338" s="99"/>
      <c r="I338" s="102">
        <v>1.7399999999527767</v>
      </c>
      <c r="J338" s="96" t="s">
        <v>731</v>
      </c>
      <c r="K338" s="96" t="s">
        <v>130</v>
      </c>
      <c r="L338" s="80">
        <v>6.5016999999999991E-2</v>
      </c>
      <c r="M338" s="80">
        <v>8.0699999992343091E-2</v>
      </c>
      <c r="N338" s="102">
        <v>854.86271999999997</v>
      </c>
      <c r="O338" s="103">
        <v>98.55</v>
      </c>
      <c r="P338" s="102">
        <v>2.9646426610000001</v>
      </c>
      <c r="Q338" s="79">
        <f t="shared" si="5"/>
        <v>8.3630132854258255E-6</v>
      </c>
      <c r="R338" s="79">
        <f>P338/'סכום נכסי הקרן'!$C$42</f>
        <v>1.8431687291805614E-7</v>
      </c>
    </row>
    <row r="339" spans="2:18">
      <c r="B339" s="100" t="s">
        <v>3409</v>
      </c>
      <c r="C339" s="96" t="s">
        <v>2955</v>
      </c>
      <c r="D339" s="99">
        <v>9286</v>
      </c>
      <c r="E339" s="99"/>
      <c r="F339" s="99" t="s">
        <v>511</v>
      </c>
      <c r="G339" s="86">
        <v>44865</v>
      </c>
      <c r="H339" s="99"/>
      <c r="I339" s="102">
        <v>1.7400000000575087</v>
      </c>
      <c r="J339" s="96" t="s">
        <v>731</v>
      </c>
      <c r="K339" s="96" t="s">
        <v>130</v>
      </c>
      <c r="L339" s="80">
        <v>6.5016999999999991E-2</v>
      </c>
      <c r="M339" s="80">
        <v>8.0700000002667208E-2</v>
      </c>
      <c r="N339" s="102">
        <v>2908.1676339999999</v>
      </c>
      <c r="O339" s="103">
        <v>98.55</v>
      </c>
      <c r="P339" s="102">
        <v>10.085450433</v>
      </c>
      <c r="Q339" s="79">
        <f t="shared" si="5"/>
        <v>2.8450226757592568E-5</v>
      </c>
      <c r="R339" s="79">
        <f>P339/'סכום נכסי הקרן'!$C$42</f>
        <v>6.2702959457298833E-7</v>
      </c>
    </row>
    <row r="340" spans="2:18">
      <c r="B340" s="100" t="s">
        <v>3409</v>
      </c>
      <c r="C340" s="96" t="s">
        <v>2955</v>
      </c>
      <c r="D340" s="99">
        <v>9297</v>
      </c>
      <c r="E340" s="99"/>
      <c r="F340" s="99" t="s">
        <v>511</v>
      </c>
      <c r="G340" s="86">
        <v>44874</v>
      </c>
      <c r="H340" s="99"/>
      <c r="I340" s="102">
        <v>1.7399999999124021</v>
      </c>
      <c r="J340" s="96" t="s">
        <v>731</v>
      </c>
      <c r="K340" s="96" t="s">
        <v>130</v>
      </c>
      <c r="L340" s="80">
        <v>6.5016999999999991E-2</v>
      </c>
      <c r="M340" s="80">
        <v>8.0699999996398764E-2</v>
      </c>
      <c r="N340" s="102">
        <v>2370.080614</v>
      </c>
      <c r="O340" s="103">
        <v>98.55</v>
      </c>
      <c r="P340" s="102">
        <v>8.2193786280000012</v>
      </c>
      <c r="Q340" s="79">
        <f t="shared" si="5"/>
        <v>2.318619156641391E-5</v>
      </c>
      <c r="R340" s="79">
        <f>P340/'סכום נכסי הקרן'!$C$42</f>
        <v>5.1101273889496347E-7</v>
      </c>
    </row>
    <row r="341" spans="2:18">
      <c r="B341" s="100" t="s">
        <v>3409</v>
      </c>
      <c r="C341" s="96" t="s">
        <v>2955</v>
      </c>
      <c r="D341" s="99">
        <v>9380</v>
      </c>
      <c r="E341" s="99"/>
      <c r="F341" s="99" t="s">
        <v>511</v>
      </c>
      <c r="G341" s="86">
        <v>44915</v>
      </c>
      <c r="H341" s="99"/>
      <c r="I341" s="102">
        <v>1.7399999999863232</v>
      </c>
      <c r="J341" s="96" t="s">
        <v>731</v>
      </c>
      <c r="K341" s="96" t="s">
        <v>130</v>
      </c>
      <c r="L341" s="80">
        <v>6.5926999999999999E-2</v>
      </c>
      <c r="M341" s="80">
        <v>8.0599999998378302E-2</v>
      </c>
      <c r="N341" s="102">
        <v>5914.0430820000001</v>
      </c>
      <c r="O341" s="103">
        <v>98.37</v>
      </c>
      <c r="P341" s="102">
        <v>20.472288371999998</v>
      </c>
      <c r="Q341" s="79">
        <f t="shared" si="5"/>
        <v>5.7750642898849053E-5</v>
      </c>
      <c r="R341" s="79">
        <f>P341/'סכום נכסי הקרן'!$C$42</f>
        <v>1.2727969626298655E-6</v>
      </c>
    </row>
    <row r="342" spans="2:18">
      <c r="B342" s="100" t="s">
        <v>3410</v>
      </c>
      <c r="C342" s="96" t="s">
        <v>2955</v>
      </c>
      <c r="D342" s="99">
        <v>8061</v>
      </c>
      <c r="E342" s="99"/>
      <c r="F342" s="99" t="s">
        <v>511</v>
      </c>
      <c r="G342" s="86">
        <v>44136</v>
      </c>
      <c r="H342" s="99"/>
      <c r="I342" s="102">
        <v>0.16000000000005818</v>
      </c>
      <c r="J342" s="96" t="s">
        <v>731</v>
      </c>
      <c r="K342" s="96" t="s">
        <v>130</v>
      </c>
      <c r="L342" s="80">
        <v>6.096E-2</v>
      </c>
      <c r="M342" s="80">
        <v>8.5199999999996445E-2</v>
      </c>
      <c r="N342" s="102">
        <v>1559368.2937119999</v>
      </c>
      <c r="O342" s="103">
        <v>100.22</v>
      </c>
      <c r="P342" s="102">
        <v>5499.4922696230005</v>
      </c>
      <c r="Q342" s="79">
        <f t="shared" si="5"/>
        <v>1.5513615694392038E-2</v>
      </c>
      <c r="R342" s="79">
        <f>P342/'סכום נכסי הקרן'!$C$42</f>
        <v>3.4191278129689392E-4</v>
      </c>
    </row>
    <row r="343" spans="2:18">
      <c r="B343" s="100" t="s">
        <v>3410</v>
      </c>
      <c r="C343" s="96" t="s">
        <v>2955</v>
      </c>
      <c r="D343" s="99">
        <v>9119</v>
      </c>
      <c r="E343" s="99"/>
      <c r="F343" s="99" t="s">
        <v>511</v>
      </c>
      <c r="G343" s="86">
        <v>44734</v>
      </c>
      <c r="H343" s="99"/>
      <c r="I343" s="102">
        <v>0.16000000002850598</v>
      </c>
      <c r="J343" s="96" t="s">
        <v>731</v>
      </c>
      <c r="K343" s="96" t="s">
        <v>130</v>
      </c>
      <c r="L343" s="80">
        <v>6.0953999999999994E-2</v>
      </c>
      <c r="M343" s="80">
        <v>8.5199999996472375E-2</v>
      </c>
      <c r="N343" s="102">
        <v>3183.0269709999998</v>
      </c>
      <c r="O343" s="103">
        <v>100.22</v>
      </c>
      <c r="P343" s="102">
        <v>11.225715048</v>
      </c>
      <c r="Q343" s="79">
        <f t="shared" si="5"/>
        <v>3.1666819519207004E-5</v>
      </c>
      <c r="R343" s="79">
        <f>P343/'סכום נכסי הקרן'!$C$42</f>
        <v>6.9792178367243908E-7</v>
      </c>
    </row>
    <row r="344" spans="2:18">
      <c r="B344" s="100" t="s">
        <v>3410</v>
      </c>
      <c r="C344" s="96" t="s">
        <v>2955</v>
      </c>
      <c r="D344" s="99">
        <v>8073</v>
      </c>
      <c r="E344" s="99"/>
      <c r="F344" s="99" t="s">
        <v>511</v>
      </c>
      <c r="G344" s="86">
        <v>44153</v>
      </c>
      <c r="H344" s="99"/>
      <c r="I344" s="102">
        <v>0.16000000000373379</v>
      </c>
      <c r="J344" s="96" t="s">
        <v>731</v>
      </c>
      <c r="K344" s="96" t="s">
        <v>130</v>
      </c>
      <c r="L344" s="80">
        <v>6.0953999999999994E-2</v>
      </c>
      <c r="M344" s="80">
        <v>8.5200000001288162E-2</v>
      </c>
      <c r="N344" s="102">
        <v>6075.2657999999992</v>
      </c>
      <c r="O344" s="103">
        <v>100.22</v>
      </c>
      <c r="P344" s="102">
        <v>21.425894461999999</v>
      </c>
      <c r="Q344" s="79">
        <f t="shared" si="5"/>
        <v>6.0440687302731083E-5</v>
      </c>
      <c r="R344" s="79">
        <f>P344/'סכום נכסי הקרן'!$C$42</f>
        <v>1.3320842739866841E-6</v>
      </c>
    </row>
    <row r="345" spans="2:18">
      <c r="B345" s="100" t="s">
        <v>3410</v>
      </c>
      <c r="C345" s="96" t="s">
        <v>2955</v>
      </c>
      <c r="D345" s="99">
        <v>8531</v>
      </c>
      <c r="E345" s="99"/>
      <c r="F345" s="99" t="s">
        <v>511</v>
      </c>
      <c r="G345" s="86">
        <v>44392</v>
      </c>
      <c r="H345" s="99"/>
      <c r="I345" s="102">
        <v>0.16000000000845283</v>
      </c>
      <c r="J345" s="96" t="s">
        <v>731</v>
      </c>
      <c r="K345" s="96" t="s">
        <v>130</v>
      </c>
      <c r="L345" s="80">
        <v>6.0953999999999994E-2</v>
      </c>
      <c r="M345" s="80">
        <v>8.5199999999746409E-2</v>
      </c>
      <c r="N345" s="102">
        <v>12076.121888</v>
      </c>
      <c r="O345" s="103">
        <v>100.22</v>
      </c>
      <c r="P345" s="102">
        <v>42.589364953999997</v>
      </c>
      <c r="Q345" s="79">
        <f t="shared" si="5"/>
        <v>1.2014109815447703E-4</v>
      </c>
      <c r="R345" s="79">
        <f>P345/'סכום נכסי הקרן'!$C$42</f>
        <v>2.6478532037447231E-6</v>
      </c>
    </row>
    <row r="346" spans="2:18">
      <c r="B346" s="100" t="s">
        <v>3410</v>
      </c>
      <c r="C346" s="96" t="s">
        <v>2955</v>
      </c>
      <c r="D346" s="99">
        <v>9005</v>
      </c>
      <c r="E346" s="99"/>
      <c r="F346" s="99" t="s">
        <v>511</v>
      </c>
      <c r="G346" s="86">
        <v>44649</v>
      </c>
      <c r="H346" s="99"/>
      <c r="I346" s="102">
        <v>0.16000000000844344</v>
      </c>
      <c r="J346" s="96" t="s">
        <v>731</v>
      </c>
      <c r="K346" s="96" t="s">
        <v>130</v>
      </c>
      <c r="L346" s="80">
        <v>6.0953999999999994E-2</v>
      </c>
      <c r="M346" s="80">
        <v>8.5199999998691281E-2</v>
      </c>
      <c r="N346" s="102">
        <v>8059.6820629999993</v>
      </c>
      <c r="O346" s="103">
        <v>100.22</v>
      </c>
      <c r="P346" s="102">
        <v>28.424418860999999</v>
      </c>
      <c r="Q346" s="79">
        <f t="shared" si="5"/>
        <v>8.0182949430022854E-5</v>
      </c>
      <c r="R346" s="79">
        <f>P346/'סכום נכסי הקרן'!$C$42</f>
        <v>1.7671944305103334E-6</v>
      </c>
    </row>
    <row r="347" spans="2:18">
      <c r="B347" s="100" t="s">
        <v>3410</v>
      </c>
      <c r="C347" s="96" t="s">
        <v>2955</v>
      </c>
      <c r="D347" s="99">
        <v>9075</v>
      </c>
      <c r="E347" s="99"/>
      <c r="F347" s="99" t="s">
        <v>511</v>
      </c>
      <c r="G347" s="86">
        <v>44699</v>
      </c>
      <c r="H347" s="99"/>
      <c r="I347" s="102">
        <v>0.16000000001520384</v>
      </c>
      <c r="J347" s="96" t="s">
        <v>731</v>
      </c>
      <c r="K347" s="96" t="s">
        <v>130</v>
      </c>
      <c r="L347" s="80">
        <v>6.0953999999999994E-2</v>
      </c>
      <c r="M347" s="80">
        <v>8.5199999999543863E-2</v>
      </c>
      <c r="N347" s="102">
        <v>6713.9061019999999</v>
      </c>
      <c r="O347" s="103">
        <v>100.22</v>
      </c>
      <c r="P347" s="102">
        <v>23.678213629000002</v>
      </c>
      <c r="Q347" s="79">
        <f t="shared" si="5"/>
        <v>6.6794294556796107E-5</v>
      </c>
      <c r="R347" s="79">
        <f>P347/'סכום נכסי הקרן'!$C$42</f>
        <v>1.4721147846232715E-6</v>
      </c>
    </row>
    <row r="348" spans="2:18">
      <c r="B348" s="100" t="s">
        <v>3411</v>
      </c>
      <c r="C348" s="96" t="s">
        <v>2955</v>
      </c>
      <c r="D348" s="99">
        <v>6588</v>
      </c>
      <c r="E348" s="99"/>
      <c r="F348" s="99" t="s">
        <v>511</v>
      </c>
      <c r="G348" s="86">
        <v>43397</v>
      </c>
      <c r="H348" s="99"/>
      <c r="I348" s="102">
        <v>0.51000000000002843</v>
      </c>
      <c r="J348" s="96" t="s">
        <v>731</v>
      </c>
      <c r="K348" s="96" t="s">
        <v>130</v>
      </c>
      <c r="L348" s="80">
        <v>6.037E-2</v>
      </c>
      <c r="M348" s="80">
        <v>6.6800000000004175E-2</v>
      </c>
      <c r="N348" s="102">
        <v>1494896.81</v>
      </c>
      <c r="O348" s="103">
        <v>100.26</v>
      </c>
      <c r="P348" s="102">
        <v>5274.2191370350001</v>
      </c>
      <c r="Q348" s="79">
        <f t="shared" si="5"/>
        <v>1.4878138702352984E-2</v>
      </c>
      <c r="R348" s="79">
        <f>P348/'סכום נכסי הקרן'!$C$42</f>
        <v>3.2790716777142799E-4</v>
      </c>
    </row>
    <row r="349" spans="2:18">
      <c r="B349" s="100" t="s">
        <v>3423</v>
      </c>
      <c r="C349" s="96" t="s">
        <v>2955</v>
      </c>
      <c r="D349" s="99" t="s">
        <v>3134</v>
      </c>
      <c r="E349" s="99"/>
      <c r="F349" s="99" t="s">
        <v>511</v>
      </c>
      <c r="G349" s="86">
        <v>44144</v>
      </c>
      <c r="H349" s="99"/>
      <c r="I349" s="102">
        <v>0.51000000000008328</v>
      </c>
      <c r="J349" s="96" t="s">
        <v>731</v>
      </c>
      <c r="K349" s="96" t="s">
        <v>130</v>
      </c>
      <c r="L349" s="80">
        <v>7.3783000000000001E-2</v>
      </c>
      <c r="M349" s="80">
        <v>7.4200000000005664E-2</v>
      </c>
      <c r="N349" s="102">
        <v>1827983.045072</v>
      </c>
      <c r="O349" s="103">
        <v>100.73</v>
      </c>
      <c r="P349" s="102">
        <v>6479.6307684460016</v>
      </c>
      <c r="Q349" s="79">
        <f t="shared" si="5"/>
        <v>1.827850584288946E-2</v>
      </c>
      <c r="R349" s="79">
        <f>P349/'סכום נכסי הקרן'!$C$42</f>
        <v>4.0284965760451494E-4</v>
      </c>
    </row>
    <row r="350" spans="2:18">
      <c r="B350" s="100" t="s">
        <v>3412</v>
      </c>
      <c r="C350" s="96" t="s">
        <v>2955</v>
      </c>
      <c r="D350" s="99">
        <v>6826</v>
      </c>
      <c r="E350" s="99"/>
      <c r="F350" s="99" t="s">
        <v>511</v>
      </c>
      <c r="G350" s="86">
        <v>43550</v>
      </c>
      <c r="H350" s="99"/>
      <c r="I350" s="102">
        <v>2.5200000000000862</v>
      </c>
      <c r="J350" s="96" t="s">
        <v>782</v>
      </c>
      <c r="K350" s="96" t="s">
        <v>130</v>
      </c>
      <c r="L350" s="80">
        <v>7.4768000000000001E-2</v>
      </c>
      <c r="M350" s="80">
        <v>7.6500000000007368E-2</v>
      </c>
      <c r="N350" s="102">
        <v>786170.32540600002</v>
      </c>
      <c r="O350" s="103">
        <v>100.52</v>
      </c>
      <c r="P350" s="102">
        <v>2780.9192871630003</v>
      </c>
      <c r="Q350" s="79">
        <f t="shared" si="5"/>
        <v>7.8447447478868643E-3</v>
      </c>
      <c r="R350" s="79">
        <f>P350/'סכום נכסי הקרן'!$C$42</f>
        <v>1.7289447851178783E-4</v>
      </c>
    </row>
    <row r="351" spans="2:18">
      <c r="B351" s="100" t="s">
        <v>3413</v>
      </c>
      <c r="C351" s="96" t="s">
        <v>2955</v>
      </c>
      <c r="D351" s="99">
        <v>8705</v>
      </c>
      <c r="E351" s="99"/>
      <c r="F351" s="99" t="s">
        <v>511</v>
      </c>
      <c r="G351" s="86">
        <v>43707</v>
      </c>
      <c r="H351" s="99"/>
      <c r="I351" s="102">
        <v>8.2000000000005251</v>
      </c>
      <c r="J351" s="96" t="s">
        <v>782</v>
      </c>
      <c r="K351" s="96" t="s">
        <v>133</v>
      </c>
      <c r="L351" s="80">
        <v>5.3793000000000001E-2</v>
      </c>
      <c r="M351" s="80">
        <v>5.9100000000005252E-2</v>
      </c>
      <c r="N351" s="102">
        <v>1306836.1521300001</v>
      </c>
      <c r="O351" s="103">
        <v>96.02</v>
      </c>
      <c r="P351" s="102">
        <v>5317.4423344309998</v>
      </c>
      <c r="Q351" s="79">
        <f t="shared" si="5"/>
        <v>1.5000067789732235E-2</v>
      </c>
      <c r="R351" s="79">
        <f>P351/'סכום נכסי הקרן'!$C$42</f>
        <v>3.3059442741534853E-4</v>
      </c>
    </row>
    <row r="352" spans="2:18">
      <c r="B352" s="100" t="s">
        <v>3413</v>
      </c>
      <c r="C352" s="96" t="s">
        <v>2955</v>
      </c>
      <c r="D352" s="99">
        <v>8826</v>
      </c>
      <c r="E352" s="99"/>
      <c r="F352" s="99" t="s">
        <v>511</v>
      </c>
      <c r="G352" s="86">
        <v>44561</v>
      </c>
      <c r="H352" s="99"/>
      <c r="I352" s="102">
        <v>8.1999999998847315</v>
      </c>
      <c r="J352" s="96" t="s">
        <v>782</v>
      </c>
      <c r="K352" s="96" t="s">
        <v>133</v>
      </c>
      <c r="L352" s="80">
        <v>5.3793000000000001E-2</v>
      </c>
      <c r="M352" s="80">
        <v>5.9099999999059849E-2</v>
      </c>
      <c r="N352" s="102">
        <v>6822.824012</v>
      </c>
      <c r="O352" s="103">
        <v>96.02</v>
      </c>
      <c r="P352" s="102">
        <v>27.761685171000003</v>
      </c>
      <c r="Q352" s="79">
        <f t="shared" si="5"/>
        <v>7.8313432160005651E-5</v>
      </c>
      <c r="R352" s="79">
        <f>P352/'סכום נכסי הקרן'!$C$42</f>
        <v>1.7259911506259914E-6</v>
      </c>
    </row>
    <row r="353" spans="2:18">
      <c r="B353" s="100" t="s">
        <v>3413</v>
      </c>
      <c r="C353" s="96" t="s">
        <v>2955</v>
      </c>
      <c r="D353" s="99">
        <v>8917</v>
      </c>
      <c r="E353" s="99"/>
      <c r="F353" s="99" t="s">
        <v>511</v>
      </c>
      <c r="G353" s="86">
        <v>44592</v>
      </c>
      <c r="H353" s="99"/>
      <c r="I353" s="102">
        <v>8.1999999999734783</v>
      </c>
      <c r="J353" s="96" t="s">
        <v>782</v>
      </c>
      <c r="K353" s="96" t="s">
        <v>133</v>
      </c>
      <c r="L353" s="80">
        <v>5.3793000000000001E-2</v>
      </c>
      <c r="M353" s="80">
        <v>5.909999999982099E-2</v>
      </c>
      <c r="N353" s="102">
        <v>14827.037520999998</v>
      </c>
      <c r="O353" s="103">
        <v>96.02</v>
      </c>
      <c r="P353" s="102">
        <v>60.330376287999997</v>
      </c>
      <c r="Q353" s="79">
        <f t="shared" si="5"/>
        <v>1.7018703301027724E-4</v>
      </c>
      <c r="R353" s="79">
        <f>P353/'סכום נכסי הקרן'!$C$42</f>
        <v>3.7508420308648464E-6</v>
      </c>
    </row>
    <row r="354" spans="2:18">
      <c r="B354" s="100" t="s">
        <v>3413</v>
      </c>
      <c r="C354" s="96" t="s">
        <v>2955</v>
      </c>
      <c r="D354" s="99">
        <v>8958</v>
      </c>
      <c r="E354" s="99"/>
      <c r="F354" s="99" t="s">
        <v>511</v>
      </c>
      <c r="G354" s="86">
        <v>44620</v>
      </c>
      <c r="H354" s="99"/>
      <c r="I354" s="102">
        <v>7.5899999999962695</v>
      </c>
      <c r="J354" s="96" t="s">
        <v>782</v>
      </c>
      <c r="K354" s="96" t="s">
        <v>133</v>
      </c>
      <c r="L354" s="80">
        <v>6.7449999999999996E-2</v>
      </c>
      <c r="M354" s="80">
        <v>7.4299999999978009E-2</v>
      </c>
      <c r="N354" s="102">
        <v>128500.991941</v>
      </c>
      <c r="O354" s="103">
        <v>96.02</v>
      </c>
      <c r="P354" s="102">
        <v>522.86327230500001</v>
      </c>
      <c r="Q354" s="79">
        <f t="shared" si="5"/>
        <v>1.4749543175206761E-3</v>
      </c>
      <c r="R354" s="79">
        <f>P354/'סכום נכסי הקרן'!$C$42</f>
        <v>3.2507298293566469E-5</v>
      </c>
    </row>
    <row r="355" spans="2:18">
      <c r="B355" s="100" t="s">
        <v>3413</v>
      </c>
      <c r="C355" s="96" t="s">
        <v>2955</v>
      </c>
      <c r="D355" s="99">
        <v>9036</v>
      </c>
      <c r="E355" s="99"/>
      <c r="F355" s="99" t="s">
        <v>511</v>
      </c>
      <c r="G355" s="86">
        <v>44670</v>
      </c>
      <c r="H355" s="99"/>
      <c r="I355" s="102">
        <v>7.5899999999932062</v>
      </c>
      <c r="J355" s="96" t="s">
        <v>782</v>
      </c>
      <c r="K355" s="96" t="s">
        <v>133</v>
      </c>
      <c r="L355" s="80">
        <v>6.7449999999999996E-2</v>
      </c>
      <c r="M355" s="80">
        <v>7.4299999999914559E-2</v>
      </c>
      <c r="N355" s="102">
        <v>73067.424400000004</v>
      </c>
      <c r="O355" s="103">
        <v>96.01</v>
      </c>
      <c r="P355" s="102">
        <v>297.276256778</v>
      </c>
      <c r="Q355" s="79">
        <f t="shared" si="5"/>
        <v>8.3859188750845309E-4</v>
      </c>
      <c r="R355" s="79">
        <f>P355/'סכום נכסי הקרן'!$C$42</f>
        <v>1.8482170132309936E-5</v>
      </c>
    </row>
    <row r="356" spans="2:18">
      <c r="B356" s="100" t="s">
        <v>3414</v>
      </c>
      <c r="C356" s="96" t="s">
        <v>2955</v>
      </c>
      <c r="D356" s="99">
        <v>6528</v>
      </c>
      <c r="E356" s="99"/>
      <c r="F356" s="99" t="s">
        <v>511</v>
      </c>
      <c r="G356" s="86">
        <v>43373</v>
      </c>
      <c r="H356" s="99"/>
      <c r="I356" s="102">
        <v>4.7500000000001057</v>
      </c>
      <c r="J356" s="96" t="s">
        <v>782</v>
      </c>
      <c r="K356" s="96" t="s">
        <v>133</v>
      </c>
      <c r="L356" s="80">
        <v>3.032E-2</v>
      </c>
      <c r="M356" s="80">
        <v>7.1600000000002703E-2</v>
      </c>
      <c r="N356" s="102">
        <v>1347111.993308</v>
      </c>
      <c r="O356" s="103">
        <v>82.66</v>
      </c>
      <c r="P356" s="102">
        <v>4718.6643167419998</v>
      </c>
      <c r="Q356" s="79">
        <f t="shared" si="5"/>
        <v>1.3310964214846437E-2</v>
      </c>
      <c r="R356" s="79">
        <f>P356/'סכום נכסי הקרן'!$C$42</f>
        <v>2.9336738037714601E-4</v>
      </c>
    </row>
    <row r="357" spans="2:18">
      <c r="B357" s="100" t="s">
        <v>3415</v>
      </c>
      <c r="C357" s="96" t="s">
        <v>2955</v>
      </c>
      <c r="D357" s="99">
        <v>8860</v>
      </c>
      <c r="E357" s="99"/>
      <c r="F357" s="99" t="s">
        <v>511</v>
      </c>
      <c r="G357" s="86">
        <v>44585</v>
      </c>
      <c r="H357" s="99"/>
      <c r="I357" s="102">
        <v>3.0599999999953171</v>
      </c>
      <c r="J357" s="96" t="s">
        <v>718</v>
      </c>
      <c r="K357" s="96" t="s">
        <v>132</v>
      </c>
      <c r="L357" s="80">
        <v>4.607E-2</v>
      </c>
      <c r="M357" s="80">
        <v>6.4399999999924504E-2</v>
      </c>
      <c r="N357" s="102">
        <v>78245.287609000006</v>
      </c>
      <c r="O357" s="103">
        <v>97.44</v>
      </c>
      <c r="P357" s="102">
        <v>286.13701063899998</v>
      </c>
      <c r="Q357" s="79">
        <f t="shared" si="5"/>
        <v>8.0716898967473489E-4</v>
      </c>
      <c r="R357" s="79">
        <f>P357/'סכום נכסי הקרן'!$C$42</f>
        <v>1.7789624267671911E-5</v>
      </c>
    </row>
    <row r="358" spans="2:18">
      <c r="B358" s="100" t="s">
        <v>3415</v>
      </c>
      <c r="C358" s="96" t="s">
        <v>2955</v>
      </c>
      <c r="D358" s="99">
        <v>8977</v>
      </c>
      <c r="E358" s="99"/>
      <c r="F358" s="99" t="s">
        <v>511</v>
      </c>
      <c r="G358" s="86">
        <v>44553</v>
      </c>
      <c r="H358" s="99"/>
      <c r="I358" s="102">
        <v>3.0600000000288339</v>
      </c>
      <c r="J358" s="96" t="s">
        <v>718</v>
      </c>
      <c r="K358" s="96" t="s">
        <v>132</v>
      </c>
      <c r="L358" s="80">
        <v>4.607E-2</v>
      </c>
      <c r="M358" s="80">
        <v>6.3200000000671219E-2</v>
      </c>
      <c r="N358" s="102">
        <v>11530.88437</v>
      </c>
      <c r="O358" s="103">
        <v>97.77</v>
      </c>
      <c r="P358" s="102">
        <v>42.310368013000009</v>
      </c>
      <c r="Q358" s="79">
        <f t="shared" si="5"/>
        <v>1.1935407071441819E-4</v>
      </c>
      <c r="R358" s="79">
        <f>P358/'סכום נכסי הקרן'!$C$42</f>
        <v>2.6305074897417154E-6</v>
      </c>
    </row>
    <row r="359" spans="2:18">
      <c r="B359" s="100" t="s">
        <v>3415</v>
      </c>
      <c r="C359" s="96" t="s">
        <v>2955</v>
      </c>
      <c r="D359" s="99">
        <v>8978</v>
      </c>
      <c r="E359" s="99"/>
      <c r="F359" s="99" t="s">
        <v>511</v>
      </c>
      <c r="G359" s="86">
        <v>44553</v>
      </c>
      <c r="H359" s="99"/>
      <c r="I359" s="102">
        <v>3.0600000000210379</v>
      </c>
      <c r="J359" s="96" t="s">
        <v>718</v>
      </c>
      <c r="K359" s="96" t="s">
        <v>132</v>
      </c>
      <c r="L359" s="80">
        <v>4.607E-2</v>
      </c>
      <c r="M359" s="80">
        <v>6.4600000000505642E-2</v>
      </c>
      <c r="N359" s="102">
        <v>14825.423032999997</v>
      </c>
      <c r="O359" s="103">
        <v>97.39</v>
      </c>
      <c r="P359" s="102">
        <v>54.187615081000004</v>
      </c>
      <c r="Q359" s="79">
        <f t="shared" si="5"/>
        <v>1.5285880851322736E-4</v>
      </c>
      <c r="R359" s="79">
        <f>P359/'סכום נכסי הקרן'!$C$42</f>
        <v>3.3689361264363249E-6</v>
      </c>
    </row>
    <row r="360" spans="2:18">
      <c r="B360" s="100" t="s">
        <v>3415</v>
      </c>
      <c r="C360" s="96" t="s">
        <v>2955</v>
      </c>
      <c r="D360" s="99">
        <v>8979</v>
      </c>
      <c r="E360" s="99"/>
      <c r="F360" s="99" t="s">
        <v>511</v>
      </c>
      <c r="G360" s="86">
        <v>44553</v>
      </c>
      <c r="H360" s="99"/>
      <c r="I360" s="102">
        <v>3.0599999999967711</v>
      </c>
      <c r="J360" s="96" t="s">
        <v>718</v>
      </c>
      <c r="K360" s="96" t="s">
        <v>132</v>
      </c>
      <c r="L360" s="80">
        <v>4.607E-2</v>
      </c>
      <c r="M360" s="80">
        <v>6.3099999999938164E-2</v>
      </c>
      <c r="N360" s="102">
        <v>69185.305674000003</v>
      </c>
      <c r="O360" s="103">
        <v>97.79</v>
      </c>
      <c r="P360" s="102">
        <v>253.91413644699998</v>
      </c>
      <c r="Q360" s="79">
        <f t="shared" si="5"/>
        <v>7.1627090994751303E-4</v>
      </c>
      <c r="R360" s="79">
        <f>P360/'סכום נכסי הקרן'!$C$42</f>
        <v>1.5786273413408072E-5</v>
      </c>
    </row>
    <row r="361" spans="2:18">
      <c r="B361" s="100" t="s">
        <v>3415</v>
      </c>
      <c r="C361" s="96" t="s">
        <v>2955</v>
      </c>
      <c r="D361" s="99">
        <v>8918</v>
      </c>
      <c r="E361" s="99"/>
      <c r="F361" s="99" t="s">
        <v>511</v>
      </c>
      <c r="G361" s="86">
        <v>44553</v>
      </c>
      <c r="H361" s="99"/>
      <c r="I361" s="102">
        <v>3.0600000000082739</v>
      </c>
      <c r="J361" s="96" t="s">
        <v>718</v>
      </c>
      <c r="K361" s="96" t="s">
        <v>132</v>
      </c>
      <c r="L361" s="80">
        <v>4.607E-2</v>
      </c>
      <c r="M361" s="80">
        <v>6.3300000000317158E-2</v>
      </c>
      <c r="N361" s="102">
        <v>9883.6151740000005</v>
      </c>
      <c r="O361" s="103">
        <v>97.75</v>
      </c>
      <c r="P361" s="102">
        <v>36.258610144999999</v>
      </c>
      <c r="Q361" s="79">
        <f t="shared" si="5"/>
        <v>1.0228255915720649E-4</v>
      </c>
      <c r="R361" s="79">
        <f>P361/'סכום נכסי הקרן'!$C$42</f>
        <v>2.2542594175673929E-6</v>
      </c>
    </row>
    <row r="362" spans="2:18">
      <c r="B362" s="100" t="s">
        <v>3415</v>
      </c>
      <c r="C362" s="96" t="s">
        <v>2955</v>
      </c>
      <c r="D362" s="99">
        <v>9037</v>
      </c>
      <c r="E362" s="99"/>
      <c r="F362" s="99" t="s">
        <v>511</v>
      </c>
      <c r="G362" s="86">
        <v>44671</v>
      </c>
      <c r="H362" s="99"/>
      <c r="I362" s="102">
        <v>3.0599999999212031</v>
      </c>
      <c r="J362" s="96" t="s">
        <v>718</v>
      </c>
      <c r="K362" s="96" t="s">
        <v>132</v>
      </c>
      <c r="L362" s="80">
        <v>4.607E-2</v>
      </c>
      <c r="M362" s="80">
        <v>6.439999999879592E-2</v>
      </c>
      <c r="N362" s="102">
        <v>6177.2596199999998</v>
      </c>
      <c r="O362" s="103">
        <v>97.44</v>
      </c>
      <c r="P362" s="102">
        <v>22.589764313</v>
      </c>
      <c r="Q362" s="79">
        <f t="shared" si="5"/>
        <v>6.3723868495008874E-5</v>
      </c>
      <c r="R362" s="79">
        <f>P362/'סכום נכסי הקרן'!$C$42</f>
        <v>1.4044440407275311E-6</v>
      </c>
    </row>
    <row r="363" spans="2:18">
      <c r="B363" s="100" t="s">
        <v>3415</v>
      </c>
      <c r="C363" s="96" t="s">
        <v>2955</v>
      </c>
      <c r="D363" s="99">
        <v>9130</v>
      </c>
      <c r="E363" s="99"/>
      <c r="F363" s="99" t="s">
        <v>511</v>
      </c>
      <c r="G363" s="86">
        <v>44742</v>
      </c>
      <c r="H363" s="99"/>
      <c r="I363" s="102">
        <v>3.0599999999969016</v>
      </c>
      <c r="J363" s="96" t="s">
        <v>718</v>
      </c>
      <c r="K363" s="96" t="s">
        <v>132</v>
      </c>
      <c r="L363" s="80">
        <v>4.607E-2</v>
      </c>
      <c r="M363" s="80">
        <v>6.4399999999994101E-2</v>
      </c>
      <c r="N363" s="102">
        <v>37063.557174000001</v>
      </c>
      <c r="O363" s="103">
        <v>97.44</v>
      </c>
      <c r="P363" s="102">
        <v>135.53858315699998</v>
      </c>
      <c r="Q363" s="79">
        <f t="shared" si="5"/>
        <v>3.8234320329433584E-4</v>
      </c>
      <c r="R363" s="79">
        <f>P363/'סכום נכסי הקרן'!$C$42</f>
        <v>8.4266640751959902E-6</v>
      </c>
    </row>
    <row r="364" spans="2:18">
      <c r="B364" s="100" t="s">
        <v>3415</v>
      </c>
      <c r="C364" s="96" t="s">
        <v>2955</v>
      </c>
      <c r="D364" s="99">
        <v>9313</v>
      </c>
      <c r="E364" s="99"/>
      <c r="F364" s="99" t="s">
        <v>511</v>
      </c>
      <c r="G364" s="86">
        <v>44886</v>
      </c>
      <c r="H364" s="99"/>
      <c r="I364" s="102">
        <v>3.0699999999892644</v>
      </c>
      <c r="J364" s="96" t="s">
        <v>718</v>
      </c>
      <c r="K364" s="96" t="s">
        <v>132</v>
      </c>
      <c r="L364" s="80">
        <v>4.6409000000000006E-2</v>
      </c>
      <c r="M364" s="80">
        <v>6.2999999999609618E-2</v>
      </c>
      <c r="N364" s="102">
        <v>16884.509391</v>
      </c>
      <c r="O364" s="103">
        <v>97.02</v>
      </c>
      <c r="P364" s="102">
        <v>61.479210737999999</v>
      </c>
      <c r="Q364" s="79">
        <f t="shared" si="5"/>
        <v>1.7342780057207983E-4</v>
      </c>
      <c r="R364" s="79">
        <f>P364/'סכום נכסי הקרן'!$C$42</f>
        <v>3.822267021171472E-6</v>
      </c>
    </row>
    <row r="365" spans="2:18">
      <c r="B365" s="100" t="s">
        <v>3415</v>
      </c>
      <c r="C365" s="96" t="s">
        <v>2955</v>
      </c>
      <c r="D365" s="99">
        <v>8829</v>
      </c>
      <c r="E365" s="99"/>
      <c r="F365" s="99" t="s">
        <v>511</v>
      </c>
      <c r="G365" s="86">
        <v>44553</v>
      </c>
      <c r="H365" s="99"/>
      <c r="I365" s="102">
        <v>3.0600000000004242</v>
      </c>
      <c r="J365" s="96" t="s">
        <v>718</v>
      </c>
      <c r="K365" s="96" t="s">
        <v>132</v>
      </c>
      <c r="L365" s="80">
        <v>4.6029999999999995E-2</v>
      </c>
      <c r="M365" s="80">
        <v>6.4300000000005408E-2</v>
      </c>
      <c r="N365" s="102">
        <v>747448.40663099999</v>
      </c>
      <c r="O365" s="103">
        <v>97.44</v>
      </c>
      <c r="P365" s="102">
        <v>2733.3613415640002</v>
      </c>
      <c r="Q365" s="79">
        <f t="shared" si="5"/>
        <v>7.7105876920959176E-3</v>
      </c>
      <c r="R365" s="79">
        <f>P365/'סכום נכסי הקרן'!$C$42</f>
        <v>1.6993772020478228E-4</v>
      </c>
    </row>
    <row r="366" spans="2:18">
      <c r="B366" s="100" t="s">
        <v>3416</v>
      </c>
      <c r="C366" s="96" t="s">
        <v>2955</v>
      </c>
      <c r="D366" s="99">
        <v>7770</v>
      </c>
      <c r="E366" s="99"/>
      <c r="F366" s="99" t="s">
        <v>511</v>
      </c>
      <c r="G366" s="86">
        <v>44004</v>
      </c>
      <c r="H366" s="99"/>
      <c r="I366" s="102">
        <v>2.2600000000000744</v>
      </c>
      <c r="J366" s="96" t="s">
        <v>718</v>
      </c>
      <c r="K366" s="96" t="s">
        <v>134</v>
      </c>
      <c r="L366" s="80">
        <v>6.4335000000000003E-2</v>
      </c>
      <c r="M366" s="80">
        <v>7.0700000000001206E-2</v>
      </c>
      <c r="N366" s="102">
        <v>3107498.055675</v>
      </c>
      <c r="O366" s="103">
        <v>101.36</v>
      </c>
      <c r="P366" s="102">
        <v>7532.0210357440001</v>
      </c>
      <c r="Q366" s="79">
        <f t="shared" si="5"/>
        <v>2.1247212291948415E-2</v>
      </c>
      <c r="R366" s="79">
        <f>P366/'סכום נכסי הקרן'!$C$42</f>
        <v>4.6827854915677217E-4</v>
      </c>
    </row>
    <row r="367" spans="2:18">
      <c r="B367" s="100" t="s">
        <v>3416</v>
      </c>
      <c r="C367" s="96" t="s">
        <v>2955</v>
      </c>
      <c r="D367" s="99">
        <v>8789</v>
      </c>
      <c r="E367" s="99"/>
      <c r="F367" s="99" t="s">
        <v>511</v>
      </c>
      <c r="G367" s="86">
        <v>44004</v>
      </c>
      <c r="H367" s="99"/>
      <c r="I367" s="102">
        <v>2.2599999999989131</v>
      </c>
      <c r="J367" s="96" t="s">
        <v>718</v>
      </c>
      <c r="K367" s="96" t="s">
        <v>134</v>
      </c>
      <c r="L367" s="80">
        <v>6.4335000000000003E-2</v>
      </c>
      <c r="M367" s="80">
        <v>7.2099999999965428E-2</v>
      </c>
      <c r="N367" s="102">
        <v>357943.97854600003</v>
      </c>
      <c r="O367" s="103">
        <v>101.07</v>
      </c>
      <c r="P367" s="102">
        <v>865.1101021190002</v>
      </c>
      <c r="Q367" s="79">
        <f t="shared" si="5"/>
        <v>2.440404495473625E-3</v>
      </c>
      <c r="R367" s="79">
        <f>P367/'סכום נכסי הקרן'!$C$42</f>
        <v>5.3785365383161879E-5</v>
      </c>
    </row>
    <row r="368" spans="2:18">
      <c r="B368" s="100" t="s">
        <v>3416</v>
      </c>
      <c r="C368" s="96" t="s">
        <v>2955</v>
      </c>
      <c r="D368" s="99">
        <v>8980</v>
      </c>
      <c r="E368" s="99"/>
      <c r="F368" s="99" t="s">
        <v>511</v>
      </c>
      <c r="G368" s="86">
        <v>44627</v>
      </c>
      <c r="H368" s="99"/>
      <c r="I368" s="102">
        <v>2.2599999999992928</v>
      </c>
      <c r="J368" s="96" t="s">
        <v>718</v>
      </c>
      <c r="K368" s="96" t="s">
        <v>134</v>
      </c>
      <c r="L368" s="80">
        <v>6.4335000000000003E-2</v>
      </c>
      <c r="M368" s="80">
        <v>7.3899999999977997E-2</v>
      </c>
      <c r="N368" s="102">
        <v>364449.05272799998</v>
      </c>
      <c r="O368" s="103">
        <v>100.68</v>
      </c>
      <c r="P368" s="102">
        <v>877.43325298700006</v>
      </c>
      <c r="Q368" s="79">
        <f t="shared" si="5"/>
        <v>2.4751670912438106E-3</v>
      </c>
      <c r="R368" s="79">
        <f>P368/'סכום נכסי הקרן'!$C$42</f>
        <v>5.455151661695712E-5</v>
      </c>
    </row>
    <row r="369" spans="2:18">
      <c r="B369" s="100" t="s">
        <v>3416</v>
      </c>
      <c r="C369" s="96" t="s">
        <v>2955</v>
      </c>
      <c r="D369" s="99">
        <v>9027</v>
      </c>
      <c r="E369" s="99"/>
      <c r="F369" s="99" t="s">
        <v>511</v>
      </c>
      <c r="G369" s="86">
        <v>44658</v>
      </c>
      <c r="H369" s="99"/>
      <c r="I369" s="102">
        <v>2.2599999999963094</v>
      </c>
      <c r="J369" s="96" t="s">
        <v>718</v>
      </c>
      <c r="K369" s="96" t="s">
        <v>134</v>
      </c>
      <c r="L369" s="80">
        <v>6.4335000000000003E-2</v>
      </c>
      <c r="M369" s="80">
        <v>7.3899999999790883E-2</v>
      </c>
      <c r="N369" s="102">
        <v>54024.109792000003</v>
      </c>
      <c r="O369" s="103">
        <v>100.68</v>
      </c>
      <c r="P369" s="102">
        <v>130.06632964799999</v>
      </c>
      <c r="Q369" s="79">
        <f t="shared" si="5"/>
        <v>3.6690642590493265E-4</v>
      </c>
      <c r="R369" s="79">
        <f>P369/'סכום נכסי הקרן'!$C$42</f>
        <v>8.0864447739418167E-6</v>
      </c>
    </row>
    <row r="370" spans="2:18">
      <c r="B370" s="100" t="s">
        <v>3416</v>
      </c>
      <c r="C370" s="96" t="s">
        <v>2955</v>
      </c>
      <c r="D370" s="99">
        <v>9126</v>
      </c>
      <c r="E370" s="99"/>
      <c r="F370" s="99" t="s">
        <v>511</v>
      </c>
      <c r="G370" s="86">
        <v>44741</v>
      </c>
      <c r="H370" s="99"/>
      <c r="I370" s="102">
        <v>2.2599999999996903</v>
      </c>
      <c r="J370" s="96" t="s">
        <v>718</v>
      </c>
      <c r="K370" s="96" t="s">
        <v>134</v>
      </c>
      <c r="L370" s="80">
        <v>6.4335000000000003E-2</v>
      </c>
      <c r="M370" s="80">
        <v>7.3899999999999647E-2</v>
      </c>
      <c r="N370" s="102">
        <v>483076.533367</v>
      </c>
      <c r="O370" s="103">
        <v>100.68</v>
      </c>
      <c r="P370" s="102">
        <v>1163.0361250359999</v>
      </c>
      <c r="Q370" s="79">
        <f t="shared" si="5"/>
        <v>3.2808293198565148E-3</v>
      </c>
      <c r="R370" s="79">
        <f>P370/'סכום נכסי הקרן'!$C$42</f>
        <v>7.2307932580670915E-5</v>
      </c>
    </row>
    <row r="371" spans="2:18">
      <c r="B371" s="100" t="s">
        <v>3416</v>
      </c>
      <c r="C371" s="96" t="s">
        <v>2955</v>
      </c>
      <c r="D371" s="99">
        <v>9261</v>
      </c>
      <c r="E371" s="99"/>
      <c r="F371" s="99" t="s">
        <v>511</v>
      </c>
      <c r="G371" s="86">
        <v>44833</v>
      </c>
      <c r="H371" s="99"/>
      <c r="I371" s="102">
        <v>2.2600000000002551</v>
      </c>
      <c r="J371" s="96" t="s">
        <v>718</v>
      </c>
      <c r="K371" s="96" t="s">
        <v>134</v>
      </c>
      <c r="L371" s="80">
        <v>6.6406999999999994E-2</v>
      </c>
      <c r="M371" s="80">
        <v>7.5500000000004064E-2</v>
      </c>
      <c r="N371" s="102">
        <v>358236.53121099999</v>
      </c>
      <c r="O371" s="103">
        <v>100.68</v>
      </c>
      <c r="P371" s="102">
        <v>862.47622440299995</v>
      </c>
      <c r="Q371" s="79">
        <f t="shared" si="5"/>
        <v>2.4329745429127769E-3</v>
      </c>
      <c r="R371" s="79">
        <f>P371/'סכום נכסי הקרן'!$C$42</f>
        <v>5.3621612729039992E-5</v>
      </c>
    </row>
    <row r="372" spans="2:18">
      <c r="B372" s="100" t="s">
        <v>3416</v>
      </c>
      <c r="C372" s="96" t="s">
        <v>2955</v>
      </c>
      <c r="D372" s="99">
        <v>9285</v>
      </c>
      <c r="E372" s="99"/>
      <c r="F372" s="99" t="s">
        <v>511</v>
      </c>
      <c r="G372" s="86">
        <v>44861</v>
      </c>
      <c r="H372" s="99"/>
      <c r="I372" s="102">
        <v>2.2699999999992064</v>
      </c>
      <c r="J372" s="96" t="s">
        <v>718</v>
      </c>
      <c r="K372" s="96" t="s">
        <v>134</v>
      </c>
      <c r="L372" s="80">
        <v>6.4923000000000008E-2</v>
      </c>
      <c r="M372" s="80">
        <v>7.2799999999968237E-2</v>
      </c>
      <c r="N372" s="102">
        <v>157406.95647500001</v>
      </c>
      <c r="O372" s="103">
        <v>100.34</v>
      </c>
      <c r="P372" s="102">
        <v>377.6870404899999</v>
      </c>
      <c r="Q372" s="79">
        <f t="shared" si="5"/>
        <v>1.065424099471606E-3</v>
      </c>
      <c r="R372" s="79">
        <f>P372/'סכום נכסי הקרן'!$C$42</f>
        <v>2.3481445221229659E-5</v>
      </c>
    </row>
    <row r="373" spans="2:18">
      <c r="B373" s="100" t="s">
        <v>3416</v>
      </c>
      <c r="C373" s="96" t="s">
        <v>2955</v>
      </c>
      <c r="D373" s="99">
        <v>9374</v>
      </c>
      <c r="E373" s="99"/>
      <c r="F373" s="99" t="s">
        <v>511</v>
      </c>
      <c r="G373" s="86">
        <v>44910</v>
      </c>
      <c r="H373" s="99"/>
      <c r="I373" s="102">
        <v>2.2900000000013945</v>
      </c>
      <c r="J373" s="96" t="s">
        <v>718</v>
      </c>
      <c r="K373" s="96" t="s">
        <v>134</v>
      </c>
      <c r="L373" s="80">
        <v>6.515E-2</v>
      </c>
      <c r="M373" s="80">
        <v>7.2300000000089862E-2</v>
      </c>
      <c r="N373" s="102">
        <v>108556.522822</v>
      </c>
      <c r="O373" s="103">
        <v>99.46</v>
      </c>
      <c r="P373" s="102">
        <v>258.18943151599996</v>
      </c>
      <c r="Q373" s="79">
        <f t="shared" si="5"/>
        <v>7.2833116595459016E-4</v>
      </c>
      <c r="R373" s="79">
        <f>P373/'סכום נכסי הקרן'!$C$42</f>
        <v>1.6052075774106158E-5</v>
      </c>
    </row>
    <row r="374" spans="2:18">
      <c r="B374" s="100" t="s">
        <v>3417</v>
      </c>
      <c r="C374" s="96" t="s">
        <v>2955</v>
      </c>
      <c r="D374" s="99">
        <v>7382</v>
      </c>
      <c r="E374" s="99"/>
      <c r="F374" s="99" t="s">
        <v>511</v>
      </c>
      <c r="G374" s="86">
        <v>43860</v>
      </c>
      <c r="H374" s="99"/>
      <c r="I374" s="102">
        <v>3.109999999999757</v>
      </c>
      <c r="J374" s="96" t="s">
        <v>782</v>
      </c>
      <c r="K374" s="96" t="s">
        <v>130</v>
      </c>
      <c r="L374" s="80">
        <v>7.0786000000000002E-2</v>
      </c>
      <c r="M374" s="80">
        <v>7.6099999999992174E-2</v>
      </c>
      <c r="N374" s="102">
        <v>1316843.7657320001</v>
      </c>
      <c r="O374" s="103">
        <v>100.25</v>
      </c>
      <c r="P374" s="102">
        <v>4645.557930983</v>
      </c>
      <c r="Q374" s="79">
        <f t="shared" si="5"/>
        <v>1.3104737109166945E-2</v>
      </c>
      <c r="R374" s="79">
        <f>P374/'סכום נכסי הקרן'!$C$42</f>
        <v>2.8882223212346243E-4</v>
      </c>
    </row>
    <row r="375" spans="2:18">
      <c r="B375" s="100" t="s">
        <v>3418</v>
      </c>
      <c r="C375" s="96" t="s">
        <v>2955</v>
      </c>
      <c r="D375" s="99">
        <v>9158</v>
      </c>
      <c r="E375" s="99"/>
      <c r="F375" s="99" t="s">
        <v>511</v>
      </c>
      <c r="G375" s="86">
        <v>44179</v>
      </c>
      <c r="H375" s="99"/>
      <c r="I375" s="102">
        <v>3.1</v>
      </c>
      <c r="J375" s="96" t="s">
        <v>782</v>
      </c>
      <c r="K375" s="96" t="s">
        <v>130</v>
      </c>
      <c r="L375" s="80">
        <v>7.0286000000000001E-2</v>
      </c>
      <c r="M375" s="80">
        <v>7.2999999999999995E-2</v>
      </c>
      <c r="N375" s="102">
        <v>2257427.65</v>
      </c>
      <c r="O375" s="103">
        <v>100.22</v>
      </c>
      <c r="P375" s="102">
        <v>7961.3642699999991</v>
      </c>
      <c r="Q375" s="79">
        <f t="shared" ref="Q375:Q378" si="6">IFERROR(P375/$P$10,0)</f>
        <v>2.2458354268458821E-2</v>
      </c>
      <c r="R375" s="79">
        <f>P375/'סכום נכסי הקרן'!$C$42</f>
        <v>4.9497154773890054E-4</v>
      </c>
    </row>
    <row r="376" spans="2:18">
      <c r="B376" s="100" t="s">
        <v>3419</v>
      </c>
      <c r="C376" s="96" t="s">
        <v>2955</v>
      </c>
      <c r="D376" s="99">
        <v>7823</v>
      </c>
      <c r="E376" s="99"/>
      <c r="F376" s="99" t="s">
        <v>511</v>
      </c>
      <c r="G376" s="86">
        <v>44027</v>
      </c>
      <c r="H376" s="99"/>
      <c r="I376" s="102">
        <v>4.0600000000002376</v>
      </c>
      <c r="J376" s="96" t="s">
        <v>718</v>
      </c>
      <c r="K376" s="96" t="s">
        <v>132</v>
      </c>
      <c r="L376" s="80">
        <v>2.35E-2</v>
      </c>
      <c r="M376" s="80">
        <v>2.7900000000000823E-2</v>
      </c>
      <c r="N376" s="102">
        <v>890596.09935200005</v>
      </c>
      <c r="O376" s="103">
        <v>98.47</v>
      </c>
      <c r="P376" s="102">
        <v>3291.2681824869996</v>
      </c>
      <c r="Q376" s="79">
        <f t="shared" si="6"/>
        <v>9.2843970364892784E-3</v>
      </c>
      <c r="R376" s="79">
        <f>P376/'סכום נכסי הקרן'!$C$42</f>
        <v>2.0462373671910737E-4</v>
      </c>
    </row>
    <row r="377" spans="2:18">
      <c r="B377" s="100" t="s">
        <v>3419</v>
      </c>
      <c r="C377" s="96" t="s">
        <v>2955</v>
      </c>
      <c r="D377" s="99">
        <v>7993</v>
      </c>
      <c r="E377" s="99"/>
      <c r="F377" s="99" t="s">
        <v>511</v>
      </c>
      <c r="G377" s="86">
        <v>44119</v>
      </c>
      <c r="H377" s="99"/>
      <c r="I377" s="102">
        <v>4.0599999999998788</v>
      </c>
      <c r="J377" s="96" t="s">
        <v>718</v>
      </c>
      <c r="K377" s="96" t="s">
        <v>132</v>
      </c>
      <c r="L377" s="80">
        <v>2.35E-2</v>
      </c>
      <c r="M377" s="80">
        <v>2.7899999999999699E-2</v>
      </c>
      <c r="N377" s="102">
        <v>890596.099896</v>
      </c>
      <c r="O377" s="103">
        <v>98.47</v>
      </c>
      <c r="P377" s="102">
        <v>3291.26818439</v>
      </c>
      <c r="Q377" s="79">
        <f t="shared" si="6"/>
        <v>9.2843970418574843E-3</v>
      </c>
      <c r="R377" s="79">
        <f>P377/'סכום נכסי הקרן'!$C$42</f>
        <v>2.0462373683742012E-4</v>
      </c>
    </row>
    <row r="378" spans="2:18">
      <c r="B378" s="100" t="s">
        <v>3419</v>
      </c>
      <c r="C378" s="96" t="s">
        <v>2955</v>
      </c>
      <c r="D378" s="99">
        <v>8187</v>
      </c>
      <c r="E378" s="99"/>
      <c r="F378" s="99" t="s">
        <v>511</v>
      </c>
      <c r="G378" s="86">
        <v>44211</v>
      </c>
      <c r="H378" s="99"/>
      <c r="I378" s="102">
        <v>4.0600000000002376</v>
      </c>
      <c r="J378" s="96" t="s">
        <v>718</v>
      </c>
      <c r="K378" s="96" t="s">
        <v>132</v>
      </c>
      <c r="L378" s="80">
        <v>2.35E-2</v>
      </c>
      <c r="M378" s="80">
        <v>2.7900000000000823E-2</v>
      </c>
      <c r="N378" s="102">
        <v>890596.09935200005</v>
      </c>
      <c r="O378" s="103">
        <v>98.47</v>
      </c>
      <c r="P378" s="102">
        <v>3291.2681824869996</v>
      </c>
      <c r="Q378" s="79">
        <f t="shared" si="6"/>
        <v>9.2843970364892784E-3</v>
      </c>
      <c r="R378" s="79">
        <f>P378/'סכום נכסי הקרן'!$C$42</f>
        <v>2.0462373671910737E-4</v>
      </c>
    </row>
    <row r="379" spans="2:18">
      <c r="B379" s="113"/>
      <c r="C379" s="113"/>
      <c r="D379" s="113"/>
      <c r="E379" s="113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</row>
    <row r="380" spans="2:18">
      <c r="B380" s="113"/>
      <c r="C380" s="113"/>
      <c r="D380" s="113"/>
      <c r="E380" s="113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</row>
    <row r="381" spans="2:18">
      <c r="B381" s="113"/>
      <c r="C381" s="113"/>
      <c r="D381" s="113"/>
      <c r="E381" s="113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</row>
    <row r="382" spans="2:18">
      <c r="B382" s="120" t="s">
        <v>219</v>
      </c>
      <c r="C382" s="113"/>
      <c r="D382" s="113"/>
      <c r="E382" s="113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</row>
    <row r="383" spans="2:18">
      <c r="B383" s="120" t="s">
        <v>111</v>
      </c>
      <c r="C383" s="113"/>
      <c r="D383" s="113"/>
      <c r="E383" s="113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</row>
    <row r="384" spans="2:18">
      <c r="B384" s="120" t="s">
        <v>202</v>
      </c>
      <c r="C384" s="113"/>
      <c r="D384" s="113"/>
      <c r="E384" s="113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</row>
    <row r="385" spans="2:18">
      <c r="B385" s="120" t="s">
        <v>210</v>
      </c>
      <c r="C385" s="113"/>
      <c r="D385" s="113"/>
      <c r="E385" s="113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</row>
    <row r="386" spans="2:18">
      <c r="B386" s="113"/>
      <c r="C386" s="113"/>
      <c r="D386" s="113"/>
      <c r="E386" s="113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</row>
    <row r="387" spans="2:18">
      <c r="B387" s="113"/>
      <c r="C387" s="113"/>
      <c r="D387" s="113"/>
      <c r="E387" s="113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</row>
    <row r="388" spans="2:18">
      <c r="B388" s="113"/>
      <c r="C388" s="113"/>
      <c r="D388" s="113"/>
      <c r="E388" s="113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</row>
    <row r="389" spans="2:18">
      <c r="B389" s="113"/>
      <c r="C389" s="113"/>
      <c r="D389" s="113"/>
      <c r="E389" s="113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</row>
    <row r="390" spans="2:18">
      <c r="B390" s="113"/>
      <c r="C390" s="113"/>
      <c r="D390" s="113"/>
      <c r="E390" s="113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</row>
    <row r="391" spans="2:18">
      <c r="B391" s="113"/>
      <c r="C391" s="113"/>
      <c r="D391" s="113"/>
      <c r="E391" s="113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</row>
    <row r="392" spans="2:18">
      <c r="B392" s="113"/>
      <c r="C392" s="113"/>
      <c r="D392" s="113"/>
      <c r="E392" s="113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</row>
    <row r="393" spans="2:18">
      <c r="B393" s="113"/>
      <c r="C393" s="113"/>
      <c r="D393" s="113"/>
      <c r="E393" s="113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</row>
    <row r="394" spans="2:18">
      <c r="B394" s="113"/>
      <c r="C394" s="113"/>
      <c r="D394" s="113"/>
      <c r="E394" s="113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</row>
    <row r="395" spans="2:18">
      <c r="B395" s="113"/>
      <c r="C395" s="113"/>
      <c r="D395" s="113"/>
      <c r="E395" s="113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</row>
    <row r="396" spans="2:18">
      <c r="B396" s="113"/>
      <c r="C396" s="113"/>
      <c r="D396" s="113"/>
      <c r="E396" s="113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</row>
    <row r="397" spans="2:18">
      <c r="B397" s="113"/>
      <c r="C397" s="113"/>
      <c r="D397" s="113"/>
      <c r="E397" s="113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</row>
    <row r="398" spans="2:18">
      <c r="B398" s="113"/>
      <c r="C398" s="113"/>
      <c r="D398" s="113"/>
      <c r="E398" s="113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</row>
    <row r="399" spans="2:18">
      <c r="B399" s="113"/>
      <c r="C399" s="113"/>
      <c r="D399" s="113"/>
      <c r="E399" s="113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</row>
    <row r="400" spans="2:18">
      <c r="B400" s="113"/>
      <c r="C400" s="113"/>
      <c r="D400" s="113"/>
      <c r="E400" s="113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</row>
    <row r="401" spans="2:18">
      <c r="B401" s="113"/>
      <c r="C401" s="113"/>
      <c r="D401" s="113"/>
      <c r="E401" s="113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</row>
    <row r="402" spans="2:18">
      <c r="B402" s="113"/>
      <c r="C402" s="113"/>
      <c r="D402" s="113"/>
      <c r="E402" s="113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</row>
    <row r="403" spans="2:18">
      <c r="B403" s="113"/>
      <c r="C403" s="113"/>
      <c r="D403" s="113"/>
      <c r="E403" s="113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</row>
    <row r="404" spans="2:18">
      <c r="B404" s="113"/>
      <c r="C404" s="113"/>
      <c r="D404" s="113"/>
      <c r="E404" s="113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</row>
    <row r="405" spans="2:18">
      <c r="B405" s="113"/>
      <c r="C405" s="113"/>
      <c r="D405" s="113"/>
      <c r="E405" s="113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</row>
    <row r="406" spans="2:18">
      <c r="B406" s="113"/>
      <c r="C406" s="113"/>
      <c r="D406" s="113"/>
      <c r="E406" s="113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</row>
    <row r="407" spans="2:18">
      <c r="B407" s="113"/>
      <c r="C407" s="113"/>
      <c r="D407" s="113"/>
      <c r="E407" s="113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</row>
    <row r="408" spans="2:18">
      <c r="B408" s="113"/>
      <c r="C408" s="113"/>
      <c r="D408" s="113"/>
      <c r="E408" s="113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</row>
    <row r="409" spans="2:18">
      <c r="B409" s="113"/>
      <c r="C409" s="113"/>
      <c r="D409" s="113"/>
      <c r="E409" s="113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</row>
    <row r="410" spans="2:18">
      <c r="B410" s="113"/>
      <c r="C410" s="113"/>
      <c r="D410" s="113"/>
      <c r="E410" s="113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</row>
    <row r="411" spans="2:18">
      <c r="B411" s="113"/>
      <c r="C411" s="113"/>
      <c r="D411" s="113"/>
      <c r="E411" s="113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</row>
    <row r="412" spans="2:18">
      <c r="B412" s="113"/>
      <c r="C412" s="113"/>
      <c r="D412" s="113"/>
      <c r="E412" s="113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</row>
    <row r="413" spans="2:18">
      <c r="B413" s="113"/>
      <c r="C413" s="113"/>
      <c r="D413" s="113"/>
      <c r="E413" s="113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</row>
    <row r="414" spans="2:18">
      <c r="B414" s="113"/>
      <c r="C414" s="113"/>
      <c r="D414" s="113"/>
      <c r="E414" s="113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</row>
    <row r="415" spans="2:18">
      <c r="B415" s="113"/>
      <c r="C415" s="113"/>
      <c r="D415" s="113"/>
      <c r="E415" s="113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</row>
    <row r="416" spans="2:18">
      <c r="B416" s="113"/>
      <c r="C416" s="113"/>
      <c r="D416" s="113"/>
      <c r="E416" s="113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</row>
    <row r="417" spans="2:18">
      <c r="B417" s="113"/>
      <c r="C417" s="113"/>
      <c r="D417" s="113"/>
      <c r="E417" s="113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</row>
    <row r="418" spans="2:18">
      <c r="B418" s="113"/>
      <c r="C418" s="113"/>
      <c r="D418" s="113"/>
      <c r="E418" s="113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</row>
    <row r="419" spans="2:18">
      <c r="B419" s="113"/>
      <c r="C419" s="113"/>
      <c r="D419" s="113"/>
      <c r="E419" s="113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</row>
    <row r="420" spans="2:18">
      <c r="B420" s="113"/>
      <c r="C420" s="113"/>
      <c r="D420" s="113"/>
      <c r="E420" s="113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</row>
    <row r="421" spans="2:18">
      <c r="B421" s="113"/>
      <c r="C421" s="113"/>
      <c r="D421" s="113"/>
      <c r="E421" s="113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</row>
    <row r="422" spans="2:18">
      <c r="B422" s="113"/>
      <c r="C422" s="113"/>
      <c r="D422" s="113"/>
      <c r="E422" s="113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</row>
    <row r="423" spans="2:18">
      <c r="B423" s="113"/>
      <c r="C423" s="113"/>
      <c r="D423" s="113"/>
      <c r="E423" s="113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</row>
    <row r="424" spans="2:18">
      <c r="B424" s="113"/>
      <c r="C424" s="113"/>
      <c r="D424" s="113"/>
      <c r="E424" s="113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</row>
    <row r="425" spans="2:18">
      <c r="B425" s="113"/>
      <c r="C425" s="113"/>
      <c r="D425" s="113"/>
      <c r="E425" s="113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</row>
    <row r="426" spans="2:18">
      <c r="B426" s="113"/>
      <c r="C426" s="113"/>
      <c r="D426" s="113"/>
      <c r="E426" s="113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</row>
    <row r="427" spans="2:18">
      <c r="B427" s="113"/>
      <c r="C427" s="113"/>
      <c r="D427" s="113"/>
      <c r="E427" s="113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</row>
    <row r="428" spans="2:18">
      <c r="B428" s="113"/>
      <c r="C428" s="113"/>
      <c r="D428" s="113"/>
      <c r="E428" s="113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</row>
    <row r="429" spans="2:18">
      <c r="B429" s="113"/>
      <c r="C429" s="113"/>
      <c r="D429" s="113"/>
      <c r="E429" s="113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</row>
    <row r="430" spans="2:18">
      <c r="B430" s="113"/>
      <c r="C430" s="113"/>
      <c r="D430" s="113"/>
      <c r="E430" s="113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</row>
    <row r="431" spans="2:18">
      <c r="B431" s="113"/>
      <c r="C431" s="113"/>
      <c r="D431" s="113"/>
      <c r="E431" s="113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</row>
    <row r="432" spans="2:18">
      <c r="B432" s="113"/>
      <c r="C432" s="113"/>
      <c r="D432" s="113"/>
      <c r="E432" s="113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</row>
    <row r="433" spans="2:18">
      <c r="B433" s="113"/>
      <c r="C433" s="113"/>
      <c r="D433" s="113"/>
      <c r="E433" s="113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</row>
    <row r="434" spans="2:18">
      <c r="B434" s="113"/>
      <c r="C434" s="113"/>
      <c r="D434" s="113"/>
      <c r="E434" s="113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</row>
    <row r="435" spans="2:18">
      <c r="B435" s="113"/>
      <c r="C435" s="113"/>
      <c r="D435" s="113"/>
      <c r="E435" s="113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</row>
    <row r="436" spans="2:18">
      <c r="B436" s="113"/>
      <c r="C436" s="113"/>
      <c r="D436" s="113"/>
      <c r="E436" s="113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</row>
    <row r="437" spans="2:18">
      <c r="B437" s="113"/>
      <c r="C437" s="113"/>
      <c r="D437" s="113"/>
      <c r="E437" s="113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</row>
    <row r="438" spans="2:18">
      <c r="B438" s="113"/>
      <c r="C438" s="113"/>
      <c r="D438" s="113"/>
      <c r="E438" s="113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</row>
    <row r="439" spans="2:18">
      <c r="B439" s="113"/>
      <c r="C439" s="113"/>
      <c r="D439" s="113"/>
      <c r="E439" s="113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</row>
    <row r="440" spans="2:18">
      <c r="B440" s="113"/>
      <c r="C440" s="113"/>
      <c r="D440" s="113"/>
      <c r="E440" s="113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</row>
    <row r="441" spans="2:18">
      <c r="B441" s="113"/>
      <c r="C441" s="113"/>
      <c r="D441" s="113"/>
      <c r="E441" s="113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</row>
    <row r="442" spans="2:18">
      <c r="B442" s="113"/>
      <c r="C442" s="113"/>
      <c r="D442" s="113"/>
      <c r="E442" s="113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</row>
    <row r="443" spans="2:18">
      <c r="B443" s="113"/>
      <c r="C443" s="113"/>
      <c r="D443" s="113"/>
      <c r="E443" s="113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</row>
    <row r="444" spans="2:18">
      <c r="B444" s="113"/>
      <c r="C444" s="113"/>
      <c r="D444" s="113"/>
      <c r="E444" s="113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</row>
    <row r="445" spans="2:18">
      <c r="B445" s="113"/>
      <c r="C445" s="113"/>
      <c r="D445" s="113"/>
      <c r="E445" s="113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</row>
    <row r="446" spans="2:18">
      <c r="B446" s="113"/>
      <c r="C446" s="113"/>
      <c r="D446" s="113"/>
      <c r="E446" s="113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</row>
    <row r="447" spans="2:18">
      <c r="B447" s="113"/>
      <c r="C447" s="113"/>
      <c r="D447" s="113"/>
      <c r="E447" s="113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</row>
    <row r="448" spans="2:18">
      <c r="B448" s="113"/>
      <c r="C448" s="113"/>
      <c r="D448" s="113"/>
      <c r="E448" s="113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</row>
    <row r="449" spans="2:18">
      <c r="B449" s="113"/>
      <c r="C449" s="113"/>
      <c r="D449" s="113"/>
      <c r="E449" s="113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</row>
    <row r="450" spans="2:18">
      <c r="B450" s="113"/>
      <c r="C450" s="113"/>
      <c r="D450" s="113"/>
      <c r="E450" s="113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</row>
    <row r="451" spans="2:18">
      <c r="B451" s="113"/>
      <c r="C451" s="113"/>
      <c r="D451" s="113"/>
      <c r="E451" s="113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</row>
    <row r="452" spans="2:18">
      <c r="B452" s="113"/>
      <c r="C452" s="113"/>
      <c r="D452" s="113"/>
      <c r="E452" s="113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</row>
    <row r="453" spans="2:18">
      <c r="B453" s="113"/>
      <c r="C453" s="113"/>
      <c r="D453" s="113"/>
      <c r="E453" s="113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</row>
    <row r="454" spans="2:18">
      <c r="B454" s="113"/>
      <c r="C454" s="113"/>
      <c r="D454" s="113"/>
      <c r="E454" s="113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</row>
    <row r="455" spans="2:18">
      <c r="B455" s="113"/>
      <c r="C455" s="113"/>
      <c r="D455" s="113"/>
      <c r="E455" s="113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</row>
    <row r="456" spans="2:18">
      <c r="B456" s="113"/>
      <c r="C456" s="113"/>
      <c r="D456" s="113"/>
      <c r="E456" s="113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</row>
    <row r="457" spans="2:18">
      <c r="B457" s="113"/>
      <c r="C457" s="113"/>
      <c r="D457" s="113"/>
      <c r="E457" s="113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</row>
    <row r="458" spans="2:18">
      <c r="B458" s="113"/>
      <c r="C458" s="113"/>
      <c r="D458" s="113"/>
      <c r="E458" s="113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</row>
    <row r="459" spans="2:18">
      <c r="B459" s="113"/>
      <c r="C459" s="113"/>
      <c r="D459" s="113"/>
      <c r="E459" s="113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</row>
    <row r="460" spans="2:18">
      <c r="B460" s="113"/>
      <c r="C460" s="113"/>
      <c r="D460" s="113"/>
      <c r="E460" s="113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</row>
    <row r="461" spans="2:18">
      <c r="B461" s="113"/>
      <c r="C461" s="113"/>
      <c r="D461" s="113"/>
      <c r="E461" s="113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</row>
    <row r="462" spans="2:18">
      <c r="B462" s="113"/>
      <c r="C462" s="113"/>
      <c r="D462" s="113"/>
      <c r="E462" s="113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</row>
    <row r="463" spans="2:18">
      <c r="B463" s="113"/>
      <c r="C463" s="113"/>
      <c r="D463" s="113"/>
      <c r="E463" s="113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</row>
    <row r="464" spans="2:18">
      <c r="B464" s="113"/>
      <c r="C464" s="113"/>
      <c r="D464" s="113"/>
      <c r="E464" s="113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</row>
    <row r="465" spans="2:18">
      <c r="B465" s="113"/>
      <c r="C465" s="113"/>
      <c r="D465" s="113"/>
      <c r="E465" s="113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</row>
    <row r="466" spans="2:18">
      <c r="B466" s="113"/>
      <c r="C466" s="113"/>
      <c r="D466" s="113"/>
      <c r="E466" s="113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</row>
    <row r="467" spans="2:18">
      <c r="B467" s="113"/>
      <c r="C467" s="113"/>
      <c r="D467" s="113"/>
      <c r="E467" s="113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</row>
    <row r="468" spans="2:18">
      <c r="B468" s="113"/>
      <c r="C468" s="113"/>
      <c r="D468" s="113"/>
      <c r="E468" s="113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</row>
    <row r="469" spans="2:18">
      <c r="B469" s="113"/>
      <c r="C469" s="113"/>
      <c r="D469" s="113"/>
      <c r="E469" s="113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</row>
    <row r="470" spans="2:18">
      <c r="B470" s="113"/>
      <c r="C470" s="113"/>
      <c r="D470" s="113"/>
      <c r="E470" s="113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</row>
    <row r="471" spans="2:18">
      <c r="B471" s="113"/>
      <c r="C471" s="113"/>
      <c r="D471" s="113"/>
      <c r="E471" s="113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</row>
    <row r="472" spans="2:18">
      <c r="B472" s="113"/>
      <c r="C472" s="113"/>
      <c r="D472" s="113"/>
      <c r="E472" s="113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</row>
    <row r="473" spans="2:18">
      <c r="B473" s="113"/>
      <c r="C473" s="113"/>
      <c r="D473" s="113"/>
      <c r="E473" s="113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</row>
    <row r="474" spans="2:18">
      <c r="B474" s="113"/>
      <c r="C474" s="113"/>
      <c r="D474" s="113"/>
      <c r="E474" s="113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</row>
    <row r="475" spans="2:18">
      <c r="B475" s="113"/>
      <c r="C475" s="113"/>
      <c r="D475" s="113"/>
      <c r="E475" s="113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</row>
    <row r="476" spans="2:18">
      <c r="B476" s="113"/>
      <c r="C476" s="113"/>
      <c r="D476" s="113"/>
      <c r="E476" s="113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</row>
    <row r="477" spans="2:18">
      <c r="B477" s="113"/>
      <c r="C477" s="113"/>
      <c r="D477" s="113"/>
      <c r="E477" s="113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</row>
    <row r="478" spans="2:18">
      <c r="B478" s="113"/>
      <c r="C478" s="113"/>
      <c r="D478" s="113"/>
      <c r="E478" s="113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</row>
    <row r="479" spans="2:18">
      <c r="B479" s="113"/>
      <c r="C479" s="113"/>
      <c r="D479" s="113"/>
      <c r="E479" s="113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</row>
    <row r="480" spans="2:18">
      <c r="B480" s="113"/>
      <c r="C480" s="113"/>
      <c r="D480" s="113"/>
      <c r="E480" s="113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</row>
    <row r="481" spans="2:18">
      <c r="B481" s="113"/>
      <c r="C481" s="113"/>
      <c r="D481" s="113"/>
      <c r="E481" s="113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</row>
    <row r="482" spans="2:18">
      <c r="B482" s="113"/>
      <c r="C482" s="113"/>
      <c r="D482" s="113"/>
      <c r="E482" s="113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</row>
    <row r="483" spans="2:18">
      <c r="B483" s="113"/>
      <c r="C483" s="113"/>
      <c r="D483" s="113"/>
      <c r="E483" s="113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</row>
    <row r="484" spans="2:18">
      <c r="B484" s="113"/>
      <c r="C484" s="113"/>
      <c r="D484" s="113"/>
      <c r="E484" s="113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</row>
    <row r="485" spans="2:18">
      <c r="B485" s="113"/>
      <c r="C485" s="113"/>
      <c r="D485" s="113"/>
      <c r="E485" s="113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</row>
    <row r="486" spans="2:18">
      <c r="B486" s="113"/>
      <c r="C486" s="113"/>
      <c r="D486" s="113"/>
      <c r="E486" s="113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</row>
    <row r="487" spans="2:18">
      <c r="B487" s="113"/>
      <c r="C487" s="113"/>
      <c r="D487" s="113"/>
      <c r="E487" s="113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</row>
    <row r="488" spans="2:18">
      <c r="B488" s="113"/>
      <c r="C488" s="113"/>
      <c r="D488" s="113"/>
      <c r="E488" s="113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</row>
    <row r="489" spans="2:18">
      <c r="B489" s="113"/>
      <c r="C489" s="113"/>
      <c r="D489" s="113"/>
      <c r="E489" s="113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</row>
    <row r="490" spans="2:18">
      <c r="B490" s="113"/>
      <c r="C490" s="113"/>
      <c r="D490" s="113"/>
      <c r="E490" s="113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</row>
    <row r="491" spans="2:18">
      <c r="B491" s="113"/>
      <c r="C491" s="113"/>
      <c r="D491" s="113"/>
      <c r="E491" s="113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</row>
    <row r="492" spans="2:18">
      <c r="B492" s="113"/>
      <c r="C492" s="113"/>
      <c r="D492" s="113"/>
      <c r="E492" s="113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</row>
    <row r="493" spans="2:18">
      <c r="B493" s="113"/>
      <c r="C493" s="113"/>
      <c r="D493" s="113"/>
      <c r="E493" s="113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</row>
    <row r="494" spans="2:18">
      <c r="B494" s="113"/>
      <c r="C494" s="113"/>
      <c r="D494" s="113"/>
      <c r="E494" s="113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</row>
    <row r="495" spans="2:18">
      <c r="B495" s="113"/>
      <c r="C495" s="113"/>
      <c r="D495" s="113"/>
      <c r="E495" s="113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</row>
    <row r="496" spans="2:18">
      <c r="B496" s="113"/>
      <c r="C496" s="113"/>
      <c r="D496" s="113"/>
      <c r="E496" s="113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</row>
    <row r="497" spans="2:18">
      <c r="B497" s="113"/>
      <c r="C497" s="113"/>
      <c r="D497" s="113"/>
      <c r="E497" s="113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</row>
    <row r="498" spans="2:18">
      <c r="B498" s="113"/>
      <c r="C498" s="113"/>
      <c r="D498" s="113"/>
      <c r="E498" s="113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</row>
    <row r="499" spans="2:18">
      <c r="B499" s="113"/>
      <c r="C499" s="113"/>
      <c r="D499" s="113"/>
      <c r="E499" s="113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</row>
    <row r="500" spans="2:18">
      <c r="B500" s="113"/>
      <c r="C500" s="113"/>
      <c r="D500" s="113"/>
      <c r="E500" s="113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</row>
    <row r="501" spans="2:18">
      <c r="B501" s="113"/>
      <c r="C501" s="113"/>
      <c r="D501" s="113"/>
      <c r="E501" s="113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</row>
    <row r="502" spans="2:18">
      <c r="B502" s="113"/>
      <c r="C502" s="113"/>
      <c r="D502" s="113"/>
      <c r="E502" s="113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</row>
    <row r="503" spans="2:18">
      <c r="B503" s="113"/>
      <c r="C503" s="113"/>
      <c r="D503" s="113"/>
      <c r="E503" s="113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</row>
    <row r="504" spans="2:18">
      <c r="B504" s="113"/>
      <c r="C504" s="113"/>
      <c r="D504" s="113"/>
      <c r="E504" s="113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</row>
    <row r="505" spans="2:18">
      <c r="B505" s="113"/>
      <c r="C505" s="113"/>
      <c r="D505" s="113"/>
      <c r="E505" s="113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</row>
    <row r="506" spans="2:18">
      <c r="B506" s="113"/>
      <c r="C506" s="113"/>
      <c r="D506" s="113"/>
      <c r="E506" s="113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</row>
    <row r="507" spans="2:18">
      <c r="B507" s="113"/>
      <c r="C507" s="113"/>
      <c r="D507" s="113"/>
      <c r="E507" s="113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</row>
    <row r="508" spans="2:18">
      <c r="B508" s="113"/>
      <c r="C508" s="113"/>
      <c r="D508" s="113"/>
      <c r="E508" s="113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</row>
    <row r="509" spans="2:18">
      <c r="B509" s="113"/>
      <c r="C509" s="113"/>
      <c r="D509" s="113"/>
      <c r="E509" s="113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</row>
    <row r="510" spans="2:18">
      <c r="B510" s="113"/>
      <c r="C510" s="113"/>
      <c r="D510" s="113"/>
      <c r="E510" s="113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</row>
    <row r="511" spans="2:18">
      <c r="B511" s="113"/>
      <c r="C511" s="113"/>
      <c r="D511" s="113"/>
      <c r="E511" s="113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</row>
    <row r="512" spans="2:18">
      <c r="B512" s="113"/>
      <c r="C512" s="113"/>
      <c r="D512" s="113"/>
      <c r="E512" s="113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</row>
    <row r="513" spans="2:18">
      <c r="B513" s="113"/>
      <c r="C513" s="113"/>
      <c r="D513" s="113"/>
      <c r="E513" s="113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</row>
    <row r="514" spans="2:18">
      <c r="B514" s="113"/>
      <c r="C514" s="113"/>
      <c r="D514" s="113"/>
      <c r="E514" s="113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</row>
    <row r="515" spans="2:18">
      <c r="B515" s="113"/>
      <c r="C515" s="113"/>
      <c r="D515" s="113"/>
      <c r="E515" s="113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</row>
    <row r="516" spans="2:18">
      <c r="B516" s="113"/>
      <c r="C516" s="113"/>
      <c r="D516" s="113"/>
      <c r="E516" s="113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</row>
    <row r="517" spans="2:18">
      <c r="B517" s="113"/>
      <c r="C517" s="113"/>
      <c r="D517" s="113"/>
      <c r="E517" s="113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</row>
    <row r="518" spans="2:18">
      <c r="B518" s="113"/>
      <c r="C518" s="113"/>
      <c r="D518" s="113"/>
      <c r="E518" s="113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</row>
    <row r="519" spans="2:18">
      <c r="B519" s="113"/>
      <c r="C519" s="113"/>
      <c r="D519" s="113"/>
      <c r="E519" s="113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</row>
    <row r="520" spans="2:18">
      <c r="B520" s="113"/>
      <c r="C520" s="113"/>
      <c r="D520" s="113"/>
      <c r="E520" s="113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</row>
    <row r="521" spans="2:18">
      <c r="B521" s="113"/>
      <c r="C521" s="113"/>
      <c r="D521" s="113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</row>
    <row r="522" spans="2:18">
      <c r="B522" s="113"/>
      <c r="C522" s="113"/>
      <c r="D522" s="113"/>
      <c r="E522" s="113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</row>
    <row r="523" spans="2:18">
      <c r="B523" s="113"/>
      <c r="C523" s="113"/>
      <c r="D523" s="113"/>
      <c r="E523" s="113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</row>
    <row r="524" spans="2:18">
      <c r="B524" s="113"/>
      <c r="C524" s="113"/>
      <c r="D524" s="113"/>
      <c r="E524" s="113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</row>
    <row r="525" spans="2:18">
      <c r="B525" s="113"/>
      <c r="C525" s="113"/>
      <c r="D525" s="113"/>
      <c r="E525" s="113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</row>
    <row r="526" spans="2:18">
      <c r="B526" s="113"/>
      <c r="C526" s="113"/>
      <c r="D526" s="113"/>
      <c r="E526" s="113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</row>
    <row r="527" spans="2:18">
      <c r="B527" s="113"/>
      <c r="C527" s="113"/>
      <c r="D527" s="113"/>
      <c r="E527" s="113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</row>
    <row r="528" spans="2:18">
      <c r="B528" s="113"/>
      <c r="C528" s="113"/>
      <c r="D528" s="113"/>
      <c r="E528" s="113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</row>
    <row r="529" spans="2:18">
      <c r="B529" s="113"/>
      <c r="C529" s="113"/>
      <c r="D529" s="113"/>
      <c r="E529" s="113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</row>
    <row r="530" spans="2:18">
      <c r="B530" s="113"/>
      <c r="C530" s="113"/>
      <c r="D530" s="113"/>
      <c r="E530" s="113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</row>
    <row r="531" spans="2:18">
      <c r="B531" s="113"/>
      <c r="C531" s="113"/>
      <c r="D531" s="113"/>
      <c r="E531" s="113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</row>
    <row r="532" spans="2:18">
      <c r="B532" s="113"/>
      <c r="C532" s="113"/>
      <c r="D532" s="113"/>
      <c r="E532" s="113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</row>
    <row r="533" spans="2:18">
      <c r="B533" s="113"/>
      <c r="C533" s="113"/>
      <c r="D533" s="113"/>
      <c r="E533" s="113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</row>
    <row r="534" spans="2:18">
      <c r="B534" s="113"/>
      <c r="C534" s="113"/>
      <c r="D534" s="113"/>
      <c r="E534" s="113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</row>
    <row r="535" spans="2:18">
      <c r="B535" s="113"/>
      <c r="C535" s="113"/>
      <c r="D535" s="113"/>
      <c r="E535" s="113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</row>
    <row r="536" spans="2:18">
      <c r="B536" s="113"/>
      <c r="C536" s="113"/>
      <c r="D536" s="113"/>
      <c r="E536" s="113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</row>
    <row r="537" spans="2:18">
      <c r="B537" s="113"/>
      <c r="C537" s="113"/>
      <c r="D537" s="113"/>
      <c r="E537" s="113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</row>
    <row r="538" spans="2:18">
      <c r="B538" s="113"/>
      <c r="C538" s="113"/>
      <c r="D538" s="113"/>
      <c r="E538" s="113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</row>
    <row r="539" spans="2:18">
      <c r="B539" s="113"/>
      <c r="C539" s="113"/>
      <c r="D539" s="113"/>
      <c r="E539" s="113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</row>
    <row r="540" spans="2:18">
      <c r="B540" s="113"/>
      <c r="C540" s="113"/>
      <c r="D540" s="113"/>
      <c r="E540" s="113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</row>
    <row r="541" spans="2:18">
      <c r="B541" s="113"/>
      <c r="C541" s="113"/>
      <c r="D541" s="113"/>
      <c r="E541" s="113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</row>
    <row r="542" spans="2:18">
      <c r="B542" s="113"/>
      <c r="C542" s="113"/>
      <c r="D542" s="113"/>
      <c r="E542" s="113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</row>
    <row r="543" spans="2:18">
      <c r="B543" s="113"/>
      <c r="C543" s="113"/>
      <c r="D543" s="113"/>
      <c r="E543" s="113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</row>
    <row r="544" spans="2:18">
      <c r="B544" s="113"/>
      <c r="C544" s="113"/>
      <c r="D544" s="113"/>
      <c r="E544" s="113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</row>
    <row r="545" spans="2:18">
      <c r="B545" s="113"/>
      <c r="C545" s="113"/>
      <c r="D545" s="113"/>
      <c r="E545" s="113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</row>
    <row r="546" spans="2:18">
      <c r="B546" s="113"/>
      <c r="C546" s="113"/>
      <c r="D546" s="113"/>
      <c r="E546" s="113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</row>
    <row r="547" spans="2:18">
      <c r="B547" s="113"/>
      <c r="C547" s="113"/>
      <c r="D547" s="113"/>
      <c r="E547" s="113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</row>
    <row r="548" spans="2:18">
      <c r="B548" s="113"/>
      <c r="C548" s="113"/>
      <c r="D548" s="113"/>
      <c r="E548" s="113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</row>
    <row r="549" spans="2:18">
      <c r="B549" s="113"/>
      <c r="C549" s="113"/>
      <c r="D549" s="113"/>
      <c r="E549" s="113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</row>
    <row r="550" spans="2:18">
      <c r="B550" s="113"/>
      <c r="C550" s="113"/>
      <c r="D550" s="113"/>
      <c r="E550" s="113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</row>
    <row r="551" spans="2:18">
      <c r="B551" s="113"/>
      <c r="C551" s="113"/>
      <c r="D551" s="113"/>
      <c r="E551" s="113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</row>
    <row r="552" spans="2:18">
      <c r="B552" s="113"/>
      <c r="C552" s="113"/>
      <c r="D552" s="113"/>
      <c r="E552" s="113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</row>
    <row r="553" spans="2:18">
      <c r="B553" s="113"/>
      <c r="C553" s="113"/>
      <c r="D553" s="113"/>
      <c r="E553" s="113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</row>
    <row r="554" spans="2:18">
      <c r="B554" s="113"/>
      <c r="C554" s="113"/>
      <c r="D554" s="113"/>
      <c r="E554" s="113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</row>
    <row r="555" spans="2:18">
      <c r="B555" s="113"/>
      <c r="C555" s="113"/>
      <c r="D555" s="113"/>
      <c r="E555" s="113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</row>
    <row r="556" spans="2:18">
      <c r="B556" s="113"/>
      <c r="C556" s="113"/>
      <c r="D556" s="113"/>
      <c r="E556" s="113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</row>
    <row r="557" spans="2:18">
      <c r="B557" s="113"/>
      <c r="C557" s="113"/>
      <c r="D557" s="113"/>
      <c r="E557" s="113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</row>
    <row r="558" spans="2:18">
      <c r="B558" s="113"/>
      <c r="C558" s="113"/>
      <c r="D558" s="113"/>
      <c r="E558" s="113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</row>
    <row r="559" spans="2:18">
      <c r="B559" s="113"/>
      <c r="C559" s="113"/>
      <c r="D559" s="113"/>
      <c r="E559" s="113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</row>
    <row r="560" spans="2:18">
      <c r="B560" s="113"/>
      <c r="C560" s="113"/>
      <c r="D560" s="113"/>
      <c r="E560" s="113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</row>
    <row r="561" spans="2:18">
      <c r="B561" s="113"/>
      <c r="C561" s="113"/>
      <c r="D561" s="113"/>
      <c r="E561" s="113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</row>
    <row r="562" spans="2:18">
      <c r="B562" s="113"/>
      <c r="C562" s="113"/>
      <c r="D562" s="113"/>
      <c r="E562" s="113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</row>
    <row r="563" spans="2:18">
      <c r="B563" s="113"/>
      <c r="C563" s="113"/>
      <c r="D563" s="113"/>
      <c r="E563" s="113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</row>
    <row r="564" spans="2:18">
      <c r="B564" s="113"/>
      <c r="C564" s="113"/>
      <c r="D564" s="113"/>
      <c r="E564" s="113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</row>
    <row r="565" spans="2:18">
      <c r="B565" s="113"/>
      <c r="C565" s="113"/>
      <c r="D565" s="113"/>
      <c r="E565" s="113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</row>
    <row r="566" spans="2:18">
      <c r="B566" s="113"/>
      <c r="C566" s="113"/>
      <c r="D566" s="113"/>
      <c r="E566" s="113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</row>
    <row r="567" spans="2:18">
      <c r="B567" s="113"/>
      <c r="C567" s="113"/>
      <c r="D567" s="113"/>
      <c r="E567" s="113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</row>
    <row r="568" spans="2:18">
      <c r="B568" s="113"/>
      <c r="C568" s="113"/>
      <c r="D568" s="113"/>
      <c r="E568" s="113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</row>
    <row r="569" spans="2:18">
      <c r="B569" s="113"/>
      <c r="C569" s="113"/>
      <c r="D569" s="113"/>
      <c r="E569" s="113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</row>
    <row r="570" spans="2:18">
      <c r="B570" s="113"/>
      <c r="C570" s="113"/>
      <c r="D570" s="113"/>
      <c r="E570" s="113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</row>
    <row r="571" spans="2:18">
      <c r="B571" s="113"/>
      <c r="C571" s="113"/>
      <c r="D571" s="113"/>
      <c r="E571" s="113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</row>
    <row r="572" spans="2:18">
      <c r="B572" s="113"/>
      <c r="C572" s="113"/>
      <c r="D572" s="113"/>
      <c r="E572" s="113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</row>
    <row r="573" spans="2:18">
      <c r="B573" s="113"/>
      <c r="C573" s="113"/>
      <c r="D573" s="113"/>
      <c r="E573" s="113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</row>
    <row r="574" spans="2:18">
      <c r="B574" s="113"/>
      <c r="C574" s="113"/>
      <c r="D574" s="113"/>
      <c r="E574" s="113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</row>
    <row r="575" spans="2:18">
      <c r="B575" s="113"/>
      <c r="C575" s="113"/>
      <c r="D575" s="113"/>
      <c r="E575" s="113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</row>
    <row r="576" spans="2:18">
      <c r="B576" s="113"/>
      <c r="C576" s="113"/>
      <c r="D576" s="113"/>
      <c r="E576" s="113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</row>
    <row r="577" spans="2:18">
      <c r="B577" s="113"/>
      <c r="C577" s="113"/>
      <c r="D577" s="113"/>
      <c r="E577" s="113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</row>
    <row r="578" spans="2:18">
      <c r="B578" s="113"/>
      <c r="C578" s="113"/>
      <c r="D578" s="113"/>
      <c r="E578" s="113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</row>
    <row r="579" spans="2:18">
      <c r="B579" s="113"/>
      <c r="C579" s="113"/>
      <c r="D579" s="113"/>
      <c r="E579" s="113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</row>
    <row r="580" spans="2:18">
      <c r="B580" s="113"/>
      <c r="C580" s="113"/>
      <c r="D580" s="113"/>
      <c r="E580" s="113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</row>
    <row r="581" spans="2:18">
      <c r="B581" s="113"/>
      <c r="C581" s="113"/>
      <c r="D581" s="113"/>
      <c r="E581" s="113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</row>
    <row r="582" spans="2:18">
      <c r="B582" s="113"/>
      <c r="C582" s="113"/>
      <c r="D582" s="113"/>
      <c r="E582" s="113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</row>
    <row r="583" spans="2:18">
      <c r="B583" s="113"/>
      <c r="C583" s="113"/>
      <c r="D583" s="113"/>
      <c r="E583" s="113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</row>
    <row r="584" spans="2:18">
      <c r="B584" s="113"/>
      <c r="C584" s="113"/>
      <c r="D584" s="113"/>
      <c r="E584" s="113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</row>
    <row r="585" spans="2:18">
      <c r="B585" s="113"/>
      <c r="C585" s="113"/>
      <c r="D585" s="113"/>
      <c r="E585" s="113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</row>
    <row r="586" spans="2:18">
      <c r="B586" s="113"/>
      <c r="C586" s="113"/>
      <c r="D586" s="113"/>
      <c r="E586" s="113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</row>
    <row r="587" spans="2:18">
      <c r="B587" s="113"/>
      <c r="C587" s="113"/>
      <c r="D587" s="113"/>
      <c r="E587" s="113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</row>
    <row r="588" spans="2:18">
      <c r="B588" s="113"/>
      <c r="C588" s="113"/>
      <c r="D588" s="113"/>
      <c r="E588" s="113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</row>
    <row r="589" spans="2:18">
      <c r="B589" s="113"/>
      <c r="C589" s="113"/>
      <c r="D589" s="113"/>
      <c r="E589" s="113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</row>
    <row r="590" spans="2:18">
      <c r="B590" s="113"/>
      <c r="C590" s="113"/>
      <c r="D590" s="113"/>
      <c r="E590" s="113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</row>
    <row r="591" spans="2:18">
      <c r="B591" s="113"/>
      <c r="C591" s="113"/>
      <c r="D591" s="113"/>
      <c r="E591" s="113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</row>
    <row r="592" spans="2:18">
      <c r="B592" s="113"/>
      <c r="C592" s="113"/>
      <c r="D592" s="113"/>
      <c r="E592" s="113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</row>
    <row r="593" spans="2:18">
      <c r="B593" s="113"/>
      <c r="C593" s="113"/>
      <c r="D593" s="113"/>
      <c r="E593" s="113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</row>
    <row r="594" spans="2:18">
      <c r="B594" s="113"/>
      <c r="C594" s="113"/>
      <c r="D594" s="113"/>
      <c r="E594" s="113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</row>
    <row r="595" spans="2:18">
      <c r="B595" s="113"/>
      <c r="C595" s="113"/>
      <c r="D595" s="113"/>
      <c r="E595" s="113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</row>
    <row r="596" spans="2:18">
      <c r="B596" s="113"/>
      <c r="C596" s="113"/>
      <c r="D596" s="113"/>
      <c r="E596" s="113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</row>
    <row r="597" spans="2:18">
      <c r="B597" s="113"/>
      <c r="C597" s="113"/>
      <c r="D597" s="113"/>
      <c r="E597" s="113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</row>
    <row r="598" spans="2:18">
      <c r="B598" s="113"/>
      <c r="C598" s="113"/>
      <c r="D598" s="113"/>
      <c r="E598" s="113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</row>
    <row r="599" spans="2:18">
      <c r="B599" s="113"/>
      <c r="C599" s="113"/>
      <c r="D599" s="113"/>
      <c r="E599" s="113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</row>
    <row r="600" spans="2:18">
      <c r="B600" s="113"/>
      <c r="C600" s="113"/>
      <c r="D600" s="113"/>
      <c r="E600" s="113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</row>
    <row r="601" spans="2:18">
      <c r="B601" s="113"/>
      <c r="C601" s="113"/>
      <c r="D601" s="113"/>
      <c r="E601" s="113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</row>
    <row r="602" spans="2:18">
      <c r="B602" s="113"/>
      <c r="C602" s="113"/>
      <c r="D602" s="113"/>
      <c r="E602" s="113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</row>
    <row r="603" spans="2:18">
      <c r="B603" s="113"/>
      <c r="C603" s="113"/>
      <c r="D603" s="113"/>
      <c r="E603" s="113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</row>
    <row r="604" spans="2:18">
      <c r="B604" s="113"/>
      <c r="C604" s="113"/>
      <c r="D604" s="113"/>
      <c r="E604" s="113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</row>
    <row r="605" spans="2:18">
      <c r="B605" s="113"/>
      <c r="C605" s="113"/>
      <c r="D605" s="113"/>
      <c r="E605" s="113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</row>
    <row r="606" spans="2:18">
      <c r="B606" s="113"/>
      <c r="C606" s="113"/>
      <c r="D606" s="113"/>
      <c r="E606" s="113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</row>
    <row r="607" spans="2:18">
      <c r="B607" s="113"/>
      <c r="C607" s="113"/>
      <c r="D607" s="113"/>
      <c r="E607" s="113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</row>
    <row r="608" spans="2:18">
      <c r="B608" s="113"/>
      <c r="C608" s="113"/>
      <c r="D608" s="113"/>
      <c r="E608" s="113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</row>
    <row r="609" spans="2:18">
      <c r="B609" s="113"/>
      <c r="C609" s="113"/>
      <c r="D609" s="113"/>
      <c r="E609" s="113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</row>
    <row r="610" spans="2:18">
      <c r="B610" s="113"/>
      <c r="C610" s="113"/>
      <c r="D610" s="113"/>
      <c r="E610" s="113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</row>
    <row r="611" spans="2:18">
      <c r="B611" s="113"/>
      <c r="C611" s="113"/>
      <c r="D611" s="113"/>
      <c r="E611" s="113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</row>
    <row r="612" spans="2:18">
      <c r="B612" s="113"/>
      <c r="C612" s="113"/>
      <c r="D612" s="113"/>
      <c r="E612" s="113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</row>
    <row r="613" spans="2:18">
      <c r="B613" s="113"/>
      <c r="C613" s="113"/>
      <c r="D613" s="113"/>
      <c r="E613" s="113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</row>
    <row r="614" spans="2:18">
      <c r="B614" s="113"/>
      <c r="C614" s="113"/>
      <c r="D614" s="113"/>
      <c r="E614" s="113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</row>
    <row r="615" spans="2:18">
      <c r="B615" s="113"/>
      <c r="C615" s="113"/>
      <c r="D615" s="113"/>
      <c r="E615" s="113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</row>
    <row r="616" spans="2:18">
      <c r="B616" s="113"/>
      <c r="C616" s="113"/>
      <c r="D616" s="113"/>
      <c r="E616" s="113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</row>
    <row r="617" spans="2:18">
      <c r="B617" s="113"/>
      <c r="C617" s="113"/>
      <c r="D617" s="113"/>
      <c r="E617" s="113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</row>
    <row r="618" spans="2:18">
      <c r="B618" s="113"/>
      <c r="C618" s="113"/>
      <c r="D618" s="113"/>
      <c r="E618" s="113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</row>
    <row r="619" spans="2:18">
      <c r="B619" s="113"/>
      <c r="C619" s="113"/>
      <c r="D619" s="113"/>
      <c r="E619" s="113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</row>
    <row r="620" spans="2:18">
      <c r="B620" s="113"/>
      <c r="C620" s="113"/>
      <c r="D620" s="113"/>
      <c r="E620" s="113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</row>
    <row r="621" spans="2:18">
      <c r="B621" s="113"/>
      <c r="C621" s="113"/>
      <c r="D621" s="113"/>
      <c r="E621" s="113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</row>
    <row r="622" spans="2:18">
      <c r="B622" s="113"/>
      <c r="C622" s="113"/>
      <c r="D622" s="113"/>
      <c r="E622" s="113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</row>
    <row r="623" spans="2:18">
      <c r="B623" s="113"/>
      <c r="C623" s="113"/>
      <c r="D623" s="113"/>
      <c r="E623" s="113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</row>
    <row r="624" spans="2:18">
      <c r="B624" s="113"/>
      <c r="C624" s="113"/>
      <c r="D624" s="113"/>
      <c r="E624" s="113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</row>
    <row r="625" spans="2:18">
      <c r="B625" s="113"/>
      <c r="C625" s="113"/>
      <c r="D625" s="113"/>
      <c r="E625" s="113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</row>
    <row r="626" spans="2:18">
      <c r="B626" s="113"/>
      <c r="C626" s="113"/>
      <c r="D626" s="113"/>
      <c r="E626" s="113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</row>
    <row r="627" spans="2:18">
      <c r="B627" s="113"/>
      <c r="C627" s="113"/>
      <c r="D627" s="113"/>
      <c r="E627" s="113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</row>
    <row r="628" spans="2:18">
      <c r="B628" s="113"/>
      <c r="C628" s="113"/>
      <c r="D628" s="113"/>
      <c r="E628" s="113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</row>
    <row r="629" spans="2:18">
      <c r="B629" s="113"/>
      <c r="C629" s="113"/>
      <c r="D629" s="113"/>
      <c r="E629" s="113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</row>
    <row r="630" spans="2:18">
      <c r="B630" s="113"/>
      <c r="C630" s="113"/>
      <c r="D630" s="113"/>
      <c r="E630" s="113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</row>
    <row r="631" spans="2:18">
      <c r="B631" s="113"/>
      <c r="C631" s="113"/>
      <c r="D631" s="113"/>
      <c r="E631" s="113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</row>
    <row r="632" spans="2:18">
      <c r="B632" s="113"/>
      <c r="C632" s="113"/>
      <c r="D632" s="113"/>
      <c r="E632" s="113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</row>
    <row r="633" spans="2:18">
      <c r="B633" s="113"/>
      <c r="C633" s="113"/>
      <c r="D633" s="113"/>
      <c r="E633" s="113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</row>
    <row r="634" spans="2:18">
      <c r="B634" s="113"/>
      <c r="C634" s="113"/>
      <c r="D634" s="113"/>
      <c r="E634" s="113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</row>
    <row r="635" spans="2:18">
      <c r="B635" s="113"/>
      <c r="C635" s="113"/>
      <c r="D635" s="113"/>
      <c r="E635" s="113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</row>
    <row r="636" spans="2:18">
      <c r="B636" s="113"/>
      <c r="C636" s="113"/>
      <c r="D636" s="113"/>
      <c r="E636" s="113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</row>
    <row r="637" spans="2:18">
      <c r="B637" s="113"/>
      <c r="C637" s="113"/>
      <c r="D637" s="113"/>
      <c r="E637" s="113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</row>
    <row r="638" spans="2:18">
      <c r="B638" s="113"/>
      <c r="C638" s="113"/>
      <c r="D638" s="113"/>
      <c r="E638" s="113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</row>
    <row r="639" spans="2:18">
      <c r="B639" s="113"/>
      <c r="C639" s="113"/>
      <c r="D639" s="113"/>
      <c r="E639" s="113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</row>
    <row r="640" spans="2:18">
      <c r="B640" s="113"/>
      <c r="C640" s="113"/>
      <c r="D640" s="113"/>
      <c r="E640" s="113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</row>
    <row r="641" spans="2:18">
      <c r="B641" s="113"/>
      <c r="C641" s="113"/>
      <c r="D641" s="113"/>
      <c r="E641" s="113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</row>
    <row r="642" spans="2:18">
      <c r="B642" s="113"/>
      <c r="C642" s="113"/>
      <c r="D642" s="113"/>
      <c r="E642" s="113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</row>
    <row r="643" spans="2:18">
      <c r="B643" s="113"/>
      <c r="C643" s="113"/>
      <c r="D643" s="113"/>
      <c r="E643" s="113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</row>
    <row r="644" spans="2:18">
      <c r="B644" s="113"/>
      <c r="C644" s="113"/>
      <c r="D644" s="113"/>
      <c r="E644" s="113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</row>
    <row r="645" spans="2:18">
      <c r="B645" s="113"/>
      <c r="C645" s="113"/>
      <c r="D645" s="113"/>
      <c r="E645" s="113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</row>
    <row r="646" spans="2:18">
      <c r="B646" s="113"/>
      <c r="C646" s="113"/>
      <c r="D646" s="113"/>
      <c r="E646" s="113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</row>
    <row r="647" spans="2:18">
      <c r="B647" s="113"/>
      <c r="C647" s="113"/>
      <c r="D647" s="113"/>
      <c r="E647" s="113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</row>
    <row r="648" spans="2:18">
      <c r="B648" s="113"/>
      <c r="C648" s="113"/>
      <c r="D648" s="113"/>
      <c r="E648" s="113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</row>
    <row r="649" spans="2:18">
      <c r="B649" s="113"/>
      <c r="C649" s="113"/>
      <c r="D649" s="113"/>
      <c r="E649" s="113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</row>
    <row r="650" spans="2:18">
      <c r="B650" s="113"/>
      <c r="C650" s="113"/>
      <c r="D650" s="113"/>
      <c r="E650" s="113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</row>
    <row r="651" spans="2:18">
      <c r="B651" s="113"/>
      <c r="C651" s="113"/>
      <c r="D651" s="113"/>
      <c r="E651" s="113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</row>
    <row r="652" spans="2:18">
      <c r="B652" s="113"/>
      <c r="C652" s="113"/>
      <c r="D652" s="113"/>
      <c r="E652" s="113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</row>
    <row r="653" spans="2:18">
      <c r="B653" s="113"/>
      <c r="C653" s="113"/>
      <c r="D653" s="113"/>
      <c r="E653" s="113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</row>
    <row r="654" spans="2:18">
      <c r="B654" s="113"/>
      <c r="C654" s="113"/>
      <c r="D654" s="113"/>
      <c r="E654" s="113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</row>
    <row r="655" spans="2:18">
      <c r="B655" s="113"/>
      <c r="C655" s="113"/>
      <c r="D655" s="113"/>
      <c r="E655" s="113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</row>
    <row r="656" spans="2:18">
      <c r="B656" s="113"/>
      <c r="C656" s="113"/>
      <c r="D656" s="113"/>
      <c r="E656" s="113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</row>
    <row r="657" spans="2:18">
      <c r="B657" s="113"/>
      <c r="C657" s="113"/>
      <c r="D657" s="113"/>
      <c r="E657" s="113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</row>
    <row r="658" spans="2:18">
      <c r="B658" s="113"/>
      <c r="C658" s="113"/>
      <c r="D658" s="113"/>
      <c r="E658" s="113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</row>
    <row r="659" spans="2:18">
      <c r="B659" s="113"/>
      <c r="C659" s="113"/>
      <c r="D659" s="113"/>
      <c r="E659" s="113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</row>
    <row r="660" spans="2:18">
      <c r="B660" s="113"/>
      <c r="C660" s="113"/>
      <c r="D660" s="113"/>
      <c r="E660" s="113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</row>
    <row r="661" spans="2:18">
      <c r="B661" s="113"/>
      <c r="C661" s="113"/>
      <c r="D661" s="113"/>
      <c r="E661" s="113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</row>
    <row r="662" spans="2:18">
      <c r="B662" s="113"/>
      <c r="C662" s="113"/>
      <c r="D662" s="113"/>
      <c r="E662" s="113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</row>
    <row r="663" spans="2:18">
      <c r="B663" s="113"/>
      <c r="C663" s="113"/>
      <c r="D663" s="113"/>
      <c r="E663" s="113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</row>
    <row r="664" spans="2:18">
      <c r="B664" s="113"/>
      <c r="C664" s="113"/>
      <c r="D664" s="113"/>
      <c r="E664" s="113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</row>
    <row r="665" spans="2:18">
      <c r="B665" s="113"/>
      <c r="C665" s="113"/>
      <c r="D665" s="113"/>
      <c r="E665" s="113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</row>
    <row r="666" spans="2:18">
      <c r="B666" s="113"/>
      <c r="C666" s="113"/>
      <c r="D666" s="113"/>
      <c r="E666" s="113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</row>
    <row r="667" spans="2:18">
      <c r="B667" s="113"/>
      <c r="C667" s="113"/>
      <c r="D667" s="113"/>
      <c r="E667" s="113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</row>
    <row r="668" spans="2:18">
      <c r="B668" s="113"/>
      <c r="C668" s="113"/>
      <c r="D668" s="113"/>
      <c r="E668" s="113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</row>
    <row r="669" spans="2:18">
      <c r="B669" s="113"/>
      <c r="C669" s="113"/>
      <c r="D669" s="113"/>
      <c r="E669" s="113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</row>
    <row r="670" spans="2:18">
      <c r="B670" s="113"/>
      <c r="C670" s="113"/>
      <c r="D670" s="113"/>
      <c r="E670" s="113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</row>
    <row r="671" spans="2:18">
      <c r="B671" s="113"/>
      <c r="C671" s="113"/>
      <c r="D671" s="113"/>
      <c r="E671" s="113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</row>
    <row r="672" spans="2:18">
      <c r="B672" s="113"/>
      <c r="C672" s="113"/>
      <c r="D672" s="113"/>
      <c r="E672" s="113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</row>
    <row r="673" spans="2:18">
      <c r="B673" s="113"/>
      <c r="C673" s="113"/>
      <c r="D673" s="113"/>
      <c r="E673" s="113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</row>
    <row r="674" spans="2:18">
      <c r="B674" s="113"/>
      <c r="C674" s="113"/>
      <c r="D674" s="113"/>
      <c r="E674" s="113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</row>
    <row r="675" spans="2:18">
      <c r="B675" s="113"/>
      <c r="C675" s="113"/>
      <c r="D675" s="113"/>
      <c r="E675" s="113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</row>
    <row r="676" spans="2:18">
      <c r="B676" s="113"/>
      <c r="C676" s="113"/>
      <c r="D676" s="113"/>
      <c r="E676" s="113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</row>
    <row r="677" spans="2:18">
      <c r="B677" s="113"/>
      <c r="C677" s="113"/>
      <c r="D677" s="113"/>
      <c r="E677" s="113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</row>
    <row r="678" spans="2:18">
      <c r="B678" s="113"/>
      <c r="C678" s="113"/>
      <c r="D678" s="113"/>
      <c r="E678" s="113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</row>
    <row r="679" spans="2:18">
      <c r="B679" s="113"/>
      <c r="C679" s="113"/>
      <c r="D679" s="113"/>
      <c r="E679" s="113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</row>
    <row r="680" spans="2:18">
      <c r="B680" s="113"/>
      <c r="C680" s="113"/>
      <c r="D680" s="113"/>
      <c r="E680" s="113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</row>
    <row r="681" spans="2:18">
      <c r="B681" s="113"/>
      <c r="C681" s="113"/>
      <c r="D681" s="113"/>
      <c r="E681" s="113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</row>
    <row r="682" spans="2:18">
      <c r="B682" s="113"/>
      <c r="C682" s="113"/>
      <c r="D682" s="113"/>
      <c r="E682" s="113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</row>
    <row r="683" spans="2:18">
      <c r="B683" s="113"/>
      <c r="C683" s="113"/>
      <c r="D683" s="113"/>
      <c r="E683" s="113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</row>
    <row r="684" spans="2:18">
      <c r="B684" s="113"/>
      <c r="C684" s="113"/>
      <c r="D684" s="113"/>
      <c r="E684" s="113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</row>
    <row r="685" spans="2:18">
      <c r="B685" s="113"/>
      <c r="C685" s="113"/>
      <c r="D685" s="113"/>
      <c r="E685" s="113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</row>
    <row r="686" spans="2:18">
      <c r="B686" s="113"/>
      <c r="C686" s="113"/>
      <c r="D686" s="113"/>
      <c r="E686" s="113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</row>
    <row r="687" spans="2:18">
      <c r="B687" s="113"/>
      <c r="C687" s="113"/>
      <c r="D687" s="113"/>
      <c r="E687" s="113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</row>
    <row r="688" spans="2:18">
      <c r="B688" s="113"/>
      <c r="C688" s="113"/>
      <c r="D688" s="113"/>
      <c r="E688" s="113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</row>
    <row r="689" spans="2:18">
      <c r="B689" s="113"/>
      <c r="C689" s="113"/>
      <c r="D689" s="113"/>
      <c r="E689" s="113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</row>
    <row r="690" spans="2:18">
      <c r="B690" s="113"/>
      <c r="C690" s="113"/>
      <c r="D690" s="113"/>
      <c r="E690" s="113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</row>
    <row r="691" spans="2:18">
      <c r="B691" s="113"/>
      <c r="C691" s="113"/>
      <c r="D691" s="113"/>
      <c r="E691" s="113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</row>
    <row r="692" spans="2:18">
      <c r="B692" s="113"/>
      <c r="C692" s="113"/>
      <c r="D692" s="113"/>
      <c r="E692" s="113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</row>
    <row r="693" spans="2:18">
      <c r="B693" s="113"/>
      <c r="C693" s="113"/>
      <c r="D693" s="113"/>
      <c r="E693" s="113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</row>
    <row r="694" spans="2:18">
      <c r="B694" s="113"/>
      <c r="C694" s="113"/>
      <c r="D694" s="113"/>
      <c r="E694" s="113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</row>
    <row r="695" spans="2:18">
      <c r="B695" s="113"/>
      <c r="C695" s="113"/>
      <c r="D695" s="113"/>
      <c r="E695" s="113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</row>
    <row r="696" spans="2:18">
      <c r="B696" s="113"/>
      <c r="C696" s="113"/>
      <c r="D696" s="113"/>
      <c r="E696" s="113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</row>
    <row r="697" spans="2:18">
      <c r="B697" s="113"/>
      <c r="C697" s="113"/>
      <c r="D697" s="113"/>
      <c r="E697" s="113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</row>
    <row r="698" spans="2:18">
      <c r="B698" s="113"/>
      <c r="C698" s="113"/>
      <c r="D698" s="113"/>
      <c r="E698" s="113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</row>
    <row r="699" spans="2:18">
      <c r="B699" s="113"/>
      <c r="C699" s="113"/>
      <c r="D699" s="113"/>
      <c r="E699" s="113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</row>
    <row r="700" spans="2:18">
      <c r="B700" s="113"/>
      <c r="C700" s="113"/>
      <c r="D700" s="113"/>
      <c r="E700" s="113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</row>
    <row r="701" spans="2:18">
      <c r="B701" s="113"/>
      <c r="C701" s="113"/>
      <c r="D701" s="113"/>
      <c r="E701" s="113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</row>
    <row r="702" spans="2:18">
      <c r="B702" s="113"/>
      <c r="C702" s="113"/>
      <c r="D702" s="113"/>
      <c r="E702" s="113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</row>
    <row r="703" spans="2:18">
      <c r="B703" s="113"/>
      <c r="C703" s="113"/>
      <c r="D703" s="113"/>
      <c r="E703" s="113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</row>
    <row r="704" spans="2:18">
      <c r="B704" s="113"/>
      <c r="C704" s="113"/>
      <c r="D704" s="113"/>
      <c r="E704" s="113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</row>
    <row r="705" spans="2:18">
      <c r="B705" s="113"/>
      <c r="C705" s="113"/>
      <c r="D705" s="113"/>
      <c r="E705" s="113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</row>
    <row r="706" spans="2:18">
      <c r="B706" s="113"/>
      <c r="C706" s="113"/>
      <c r="D706" s="113"/>
      <c r="E706" s="113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</row>
    <row r="707" spans="2:18">
      <c r="B707" s="113"/>
      <c r="C707" s="113"/>
      <c r="D707" s="113"/>
      <c r="E707" s="113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</row>
    <row r="708" spans="2:18">
      <c r="B708" s="113"/>
      <c r="C708" s="113"/>
      <c r="D708" s="113"/>
      <c r="E708" s="113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</row>
    <row r="709" spans="2:18">
      <c r="B709" s="113"/>
      <c r="C709" s="113"/>
      <c r="D709" s="113"/>
      <c r="E709" s="113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</row>
    <row r="710" spans="2:18">
      <c r="B710" s="113"/>
      <c r="C710" s="113"/>
      <c r="D710" s="113"/>
      <c r="E710" s="113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</row>
    <row r="711" spans="2:18">
      <c r="B711" s="113"/>
      <c r="C711" s="113"/>
      <c r="D711" s="113"/>
      <c r="E711" s="113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</row>
    <row r="712" spans="2:18">
      <c r="B712" s="113"/>
      <c r="C712" s="113"/>
      <c r="D712" s="113"/>
      <c r="E712" s="113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</row>
    <row r="713" spans="2:18">
      <c r="B713" s="113"/>
      <c r="C713" s="113"/>
      <c r="D713" s="113"/>
      <c r="E713" s="113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</row>
    <row r="714" spans="2:18">
      <c r="B714" s="113"/>
      <c r="C714" s="113"/>
      <c r="D714" s="113"/>
      <c r="E714" s="113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</row>
    <row r="715" spans="2:18">
      <c r="B715" s="113"/>
      <c r="C715" s="113"/>
      <c r="D715" s="113"/>
      <c r="E715" s="113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</row>
    <row r="716" spans="2:18">
      <c r="B716" s="113"/>
      <c r="C716" s="113"/>
      <c r="D716" s="113"/>
      <c r="E716" s="113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</row>
    <row r="717" spans="2:18">
      <c r="B717" s="113"/>
      <c r="C717" s="113"/>
      <c r="D717" s="113"/>
      <c r="E717" s="113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</row>
    <row r="718" spans="2:18">
      <c r="B718" s="113"/>
      <c r="C718" s="113"/>
      <c r="D718" s="113"/>
      <c r="E718" s="113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</row>
    <row r="719" spans="2:18">
      <c r="B719" s="113"/>
      <c r="C719" s="113"/>
      <c r="D719" s="113"/>
      <c r="E719" s="113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</row>
    <row r="720" spans="2:18">
      <c r="B720" s="113"/>
      <c r="C720" s="113"/>
      <c r="D720" s="113"/>
      <c r="E720" s="113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</row>
    <row r="721" spans="2:18">
      <c r="B721" s="113"/>
      <c r="C721" s="113"/>
      <c r="D721" s="113"/>
      <c r="E721" s="113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</row>
    <row r="722" spans="2:18">
      <c r="B722" s="113"/>
      <c r="C722" s="113"/>
      <c r="D722" s="113"/>
      <c r="E722" s="113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</row>
    <row r="723" spans="2:18">
      <c r="B723" s="113"/>
      <c r="C723" s="113"/>
      <c r="D723" s="113"/>
      <c r="E723" s="113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</row>
    <row r="724" spans="2:18">
      <c r="B724" s="113"/>
      <c r="C724" s="113"/>
      <c r="D724" s="113"/>
      <c r="E724" s="113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</row>
    <row r="725" spans="2:18">
      <c r="B725" s="113"/>
      <c r="C725" s="113"/>
      <c r="D725" s="113"/>
      <c r="E725" s="113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</row>
    <row r="726" spans="2:18">
      <c r="B726" s="113"/>
      <c r="C726" s="113"/>
      <c r="D726" s="113"/>
      <c r="E726" s="113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</row>
    <row r="727" spans="2:18">
      <c r="B727" s="113"/>
      <c r="C727" s="113"/>
      <c r="D727" s="113"/>
      <c r="E727" s="113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</row>
    <row r="728" spans="2:18">
      <c r="B728" s="113"/>
      <c r="C728" s="113"/>
      <c r="D728" s="113"/>
      <c r="E728" s="113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</row>
    <row r="729" spans="2:18">
      <c r="B729" s="113"/>
      <c r="C729" s="113"/>
      <c r="D729" s="113"/>
      <c r="E729" s="113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</row>
    <row r="730" spans="2:18">
      <c r="B730" s="113"/>
      <c r="C730" s="113"/>
      <c r="D730" s="113"/>
      <c r="E730" s="113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</row>
    <row r="731" spans="2:18">
      <c r="B731" s="113"/>
      <c r="C731" s="113"/>
      <c r="D731" s="113"/>
      <c r="E731" s="113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</row>
    <row r="732" spans="2:18">
      <c r="B732" s="113"/>
      <c r="C732" s="113"/>
      <c r="D732" s="113"/>
      <c r="E732" s="113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</row>
    <row r="733" spans="2:18">
      <c r="B733" s="113"/>
      <c r="C733" s="113"/>
      <c r="D733" s="113"/>
      <c r="E733" s="113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</row>
    <row r="734" spans="2:18">
      <c r="B734" s="113"/>
      <c r="C734" s="113"/>
      <c r="D734" s="113"/>
      <c r="E734" s="113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</row>
    <row r="735" spans="2:18">
      <c r="B735" s="113"/>
      <c r="C735" s="113"/>
      <c r="D735" s="113"/>
      <c r="E735" s="113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</row>
    <row r="736" spans="2:18">
      <c r="B736" s="113"/>
      <c r="C736" s="113"/>
      <c r="D736" s="113"/>
      <c r="E736" s="113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</row>
    <row r="737" spans="2:18">
      <c r="B737" s="113"/>
      <c r="C737" s="113"/>
      <c r="D737" s="113"/>
      <c r="E737" s="113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</row>
    <row r="738" spans="2:18">
      <c r="B738" s="113"/>
      <c r="C738" s="113"/>
      <c r="D738" s="113"/>
      <c r="E738" s="113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</row>
    <row r="739" spans="2:18">
      <c r="B739" s="113"/>
      <c r="C739" s="113"/>
      <c r="D739" s="113"/>
      <c r="E739" s="113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</row>
    <row r="740" spans="2:18">
      <c r="B740" s="113"/>
      <c r="C740" s="113"/>
      <c r="D740" s="113"/>
      <c r="E740" s="113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</row>
    <row r="741" spans="2:18">
      <c r="B741" s="113"/>
      <c r="C741" s="113"/>
      <c r="D741" s="113"/>
      <c r="E741" s="113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</row>
    <row r="742" spans="2:18">
      <c r="B742" s="113"/>
      <c r="C742" s="113"/>
      <c r="D742" s="113"/>
      <c r="E742" s="113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</row>
    <row r="743" spans="2:18">
      <c r="B743" s="113"/>
      <c r="C743" s="113"/>
      <c r="D743" s="113"/>
      <c r="E743" s="113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</row>
    <row r="744" spans="2:18">
      <c r="B744" s="113"/>
      <c r="C744" s="113"/>
      <c r="D744" s="113"/>
      <c r="E744" s="113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</row>
    <row r="745" spans="2:18">
      <c r="B745" s="113"/>
      <c r="C745" s="113"/>
      <c r="D745" s="113"/>
      <c r="E745" s="113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</row>
    <row r="746" spans="2:18">
      <c r="B746" s="113"/>
      <c r="C746" s="113"/>
      <c r="D746" s="113"/>
      <c r="E746" s="113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</row>
    <row r="747" spans="2:18">
      <c r="B747" s="113"/>
      <c r="C747" s="113"/>
      <c r="D747" s="113"/>
      <c r="E747" s="113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</row>
    <row r="748" spans="2:18">
      <c r="B748" s="113"/>
      <c r="C748" s="113"/>
      <c r="D748" s="113"/>
      <c r="E748" s="113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</row>
    <row r="749" spans="2:18">
      <c r="B749" s="113"/>
      <c r="C749" s="113"/>
      <c r="D749" s="113"/>
      <c r="E749" s="113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</row>
    <row r="750" spans="2:18">
      <c r="B750" s="113"/>
      <c r="C750" s="113"/>
      <c r="D750" s="113"/>
      <c r="E750" s="113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</row>
    <row r="751" spans="2:18">
      <c r="B751" s="113"/>
      <c r="C751" s="113"/>
      <c r="D751" s="113"/>
      <c r="E751" s="113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</row>
    <row r="752" spans="2:18">
      <c r="B752" s="113"/>
      <c r="C752" s="113"/>
      <c r="D752" s="113"/>
      <c r="E752" s="113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</row>
    <row r="753" spans="2:18">
      <c r="B753" s="113"/>
      <c r="C753" s="113"/>
      <c r="D753" s="113"/>
      <c r="E753" s="113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</row>
    <row r="754" spans="2:18">
      <c r="B754" s="113"/>
      <c r="C754" s="113"/>
      <c r="D754" s="113"/>
      <c r="E754" s="113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</row>
    <row r="755" spans="2:18">
      <c r="B755" s="113"/>
      <c r="C755" s="113"/>
      <c r="D755" s="113"/>
      <c r="E755" s="113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</row>
    <row r="756" spans="2:18">
      <c r="B756" s="113"/>
      <c r="C756" s="113"/>
      <c r="D756" s="113"/>
      <c r="E756" s="113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</row>
    <row r="757" spans="2:18">
      <c r="B757" s="113"/>
      <c r="C757" s="113"/>
      <c r="D757" s="113"/>
      <c r="E757" s="113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</row>
    <row r="758" spans="2:18">
      <c r="B758" s="113"/>
      <c r="C758" s="113"/>
      <c r="D758" s="113"/>
      <c r="E758" s="113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</row>
    <row r="759" spans="2:18">
      <c r="B759" s="113"/>
      <c r="C759" s="113"/>
      <c r="D759" s="113"/>
      <c r="E759" s="113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</row>
    <row r="760" spans="2:18">
      <c r="B760" s="113"/>
      <c r="C760" s="113"/>
      <c r="D760" s="113"/>
      <c r="E760" s="113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</row>
    <row r="761" spans="2:18">
      <c r="B761" s="113"/>
      <c r="C761" s="113"/>
      <c r="D761" s="113"/>
      <c r="E761" s="113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</row>
    <row r="762" spans="2:18">
      <c r="B762" s="113"/>
      <c r="C762" s="113"/>
      <c r="D762" s="113"/>
      <c r="E762" s="113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</row>
    <row r="763" spans="2:18">
      <c r="B763" s="113"/>
      <c r="C763" s="113"/>
      <c r="D763" s="113"/>
      <c r="E763" s="113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</row>
    <row r="764" spans="2:18">
      <c r="B764" s="113"/>
      <c r="C764" s="113"/>
      <c r="D764" s="113"/>
      <c r="E764" s="113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</row>
    <row r="765" spans="2:18">
      <c r="B765" s="113"/>
      <c r="C765" s="113"/>
      <c r="D765" s="113"/>
      <c r="E765" s="113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</row>
    <row r="766" spans="2:18">
      <c r="B766" s="113"/>
      <c r="C766" s="113"/>
      <c r="D766" s="113"/>
      <c r="E766" s="113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</row>
    <row r="767" spans="2:18">
      <c r="B767" s="113"/>
      <c r="C767" s="113"/>
      <c r="D767" s="113"/>
      <c r="E767" s="113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</row>
    <row r="768" spans="2:18">
      <c r="B768" s="113"/>
      <c r="C768" s="113"/>
      <c r="D768" s="113"/>
      <c r="E768" s="113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</row>
    <row r="769" spans="2:18">
      <c r="B769" s="113"/>
      <c r="C769" s="113"/>
      <c r="D769" s="113"/>
      <c r="E769" s="113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</row>
    <row r="770" spans="2:18">
      <c r="B770" s="113"/>
      <c r="C770" s="113"/>
      <c r="D770" s="113"/>
      <c r="E770" s="113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</row>
    <row r="771" spans="2:18">
      <c r="B771" s="113"/>
      <c r="C771" s="113"/>
      <c r="D771" s="113"/>
      <c r="E771" s="113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</row>
    <row r="772" spans="2:18">
      <c r="B772" s="113"/>
      <c r="C772" s="113"/>
      <c r="D772" s="113"/>
      <c r="E772" s="113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</row>
    <row r="773" spans="2:18">
      <c r="B773" s="113"/>
      <c r="C773" s="113"/>
      <c r="D773" s="113"/>
      <c r="E773" s="113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</row>
    <row r="774" spans="2:18">
      <c r="B774" s="113"/>
      <c r="C774" s="113"/>
      <c r="D774" s="113"/>
      <c r="E774" s="113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</row>
    <row r="775" spans="2:18">
      <c r="B775" s="113"/>
      <c r="C775" s="113"/>
      <c r="D775" s="113"/>
      <c r="E775" s="113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</row>
    <row r="776" spans="2:18">
      <c r="B776" s="113"/>
      <c r="C776" s="113"/>
      <c r="D776" s="113"/>
      <c r="E776" s="113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</row>
    <row r="777" spans="2:18">
      <c r="B777" s="113"/>
      <c r="C777" s="113"/>
      <c r="D777" s="113"/>
      <c r="E777" s="113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</row>
    <row r="778" spans="2:18">
      <c r="B778" s="113"/>
      <c r="C778" s="113"/>
      <c r="D778" s="113"/>
      <c r="E778" s="113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</row>
    <row r="779" spans="2:18">
      <c r="B779" s="113"/>
      <c r="C779" s="113"/>
      <c r="D779" s="113"/>
      <c r="E779" s="113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</row>
    <row r="780" spans="2:18">
      <c r="B780" s="113"/>
      <c r="C780" s="113"/>
      <c r="D780" s="113"/>
      <c r="E780" s="113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</row>
    <row r="781" spans="2:18">
      <c r="B781" s="113"/>
      <c r="C781" s="113"/>
      <c r="D781" s="113"/>
      <c r="E781" s="113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</row>
    <row r="782" spans="2:18">
      <c r="B782" s="113"/>
      <c r="C782" s="113"/>
      <c r="D782" s="113"/>
      <c r="E782" s="113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</row>
    <row r="783" spans="2:18">
      <c r="B783" s="113"/>
      <c r="C783" s="113"/>
      <c r="D783" s="113"/>
      <c r="E783" s="113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</row>
    <row r="784" spans="2:18">
      <c r="B784" s="113"/>
      <c r="C784" s="113"/>
      <c r="D784" s="113"/>
      <c r="E784" s="113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</row>
    <row r="785" spans="2:18">
      <c r="B785" s="113"/>
      <c r="C785" s="113"/>
      <c r="D785" s="113"/>
      <c r="E785" s="113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</row>
    <row r="786" spans="2:18">
      <c r="B786" s="113"/>
      <c r="C786" s="113"/>
      <c r="D786" s="113"/>
      <c r="E786" s="113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</row>
    <row r="787" spans="2:18">
      <c r="B787" s="113"/>
      <c r="C787" s="113"/>
      <c r="D787" s="113"/>
      <c r="E787" s="113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</row>
    <row r="788" spans="2:18">
      <c r="B788" s="113"/>
      <c r="C788" s="113"/>
      <c r="D788" s="113"/>
      <c r="E788" s="113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</row>
    <row r="789" spans="2:18">
      <c r="B789" s="113"/>
      <c r="C789" s="113"/>
      <c r="D789" s="113"/>
      <c r="E789" s="113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</row>
    <row r="790" spans="2:18">
      <c r="B790" s="113"/>
      <c r="C790" s="113"/>
      <c r="D790" s="113"/>
      <c r="E790" s="113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</row>
    <row r="791" spans="2:18">
      <c r="B791" s="113"/>
      <c r="C791" s="113"/>
      <c r="D791" s="113"/>
      <c r="E791" s="113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</row>
    <row r="792" spans="2:18">
      <c r="B792" s="113"/>
      <c r="C792" s="113"/>
      <c r="D792" s="113"/>
      <c r="E792" s="113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</row>
    <row r="793" spans="2:18">
      <c r="B793" s="113"/>
      <c r="C793" s="113"/>
      <c r="D793" s="113"/>
      <c r="E793" s="113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</row>
    <row r="794" spans="2:18">
      <c r="B794" s="113"/>
      <c r="C794" s="113"/>
      <c r="D794" s="113"/>
      <c r="E794" s="113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</row>
    <row r="795" spans="2:18">
      <c r="B795" s="113"/>
      <c r="C795" s="113"/>
      <c r="D795" s="113"/>
      <c r="E795" s="113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</row>
    <row r="796" spans="2:18">
      <c r="B796" s="113"/>
      <c r="C796" s="113"/>
      <c r="D796" s="113"/>
      <c r="E796" s="113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</row>
    <row r="797" spans="2:18">
      <c r="B797" s="113"/>
      <c r="C797" s="113"/>
      <c r="D797" s="113"/>
      <c r="E797" s="113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</row>
    <row r="798" spans="2:18">
      <c r="B798" s="113"/>
      <c r="C798" s="113"/>
      <c r="D798" s="113"/>
      <c r="E798" s="113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</row>
    <row r="799" spans="2:18">
      <c r="B799" s="113"/>
      <c r="C799" s="113"/>
      <c r="D799" s="113"/>
      <c r="E799" s="113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</row>
    <row r="800" spans="2:18">
      <c r="B800" s="113"/>
      <c r="C800" s="113"/>
      <c r="D800" s="113"/>
      <c r="E800" s="113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</row>
    <row r="801" spans="2:18">
      <c r="B801" s="113"/>
      <c r="C801" s="113"/>
      <c r="D801" s="113"/>
      <c r="E801" s="113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</row>
    <row r="802" spans="2:18">
      <c r="B802" s="113"/>
      <c r="C802" s="113"/>
      <c r="D802" s="113"/>
      <c r="E802" s="113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</row>
    <row r="803" spans="2:18">
      <c r="B803" s="113"/>
      <c r="C803" s="113"/>
      <c r="D803" s="113"/>
      <c r="E803" s="113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</row>
    <row r="804" spans="2:18">
      <c r="B804" s="113"/>
      <c r="C804" s="113"/>
      <c r="D804" s="113"/>
      <c r="E804" s="113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</row>
    <row r="805" spans="2:18">
      <c r="B805" s="113"/>
      <c r="C805" s="113"/>
      <c r="D805" s="113"/>
      <c r="E805" s="113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</row>
    <row r="806" spans="2:18">
      <c r="B806" s="113"/>
      <c r="C806" s="113"/>
      <c r="D806" s="113"/>
      <c r="E806" s="113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</row>
    <row r="807" spans="2:18">
      <c r="B807" s="113"/>
      <c r="C807" s="113"/>
      <c r="D807" s="113"/>
      <c r="E807" s="113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</row>
    <row r="808" spans="2:18">
      <c r="B808" s="113"/>
      <c r="C808" s="113"/>
      <c r="D808" s="113"/>
      <c r="E808" s="113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</row>
    <row r="809" spans="2:18">
      <c r="B809" s="113"/>
      <c r="C809" s="113"/>
      <c r="D809" s="113"/>
      <c r="E809" s="113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</row>
    <row r="810" spans="2:18">
      <c r="B810" s="113"/>
      <c r="C810" s="113"/>
      <c r="D810" s="113"/>
      <c r="E810" s="113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</row>
    <row r="811" spans="2:18">
      <c r="B811" s="113"/>
      <c r="C811" s="113"/>
      <c r="D811" s="113"/>
      <c r="E811" s="113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</row>
    <row r="812" spans="2:18">
      <c r="B812" s="113"/>
      <c r="C812" s="113"/>
      <c r="D812" s="113"/>
      <c r="E812" s="113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</row>
    <row r="813" spans="2:18">
      <c r="B813" s="113"/>
      <c r="C813" s="113"/>
      <c r="D813" s="113"/>
      <c r="E813" s="113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</row>
    <row r="814" spans="2:18">
      <c r="B814" s="113"/>
      <c r="C814" s="113"/>
      <c r="D814" s="113"/>
      <c r="E814" s="113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</row>
    <row r="815" spans="2:18">
      <c r="B815" s="113"/>
      <c r="C815" s="113"/>
      <c r="D815" s="113"/>
      <c r="E815" s="113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</row>
    <row r="816" spans="2:18">
      <c r="B816" s="113"/>
      <c r="C816" s="113"/>
      <c r="D816" s="113"/>
      <c r="E816" s="113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</row>
    <row r="817" spans="2:18">
      <c r="B817" s="113"/>
      <c r="C817" s="113"/>
      <c r="D817" s="113"/>
      <c r="E817" s="113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</row>
    <row r="818" spans="2:18">
      <c r="B818" s="113"/>
      <c r="C818" s="113"/>
      <c r="D818" s="113"/>
      <c r="E818" s="113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</row>
    <row r="819" spans="2:18">
      <c r="B819" s="113"/>
      <c r="C819" s="113"/>
      <c r="D819" s="113"/>
      <c r="E819" s="113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</row>
    <row r="820" spans="2:18">
      <c r="B820" s="113"/>
      <c r="C820" s="113"/>
      <c r="D820" s="113"/>
      <c r="E820" s="113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</row>
    <row r="821" spans="2:18">
      <c r="B821" s="113"/>
      <c r="C821" s="113"/>
      <c r="D821" s="113"/>
      <c r="E821" s="113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</row>
    <row r="822" spans="2:18">
      <c r="B822" s="113"/>
      <c r="C822" s="113"/>
      <c r="D822" s="113"/>
      <c r="E822" s="113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</row>
    <row r="823" spans="2:18">
      <c r="B823" s="113"/>
      <c r="C823" s="113"/>
      <c r="D823" s="113"/>
      <c r="E823" s="113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</row>
    <row r="824" spans="2:18">
      <c r="B824" s="113"/>
      <c r="C824" s="113"/>
      <c r="D824" s="113"/>
      <c r="E824" s="113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</row>
    <row r="825" spans="2:18">
      <c r="B825" s="113"/>
      <c r="C825" s="113"/>
      <c r="D825" s="113"/>
      <c r="E825" s="113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</row>
    <row r="826" spans="2:18">
      <c r="B826" s="113"/>
      <c r="C826" s="113"/>
      <c r="D826" s="113"/>
      <c r="E826" s="113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</row>
    <row r="827" spans="2:18">
      <c r="B827" s="113"/>
      <c r="C827" s="113"/>
      <c r="D827" s="113"/>
      <c r="E827" s="113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</row>
    <row r="828" spans="2:18">
      <c r="B828" s="113"/>
      <c r="C828" s="113"/>
      <c r="D828" s="113"/>
      <c r="E828" s="113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</row>
    <row r="829" spans="2:18">
      <c r="B829" s="113"/>
      <c r="C829" s="113"/>
      <c r="D829" s="113"/>
      <c r="E829" s="113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</row>
    <row r="830" spans="2:18">
      <c r="B830" s="113"/>
      <c r="C830" s="113"/>
      <c r="D830" s="113"/>
      <c r="E830" s="113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</row>
    <row r="831" spans="2:18">
      <c r="B831" s="113"/>
      <c r="C831" s="113"/>
      <c r="D831" s="113"/>
      <c r="E831" s="113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</row>
    <row r="832" spans="2:18">
      <c r="B832" s="113"/>
      <c r="C832" s="113"/>
      <c r="D832" s="113"/>
      <c r="E832" s="113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</row>
    <row r="833" spans="2:18">
      <c r="B833" s="113"/>
      <c r="C833" s="113"/>
      <c r="D833" s="113"/>
      <c r="E833" s="113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</row>
    <row r="834" spans="2:18">
      <c r="B834" s="113"/>
      <c r="C834" s="113"/>
      <c r="D834" s="113"/>
      <c r="E834" s="113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</row>
    <row r="835" spans="2:18">
      <c r="B835" s="113"/>
      <c r="C835" s="113"/>
      <c r="D835" s="113"/>
      <c r="E835" s="113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</row>
    <row r="836" spans="2:18">
      <c r="B836" s="113"/>
      <c r="C836" s="113"/>
      <c r="D836" s="113"/>
      <c r="E836" s="113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</row>
    <row r="837" spans="2:18">
      <c r="B837" s="113"/>
      <c r="C837" s="113"/>
      <c r="D837" s="113"/>
      <c r="E837" s="113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</row>
    <row r="838" spans="2:18">
      <c r="B838" s="113"/>
      <c r="C838" s="113"/>
      <c r="D838" s="113"/>
      <c r="E838" s="113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</row>
    <row r="839" spans="2:18">
      <c r="B839" s="113"/>
      <c r="C839" s="113"/>
      <c r="D839" s="113"/>
      <c r="E839" s="113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</row>
    <row r="840" spans="2:18">
      <c r="B840" s="113"/>
      <c r="C840" s="113"/>
      <c r="D840" s="113"/>
      <c r="E840" s="113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</row>
    <row r="841" spans="2:18">
      <c r="B841" s="113"/>
      <c r="C841" s="113"/>
      <c r="D841" s="113"/>
      <c r="E841" s="113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</row>
    <row r="842" spans="2:18">
      <c r="B842" s="113"/>
      <c r="C842" s="113"/>
      <c r="D842" s="113"/>
      <c r="E842" s="113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</row>
    <row r="843" spans="2:18">
      <c r="B843" s="113"/>
      <c r="C843" s="113"/>
      <c r="D843" s="113"/>
      <c r="E843" s="113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</row>
    <row r="844" spans="2:18">
      <c r="B844" s="113"/>
      <c r="C844" s="113"/>
      <c r="D844" s="113"/>
      <c r="E844" s="113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</row>
    <row r="845" spans="2:18">
      <c r="B845" s="113"/>
      <c r="C845" s="113"/>
      <c r="D845" s="113"/>
      <c r="E845" s="113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</row>
    <row r="846" spans="2:18">
      <c r="B846" s="113"/>
      <c r="C846" s="113"/>
      <c r="D846" s="113"/>
      <c r="E846" s="113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</row>
    <row r="847" spans="2:18">
      <c r="B847" s="113"/>
      <c r="C847" s="113"/>
      <c r="D847" s="113"/>
      <c r="E847" s="113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</row>
    <row r="848" spans="2:18">
      <c r="B848" s="113"/>
      <c r="C848" s="113"/>
      <c r="D848" s="113"/>
      <c r="E848" s="113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</row>
    <row r="849" spans="2:18">
      <c r="B849" s="113"/>
      <c r="C849" s="113"/>
      <c r="D849" s="113"/>
      <c r="E849" s="113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</row>
    <row r="850" spans="2:18">
      <c r="B850" s="113"/>
      <c r="C850" s="113"/>
      <c r="D850" s="113"/>
      <c r="E850" s="113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</row>
    <row r="851" spans="2:18">
      <c r="B851" s="113"/>
      <c r="C851" s="113"/>
      <c r="D851" s="113"/>
      <c r="E851" s="113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</row>
    <row r="852" spans="2:18">
      <c r="B852" s="113"/>
      <c r="C852" s="113"/>
      <c r="D852" s="113"/>
      <c r="E852" s="113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</row>
    <row r="853" spans="2:18">
      <c r="B853" s="113"/>
      <c r="C853" s="113"/>
      <c r="D853" s="113"/>
      <c r="E853" s="113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</row>
    <row r="854" spans="2:18">
      <c r="B854" s="113"/>
      <c r="C854" s="113"/>
      <c r="D854" s="113"/>
      <c r="E854" s="113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</row>
    <row r="855" spans="2:18">
      <c r="B855" s="113"/>
      <c r="C855" s="113"/>
      <c r="D855" s="113"/>
      <c r="E855" s="113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</row>
    <row r="856" spans="2:18">
      <c r="B856" s="113"/>
      <c r="C856" s="113"/>
      <c r="D856" s="113"/>
      <c r="E856" s="113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</row>
    <row r="857" spans="2:18">
      <c r="B857" s="113"/>
      <c r="C857" s="113"/>
      <c r="D857" s="113"/>
      <c r="E857" s="113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</row>
    <row r="858" spans="2:18">
      <c r="B858" s="113"/>
      <c r="C858" s="113"/>
      <c r="D858" s="113"/>
      <c r="E858" s="113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</row>
    <row r="859" spans="2:18">
      <c r="B859" s="113"/>
      <c r="C859" s="113"/>
      <c r="D859" s="113"/>
      <c r="E859" s="113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</row>
    <row r="860" spans="2:18">
      <c r="B860" s="113"/>
      <c r="C860" s="113"/>
      <c r="D860" s="113"/>
      <c r="E860" s="113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</row>
    <row r="861" spans="2:18">
      <c r="B861" s="113"/>
      <c r="C861" s="113"/>
      <c r="D861" s="113"/>
      <c r="E861" s="113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</row>
    <row r="862" spans="2:18">
      <c r="B862" s="113"/>
      <c r="C862" s="113"/>
      <c r="D862" s="113"/>
      <c r="E862" s="113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</row>
    <row r="863" spans="2:18">
      <c r="B863" s="113"/>
      <c r="C863" s="113"/>
      <c r="D863" s="113"/>
      <c r="E863" s="113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</row>
    <row r="864" spans="2:18">
      <c r="B864" s="113"/>
      <c r="C864" s="113"/>
      <c r="D864" s="113"/>
      <c r="E864" s="113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</row>
    <row r="865" spans="2:18">
      <c r="B865" s="113"/>
      <c r="C865" s="113"/>
      <c r="D865" s="113"/>
      <c r="E865" s="113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</row>
    <row r="866" spans="2:18">
      <c r="B866" s="113"/>
      <c r="C866" s="113"/>
      <c r="D866" s="113"/>
      <c r="E866" s="113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</row>
    <row r="867" spans="2:18">
      <c r="B867" s="113"/>
      <c r="C867" s="113"/>
      <c r="D867" s="113"/>
      <c r="E867" s="113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</row>
    <row r="868" spans="2:18">
      <c r="B868" s="113"/>
      <c r="C868" s="113"/>
      <c r="D868" s="113"/>
      <c r="E868" s="113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</row>
    <row r="869" spans="2:18">
      <c r="B869" s="113"/>
      <c r="C869" s="113"/>
      <c r="D869" s="113"/>
      <c r="E869" s="113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</row>
    <row r="870" spans="2:18">
      <c r="B870" s="113"/>
      <c r="C870" s="113"/>
      <c r="D870" s="113"/>
      <c r="E870" s="113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</row>
    <row r="871" spans="2:18">
      <c r="B871" s="113"/>
      <c r="C871" s="113"/>
      <c r="D871" s="113"/>
      <c r="E871" s="113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</row>
    <row r="872" spans="2:18">
      <c r="B872" s="113"/>
      <c r="C872" s="113"/>
      <c r="D872" s="113"/>
      <c r="E872" s="113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</row>
    <row r="873" spans="2:18">
      <c r="B873" s="113"/>
      <c r="C873" s="113"/>
      <c r="D873" s="113"/>
      <c r="E873" s="113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</row>
    <row r="874" spans="2:18">
      <c r="B874" s="113"/>
      <c r="C874" s="113"/>
      <c r="D874" s="113"/>
      <c r="E874" s="113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</row>
    <row r="875" spans="2:18">
      <c r="B875" s="113"/>
      <c r="C875" s="113"/>
      <c r="D875" s="113"/>
      <c r="E875" s="113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</row>
    <row r="876" spans="2:18">
      <c r="B876" s="113"/>
      <c r="C876" s="113"/>
      <c r="D876" s="113"/>
      <c r="E876" s="113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</row>
    <row r="877" spans="2:18">
      <c r="B877" s="113"/>
      <c r="C877" s="113"/>
      <c r="D877" s="113"/>
      <c r="E877" s="113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</row>
    <row r="878" spans="2:18">
      <c r="B878" s="113"/>
      <c r="C878" s="113"/>
      <c r="D878" s="113"/>
      <c r="E878" s="113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</row>
    <row r="879" spans="2:18">
      <c r="B879" s="113"/>
      <c r="C879" s="113"/>
      <c r="D879" s="113"/>
      <c r="E879" s="113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</row>
    <row r="880" spans="2:18">
      <c r="B880" s="113"/>
      <c r="C880" s="113"/>
      <c r="D880" s="113"/>
      <c r="E880" s="113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</row>
    <row r="881" spans="2:18">
      <c r="B881" s="113"/>
      <c r="C881" s="113"/>
      <c r="D881" s="113"/>
      <c r="E881" s="113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</row>
    <row r="882" spans="2:18">
      <c r="B882" s="113"/>
      <c r="C882" s="113"/>
      <c r="D882" s="113"/>
      <c r="E882" s="113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</row>
    <row r="883" spans="2:18">
      <c r="B883" s="113"/>
      <c r="C883" s="113"/>
      <c r="D883" s="113"/>
      <c r="E883" s="113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</row>
    <row r="884" spans="2:18">
      <c r="B884" s="113"/>
      <c r="C884" s="113"/>
      <c r="D884" s="113"/>
      <c r="E884" s="113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</row>
    <row r="885" spans="2:18">
      <c r="B885" s="113"/>
      <c r="C885" s="113"/>
      <c r="D885" s="113"/>
      <c r="E885" s="113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</row>
    <row r="886" spans="2:18">
      <c r="B886" s="113"/>
      <c r="C886" s="113"/>
      <c r="D886" s="113"/>
      <c r="E886" s="113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</row>
    <row r="887" spans="2:18">
      <c r="B887" s="113"/>
      <c r="C887" s="113"/>
      <c r="D887" s="113"/>
      <c r="E887" s="113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</row>
    <row r="888" spans="2:18">
      <c r="B888" s="113"/>
      <c r="C888" s="113"/>
      <c r="D888" s="113"/>
      <c r="E888" s="113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</row>
    <row r="889" spans="2:18">
      <c r="B889" s="113"/>
      <c r="C889" s="113"/>
      <c r="D889" s="113"/>
      <c r="E889" s="113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</row>
    <row r="890" spans="2:18">
      <c r="B890" s="113"/>
      <c r="C890" s="113"/>
      <c r="D890" s="113"/>
      <c r="E890" s="113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</row>
    <row r="891" spans="2:18">
      <c r="B891" s="113"/>
      <c r="C891" s="113"/>
      <c r="D891" s="113"/>
      <c r="E891" s="113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</row>
    <row r="892" spans="2:18">
      <c r="B892" s="113"/>
      <c r="C892" s="113"/>
      <c r="D892" s="113"/>
      <c r="E892" s="113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</row>
    <row r="893" spans="2:18">
      <c r="B893" s="113"/>
      <c r="C893" s="113"/>
      <c r="D893" s="113"/>
      <c r="E893" s="113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</row>
    <row r="894" spans="2:18">
      <c r="B894" s="113"/>
      <c r="C894" s="113"/>
      <c r="D894" s="113"/>
      <c r="E894" s="113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</row>
    <row r="895" spans="2:18">
      <c r="B895" s="113"/>
      <c r="C895" s="113"/>
      <c r="D895" s="113"/>
      <c r="E895" s="113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</row>
    <row r="896" spans="2:18">
      <c r="B896" s="113"/>
      <c r="C896" s="113"/>
      <c r="D896" s="113"/>
      <c r="E896" s="113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</row>
    <row r="897" spans="2:18">
      <c r="B897" s="113"/>
      <c r="C897" s="113"/>
      <c r="D897" s="113"/>
      <c r="E897" s="113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</row>
    <row r="898" spans="2:18">
      <c r="B898" s="113"/>
      <c r="C898" s="113"/>
      <c r="D898" s="113"/>
      <c r="E898" s="113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</row>
    <row r="899" spans="2:18">
      <c r="B899" s="113"/>
      <c r="C899" s="113"/>
      <c r="D899" s="113"/>
      <c r="E899" s="113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</row>
    <row r="900" spans="2:18">
      <c r="B900" s="113"/>
      <c r="C900" s="113"/>
      <c r="D900" s="113"/>
      <c r="E900" s="113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</row>
    <row r="901" spans="2:18">
      <c r="B901" s="113"/>
      <c r="C901" s="113"/>
      <c r="D901" s="113"/>
      <c r="E901" s="113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</row>
    <row r="902" spans="2:18">
      <c r="B902" s="113"/>
      <c r="C902" s="113"/>
      <c r="D902" s="113"/>
      <c r="E902" s="113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</row>
    <row r="903" spans="2:18">
      <c r="B903" s="113"/>
      <c r="C903" s="113"/>
      <c r="D903" s="113"/>
      <c r="E903" s="113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</row>
    <row r="904" spans="2:18">
      <c r="B904" s="113"/>
      <c r="C904" s="113"/>
      <c r="D904" s="113"/>
      <c r="E904" s="113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</row>
    <row r="905" spans="2:18">
      <c r="B905" s="113"/>
      <c r="C905" s="113"/>
      <c r="D905" s="113"/>
      <c r="E905" s="113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</row>
    <row r="906" spans="2:18">
      <c r="B906" s="113"/>
      <c r="C906" s="113"/>
      <c r="D906" s="113"/>
      <c r="E906" s="113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</row>
    <row r="907" spans="2:18">
      <c r="B907" s="113"/>
      <c r="C907" s="113"/>
      <c r="D907" s="113"/>
      <c r="E907" s="113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</row>
    <row r="908" spans="2:18">
      <c r="B908" s="113"/>
      <c r="C908" s="113"/>
      <c r="D908" s="113"/>
      <c r="E908" s="113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</row>
    <row r="909" spans="2:18">
      <c r="B909" s="113"/>
      <c r="C909" s="113"/>
      <c r="D909" s="113"/>
      <c r="E909" s="113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</row>
    <row r="910" spans="2:18">
      <c r="B910" s="113"/>
      <c r="C910" s="113"/>
      <c r="D910" s="113"/>
      <c r="E910" s="113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</row>
    <row r="911" spans="2:18">
      <c r="B911" s="113"/>
      <c r="C911" s="113"/>
      <c r="D911" s="113"/>
      <c r="E911" s="113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</row>
    <row r="912" spans="2:18">
      <c r="B912" s="113"/>
      <c r="C912" s="113"/>
      <c r="D912" s="113"/>
      <c r="E912" s="113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</row>
    <row r="913" spans="2:18">
      <c r="B913" s="113"/>
      <c r="C913" s="113"/>
      <c r="D913" s="113"/>
      <c r="E913" s="113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</row>
    <row r="914" spans="2:18">
      <c r="B914" s="113"/>
      <c r="C914" s="113"/>
      <c r="D914" s="113"/>
      <c r="E914" s="113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</row>
    <row r="915" spans="2:18">
      <c r="B915" s="113"/>
      <c r="C915" s="113"/>
      <c r="D915" s="113"/>
      <c r="E915" s="113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</row>
    <row r="916" spans="2:18">
      <c r="B916" s="113"/>
      <c r="C916" s="113"/>
      <c r="D916" s="113"/>
      <c r="E916" s="113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</row>
    <row r="917" spans="2:18">
      <c r="B917" s="113"/>
      <c r="C917" s="113"/>
      <c r="D917" s="113"/>
      <c r="E917" s="113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</row>
    <row r="918" spans="2:18">
      <c r="B918" s="113"/>
      <c r="C918" s="113"/>
      <c r="D918" s="113"/>
      <c r="E918" s="113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</row>
    <row r="919" spans="2:18">
      <c r="B919" s="113"/>
      <c r="C919" s="113"/>
      <c r="D919" s="113"/>
      <c r="E919" s="113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</row>
    <row r="920" spans="2:18">
      <c r="B920" s="113"/>
      <c r="C920" s="113"/>
      <c r="D920" s="113"/>
      <c r="E920" s="113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</row>
    <row r="921" spans="2:18">
      <c r="B921" s="113"/>
      <c r="C921" s="113"/>
      <c r="D921" s="113"/>
      <c r="E921" s="113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</row>
    <row r="922" spans="2:18">
      <c r="B922" s="113"/>
      <c r="C922" s="113"/>
      <c r="D922" s="113"/>
      <c r="E922" s="113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</row>
    <row r="923" spans="2:18">
      <c r="B923" s="113"/>
      <c r="C923" s="113"/>
      <c r="D923" s="113"/>
      <c r="E923" s="113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</row>
    <row r="924" spans="2:18">
      <c r="B924" s="113"/>
      <c r="C924" s="113"/>
      <c r="D924" s="113"/>
      <c r="E924" s="113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</row>
    <row r="925" spans="2:18">
      <c r="B925" s="113"/>
      <c r="C925" s="113"/>
      <c r="D925" s="113"/>
      <c r="E925" s="113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</row>
    <row r="926" spans="2:18">
      <c r="B926" s="113"/>
      <c r="C926" s="113"/>
      <c r="D926" s="113"/>
      <c r="E926" s="113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</row>
    <row r="927" spans="2:18">
      <c r="B927" s="113"/>
      <c r="C927" s="113"/>
      <c r="D927" s="113"/>
      <c r="E927" s="113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</row>
    <row r="928" spans="2:18">
      <c r="B928" s="113"/>
      <c r="C928" s="113"/>
      <c r="D928" s="113"/>
      <c r="E928" s="113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</row>
    <row r="929" spans="2:18">
      <c r="B929" s="113"/>
      <c r="C929" s="113"/>
      <c r="D929" s="113"/>
      <c r="E929" s="113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</row>
    <row r="930" spans="2:18">
      <c r="B930" s="113"/>
      <c r="C930" s="113"/>
      <c r="D930" s="113"/>
      <c r="E930" s="113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</row>
    <row r="931" spans="2:18">
      <c r="B931" s="113"/>
      <c r="C931" s="113"/>
      <c r="D931" s="113"/>
      <c r="E931" s="113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</row>
    <row r="932" spans="2:18">
      <c r="B932" s="113"/>
      <c r="C932" s="113"/>
      <c r="D932" s="113"/>
      <c r="E932" s="113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</row>
    <row r="933" spans="2:18">
      <c r="B933" s="113"/>
      <c r="C933" s="113"/>
      <c r="D933" s="113"/>
      <c r="E933" s="113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</row>
    <row r="934" spans="2:18">
      <c r="B934" s="113"/>
      <c r="C934" s="113"/>
      <c r="D934" s="113"/>
      <c r="E934" s="113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</row>
    <row r="935" spans="2:18">
      <c r="B935" s="113"/>
      <c r="C935" s="113"/>
      <c r="D935" s="113"/>
      <c r="E935" s="113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</row>
    <row r="936" spans="2:18">
      <c r="B936" s="113"/>
      <c r="C936" s="113"/>
      <c r="D936" s="113"/>
      <c r="E936" s="113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</row>
    <row r="937" spans="2:18">
      <c r="B937" s="113"/>
      <c r="C937" s="113"/>
      <c r="D937" s="113"/>
      <c r="E937" s="113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</row>
    <row r="938" spans="2:18">
      <c r="B938" s="113"/>
      <c r="C938" s="113"/>
      <c r="D938" s="113"/>
      <c r="E938" s="113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</row>
    <row r="939" spans="2:18">
      <c r="B939" s="113"/>
      <c r="C939" s="113"/>
      <c r="D939" s="113"/>
      <c r="E939" s="113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</row>
    <row r="940" spans="2:18">
      <c r="B940" s="113"/>
      <c r="C940" s="113"/>
      <c r="D940" s="113"/>
      <c r="E940" s="113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</row>
    <row r="941" spans="2:18">
      <c r="B941" s="113"/>
      <c r="C941" s="113"/>
      <c r="D941" s="113"/>
      <c r="E941" s="113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</row>
    <row r="942" spans="2:18">
      <c r="B942" s="113"/>
      <c r="C942" s="113"/>
      <c r="D942" s="113"/>
      <c r="E942" s="113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</row>
    <row r="943" spans="2:18">
      <c r="B943" s="113"/>
      <c r="C943" s="113"/>
      <c r="D943" s="113"/>
      <c r="E943" s="113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</row>
    <row r="944" spans="2:18">
      <c r="B944" s="113"/>
      <c r="C944" s="113"/>
      <c r="D944" s="113"/>
      <c r="E944" s="113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</row>
    <row r="945" spans="2:18">
      <c r="B945" s="113"/>
      <c r="C945" s="113"/>
      <c r="D945" s="113"/>
      <c r="E945" s="113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</row>
    <row r="946" spans="2:18">
      <c r="B946" s="113"/>
      <c r="C946" s="113"/>
      <c r="D946" s="113"/>
      <c r="E946" s="113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</row>
    <row r="947" spans="2:18">
      <c r="B947" s="113"/>
      <c r="C947" s="113"/>
      <c r="D947" s="113"/>
      <c r="E947" s="113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</row>
    <row r="948" spans="2:18">
      <c r="B948" s="113"/>
      <c r="C948" s="113"/>
      <c r="D948" s="113"/>
      <c r="E948" s="113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</row>
    <row r="949" spans="2:18">
      <c r="B949" s="113"/>
      <c r="C949" s="113"/>
      <c r="D949" s="113"/>
      <c r="E949" s="113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</row>
    <row r="950" spans="2:18">
      <c r="B950" s="113"/>
      <c r="C950" s="113"/>
      <c r="D950" s="113"/>
      <c r="E950" s="113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</row>
    <row r="951" spans="2:18">
      <c r="B951" s="113"/>
      <c r="C951" s="113"/>
      <c r="D951" s="113"/>
      <c r="E951" s="113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</row>
    <row r="952" spans="2:18">
      <c r="B952" s="113"/>
      <c r="C952" s="113"/>
      <c r="D952" s="113"/>
      <c r="E952" s="113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</row>
    <row r="953" spans="2:18">
      <c r="B953" s="113"/>
      <c r="C953" s="113"/>
      <c r="D953" s="113"/>
      <c r="E953" s="113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</row>
    <row r="954" spans="2:18">
      <c r="B954" s="113"/>
      <c r="C954" s="113"/>
      <c r="D954" s="113"/>
      <c r="E954" s="113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</row>
    <row r="955" spans="2:18">
      <c r="B955" s="113"/>
      <c r="C955" s="113"/>
      <c r="D955" s="113"/>
      <c r="E955" s="113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</row>
    <row r="956" spans="2:18">
      <c r="B956" s="113"/>
      <c r="C956" s="113"/>
      <c r="D956" s="113"/>
      <c r="E956" s="113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</row>
    <row r="957" spans="2:18">
      <c r="B957" s="113"/>
      <c r="C957" s="113"/>
      <c r="D957" s="113"/>
      <c r="E957" s="113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</row>
    <row r="958" spans="2:18">
      <c r="B958" s="113"/>
      <c r="C958" s="113"/>
      <c r="D958" s="113"/>
      <c r="E958" s="113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</row>
    <row r="959" spans="2:18">
      <c r="B959" s="113"/>
      <c r="C959" s="113"/>
      <c r="D959" s="113"/>
      <c r="E959" s="113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</row>
    <row r="960" spans="2:18">
      <c r="B960" s="113"/>
      <c r="C960" s="113"/>
      <c r="D960" s="113"/>
      <c r="E960" s="113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</row>
    <row r="961" spans="2:18">
      <c r="B961" s="113"/>
      <c r="C961" s="113"/>
      <c r="D961" s="113"/>
      <c r="E961" s="113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</row>
    <row r="962" spans="2:18">
      <c r="B962" s="113"/>
      <c r="C962" s="113"/>
      <c r="D962" s="113"/>
      <c r="E962" s="113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</row>
    <row r="963" spans="2:18">
      <c r="B963" s="113"/>
      <c r="C963" s="113"/>
      <c r="D963" s="113"/>
      <c r="E963" s="113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</row>
    <row r="964" spans="2:18">
      <c r="B964" s="113"/>
      <c r="C964" s="113"/>
      <c r="D964" s="113"/>
      <c r="E964" s="113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</row>
    <row r="965" spans="2:18">
      <c r="B965" s="113"/>
      <c r="C965" s="113"/>
      <c r="D965" s="113"/>
      <c r="E965" s="113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</row>
    <row r="966" spans="2:18">
      <c r="B966" s="113"/>
      <c r="C966" s="113"/>
      <c r="D966" s="113"/>
      <c r="E966" s="113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</row>
    <row r="967" spans="2:18">
      <c r="B967" s="113"/>
      <c r="C967" s="113"/>
      <c r="D967" s="113"/>
      <c r="E967" s="113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</row>
    <row r="968" spans="2:18">
      <c r="B968" s="113"/>
      <c r="C968" s="113"/>
      <c r="D968" s="113"/>
      <c r="E968" s="113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</row>
    <row r="969" spans="2:18">
      <c r="B969" s="113"/>
      <c r="C969" s="113"/>
      <c r="D969" s="113"/>
      <c r="E969" s="113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</row>
    <row r="970" spans="2:18">
      <c r="B970" s="113"/>
      <c r="C970" s="113"/>
      <c r="D970" s="113"/>
      <c r="E970" s="113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</row>
    <row r="971" spans="2:18">
      <c r="B971" s="113"/>
      <c r="C971" s="113"/>
      <c r="D971" s="113"/>
      <c r="E971" s="113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</row>
    <row r="972" spans="2:18">
      <c r="B972" s="113"/>
      <c r="C972" s="113"/>
      <c r="D972" s="113"/>
      <c r="E972" s="113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</row>
    <row r="973" spans="2:18">
      <c r="B973" s="113"/>
      <c r="C973" s="113"/>
      <c r="D973" s="113"/>
      <c r="E973" s="113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</row>
    <row r="974" spans="2:18">
      <c r="B974" s="113"/>
      <c r="C974" s="113"/>
      <c r="D974" s="113"/>
      <c r="E974" s="113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</row>
    <row r="975" spans="2:18">
      <c r="B975" s="113"/>
      <c r="C975" s="113"/>
      <c r="D975" s="113"/>
      <c r="E975" s="113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</row>
    <row r="976" spans="2:18">
      <c r="B976" s="113"/>
      <c r="C976" s="113"/>
      <c r="D976" s="113"/>
      <c r="E976" s="113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</row>
    <row r="977" spans="2:18">
      <c r="B977" s="113"/>
      <c r="C977" s="113"/>
      <c r="D977" s="113"/>
      <c r="E977" s="113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</row>
    <row r="978" spans="2:18">
      <c r="B978" s="113"/>
      <c r="C978" s="113"/>
      <c r="D978" s="113"/>
      <c r="E978" s="113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</row>
    <row r="979" spans="2:18">
      <c r="B979" s="113"/>
      <c r="C979" s="113"/>
      <c r="D979" s="113"/>
      <c r="E979" s="113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</row>
    <row r="980" spans="2:18">
      <c r="B980" s="113"/>
      <c r="C980" s="113"/>
      <c r="D980" s="113"/>
      <c r="E980" s="113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</row>
    <row r="981" spans="2:18">
      <c r="B981" s="113"/>
      <c r="C981" s="113"/>
      <c r="D981" s="113"/>
      <c r="E981" s="113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</row>
    <row r="982" spans="2:18">
      <c r="B982" s="113"/>
      <c r="C982" s="113"/>
      <c r="D982" s="113"/>
      <c r="E982" s="113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</row>
    <row r="983" spans="2:18">
      <c r="B983" s="113"/>
      <c r="C983" s="113"/>
      <c r="D983" s="113"/>
      <c r="E983" s="113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</row>
    <row r="984" spans="2:18">
      <c r="B984" s="113"/>
      <c r="C984" s="113"/>
      <c r="D984" s="113"/>
      <c r="E984" s="113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</row>
    <row r="985" spans="2:18">
      <c r="B985" s="113"/>
      <c r="C985" s="113"/>
      <c r="D985" s="113"/>
      <c r="E985" s="113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</row>
    <row r="986" spans="2:18">
      <c r="B986" s="113"/>
      <c r="C986" s="113"/>
      <c r="D986" s="113"/>
      <c r="E986" s="113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</row>
    <row r="987" spans="2:18">
      <c r="B987" s="113"/>
      <c r="C987" s="113"/>
      <c r="D987" s="113"/>
      <c r="E987" s="113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</row>
    <row r="988" spans="2:18">
      <c r="B988" s="113"/>
      <c r="C988" s="113"/>
      <c r="D988" s="113"/>
      <c r="E988" s="113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</row>
    <row r="989" spans="2:18">
      <c r="B989" s="113"/>
      <c r="C989" s="113"/>
      <c r="D989" s="113"/>
      <c r="E989" s="113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</row>
    <row r="990" spans="2:18">
      <c r="B990" s="113"/>
      <c r="C990" s="113"/>
      <c r="D990" s="113"/>
      <c r="E990" s="113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</row>
    <row r="991" spans="2:18">
      <c r="B991" s="113"/>
      <c r="C991" s="113"/>
      <c r="D991" s="113"/>
      <c r="E991" s="113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</row>
    <row r="992" spans="2:18">
      <c r="B992" s="113"/>
      <c r="C992" s="113"/>
      <c r="D992" s="113"/>
      <c r="E992" s="113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</row>
    <row r="993" spans="2:18">
      <c r="B993" s="113"/>
      <c r="C993" s="113"/>
      <c r="D993" s="113"/>
      <c r="E993" s="113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</row>
    <row r="994" spans="2:18">
      <c r="B994" s="113"/>
      <c r="C994" s="113"/>
      <c r="D994" s="113"/>
      <c r="E994" s="113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</row>
    <row r="995" spans="2:18">
      <c r="B995" s="113"/>
      <c r="C995" s="113"/>
      <c r="D995" s="113"/>
      <c r="E995" s="113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</row>
    <row r="996" spans="2:18">
      <c r="B996" s="113"/>
      <c r="C996" s="113"/>
      <c r="D996" s="113"/>
      <c r="E996" s="113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</row>
    <row r="997" spans="2:18">
      <c r="B997" s="113"/>
      <c r="C997" s="113"/>
      <c r="D997" s="113"/>
      <c r="E997" s="113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</row>
    <row r="998" spans="2:18">
      <c r="B998" s="113"/>
      <c r="C998" s="113"/>
      <c r="D998" s="113"/>
      <c r="E998" s="113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</row>
    <row r="999" spans="2:18">
      <c r="B999" s="113"/>
      <c r="C999" s="113"/>
      <c r="D999" s="113"/>
      <c r="E999" s="113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</row>
    <row r="1000" spans="2:18">
      <c r="B1000" s="113"/>
      <c r="C1000" s="113"/>
      <c r="D1000" s="113"/>
      <c r="E1000" s="113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</row>
    <row r="1001" spans="2:18">
      <c r="B1001" s="113"/>
      <c r="C1001" s="113"/>
      <c r="D1001" s="113"/>
      <c r="E1001" s="113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</row>
    <row r="1002" spans="2:18">
      <c r="B1002" s="113"/>
      <c r="C1002" s="113"/>
      <c r="D1002" s="113"/>
      <c r="E1002" s="113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</row>
    <row r="1003" spans="2:18">
      <c r="B1003" s="113"/>
      <c r="C1003" s="113"/>
      <c r="D1003" s="113"/>
      <c r="E1003" s="113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</row>
    <row r="1004" spans="2:18">
      <c r="B1004" s="113"/>
      <c r="C1004" s="113"/>
      <c r="D1004" s="113"/>
      <c r="E1004" s="113"/>
      <c r="F1004" s="114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</row>
    <row r="1005" spans="2:18">
      <c r="B1005" s="113"/>
      <c r="C1005" s="113"/>
      <c r="D1005" s="113"/>
      <c r="E1005" s="113"/>
      <c r="F1005" s="114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</row>
    <row r="1006" spans="2:18">
      <c r="B1006" s="113"/>
      <c r="C1006" s="113"/>
      <c r="D1006" s="113"/>
      <c r="E1006" s="113"/>
      <c r="F1006" s="114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</row>
    <row r="1007" spans="2:18">
      <c r="B1007" s="113"/>
      <c r="C1007" s="113"/>
      <c r="D1007" s="113"/>
      <c r="E1007" s="113"/>
      <c r="F1007" s="114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</row>
    <row r="1008" spans="2:18">
      <c r="B1008" s="113"/>
      <c r="C1008" s="113"/>
      <c r="D1008" s="113"/>
      <c r="E1008" s="113"/>
      <c r="F1008" s="114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</row>
    <row r="1009" spans="2:18">
      <c r="B1009" s="113"/>
      <c r="C1009" s="113"/>
      <c r="D1009" s="113"/>
      <c r="E1009" s="113"/>
      <c r="F1009" s="114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</row>
    <row r="1010" spans="2:18">
      <c r="B1010" s="113"/>
      <c r="C1010" s="113"/>
      <c r="D1010" s="113"/>
      <c r="E1010" s="113"/>
      <c r="F1010" s="114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</row>
    <row r="1011" spans="2:18">
      <c r="B1011" s="113"/>
      <c r="C1011" s="113"/>
      <c r="D1011" s="113"/>
      <c r="E1011" s="113"/>
      <c r="F1011" s="114"/>
      <c r="G1011" s="114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</row>
    <row r="1012" spans="2:18">
      <c r="B1012" s="113"/>
      <c r="C1012" s="113"/>
      <c r="D1012" s="113"/>
      <c r="E1012" s="113"/>
      <c r="F1012" s="114"/>
      <c r="G1012" s="114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</row>
    <row r="1013" spans="2:18">
      <c r="B1013" s="113"/>
      <c r="C1013" s="113"/>
      <c r="D1013" s="113"/>
      <c r="E1013" s="113"/>
      <c r="F1013" s="114"/>
      <c r="G1013" s="114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</row>
    <row r="1014" spans="2:18">
      <c r="B1014" s="113"/>
      <c r="C1014" s="113"/>
      <c r="D1014" s="113"/>
      <c r="E1014" s="113"/>
      <c r="F1014" s="114"/>
      <c r="G1014" s="114"/>
      <c r="H1014" s="114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</row>
    <row r="1015" spans="2:18">
      <c r="B1015" s="113"/>
      <c r="C1015" s="113"/>
      <c r="D1015" s="113"/>
      <c r="E1015" s="113"/>
      <c r="F1015" s="114"/>
      <c r="G1015" s="114"/>
      <c r="H1015" s="114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</row>
    <row r="1016" spans="2:18">
      <c r="B1016" s="113"/>
      <c r="C1016" s="113"/>
      <c r="D1016" s="113"/>
      <c r="E1016" s="113"/>
      <c r="F1016" s="114"/>
      <c r="G1016" s="114"/>
      <c r="H1016" s="114"/>
      <c r="I1016" s="114"/>
      <c r="J1016" s="114"/>
      <c r="K1016" s="114"/>
      <c r="L1016" s="114"/>
      <c r="M1016" s="114"/>
      <c r="N1016" s="114"/>
      <c r="O1016" s="114"/>
      <c r="P1016" s="114"/>
      <c r="Q1016" s="114"/>
      <c r="R1016" s="114"/>
    </row>
    <row r="1017" spans="2:18">
      <c r="B1017" s="113"/>
      <c r="C1017" s="113"/>
      <c r="D1017" s="113"/>
      <c r="E1017" s="113"/>
      <c r="F1017" s="114"/>
      <c r="G1017" s="114"/>
      <c r="H1017" s="114"/>
      <c r="I1017" s="114"/>
      <c r="J1017" s="114"/>
      <c r="K1017" s="114"/>
      <c r="L1017" s="114"/>
      <c r="M1017" s="114"/>
      <c r="N1017" s="114"/>
      <c r="O1017" s="114"/>
      <c r="P1017" s="114"/>
      <c r="Q1017" s="114"/>
      <c r="R1017" s="114"/>
    </row>
    <row r="1018" spans="2:18">
      <c r="B1018" s="113"/>
      <c r="C1018" s="113"/>
      <c r="D1018" s="113"/>
      <c r="E1018" s="113"/>
      <c r="F1018" s="114"/>
      <c r="G1018" s="114"/>
      <c r="H1018" s="114"/>
      <c r="I1018" s="114"/>
      <c r="J1018" s="114"/>
      <c r="K1018" s="114"/>
      <c r="L1018" s="114"/>
      <c r="M1018" s="114"/>
      <c r="N1018" s="114"/>
      <c r="O1018" s="114"/>
      <c r="P1018" s="114"/>
      <c r="Q1018" s="114"/>
      <c r="R1018" s="114"/>
    </row>
    <row r="1019" spans="2:18">
      <c r="B1019" s="113"/>
      <c r="C1019" s="113"/>
      <c r="D1019" s="113"/>
      <c r="E1019" s="113"/>
      <c r="F1019" s="114"/>
      <c r="G1019" s="114"/>
      <c r="H1019" s="114"/>
      <c r="I1019" s="114"/>
      <c r="J1019" s="114"/>
      <c r="K1019" s="114"/>
      <c r="L1019" s="114"/>
      <c r="M1019" s="114"/>
      <c r="N1019" s="114"/>
      <c r="O1019" s="114"/>
      <c r="P1019" s="114"/>
      <c r="Q1019" s="114"/>
      <c r="R1019" s="114"/>
    </row>
    <row r="1020" spans="2:18">
      <c r="B1020" s="113"/>
      <c r="C1020" s="113"/>
      <c r="D1020" s="113"/>
      <c r="E1020" s="113"/>
      <c r="F1020" s="114"/>
      <c r="G1020" s="114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</row>
    <row r="1021" spans="2:18">
      <c r="B1021" s="113"/>
      <c r="C1021" s="113"/>
      <c r="D1021" s="113"/>
      <c r="E1021" s="113"/>
      <c r="F1021" s="114"/>
      <c r="G1021" s="114"/>
      <c r="H1021" s="114"/>
      <c r="I1021" s="114"/>
      <c r="J1021" s="114"/>
      <c r="K1021" s="114"/>
      <c r="L1021" s="114"/>
      <c r="M1021" s="114"/>
      <c r="N1021" s="114"/>
      <c r="O1021" s="114"/>
      <c r="P1021" s="114"/>
      <c r="Q1021" s="114"/>
      <c r="R1021" s="114"/>
    </row>
    <row r="1022" spans="2:18">
      <c r="B1022" s="113"/>
      <c r="C1022" s="113"/>
      <c r="D1022" s="113"/>
      <c r="E1022" s="113"/>
      <c r="F1022" s="114"/>
      <c r="G1022" s="114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</row>
    <row r="1023" spans="2:18">
      <c r="B1023" s="113"/>
      <c r="C1023" s="113"/>
      <c r="D1023" s="113"/>
      <c r="E1023" s="113"/>
      <c r="F1023" s="114"/>
      <c r="G1023" s="114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</row>
    <row r="1024" spans="2:18">
      <c r="B1024" s="113"/>
      <c r="C1024" s="113"/>
      <c r="D1024" s="113"/>
      <c r="E1024" s="113"/>
      <c r="F1024" s="114"/>
      <c r="G1024" s="114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</row>
    <row r="1025" spans="2:18">
      <c r="B1025" s="113"/>
      <c r="C1025" s="113"/>
      <c r="D1025" s="113"/>
      <c r="E1025" s="113"/>
      <c r="F1025" s="114"/>
      <c r="G1025" s="114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4"/>
    </row>
    <row r="1026" spans="2:18">
      <c r="B1026" s="113"/>
      <c r="C1026" s="113"/>
      <c r="D1026" s="113"/>
      <c r="E1026" s="113"/>
      <c r="F1026" s="114"/>
      <c r="G1026" s="114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</row>
    <row r="1027" spans="2:18">
      <c r="B1027" s="113"/>
      <c r="C1027" s="113"/>
      <c r="D1027" s="113"/>
      <c r="E1027" s="113"/>
      <c r="F1027" s="114"/>
      <c r="G1027" s="114"/>
      <c r="H1027" s="114"/>
      <c r="I1027" s="114"/>
      <c r="J1027" s="114"/>
      <c r="K1027" s="114"/>
      <c r="L1027" s="114"/>
      <c r="M1027" s="114"/>
      <c r="N1027" s="114"/>
      <c r="O1027" s="114"/>
      <c r="P1027" s="114"/>
      <c r="Q1027" s="114"/>
      <c r="R1027" s="114"/>
    </row>
    <row r="1028" spans="2:18">
      <c r="B1028" s="113"/>
      <c r="C1028" s="113"/>
      <c r="D1028" s="113"/>
      <c r="E1028" s="113"/>
      <c r="F1028" s="114"/>
      <c r="G1028" s="114"/>
      <c r="H1028" s="114"/>
      <c r="I1028" s="114"/>
      <c r="J1028" s="114"/>
      <c r="K1028" s="114"/>
      <c r="L1028" s="114"/>
      <c r="M1028" s="114"/>
      <c r="N1028" s="114"/>
      <c r="O1028" s="114"/>
      <c r="P1028" s="114"/>
      <c r="Q1028" s="114"/>
      <c r="R1028" s="114"/>
    </row>
    <row r="1029" spans="2:18">
      <c r="B1029" s="113"/>
      <c r="C1029" s="113"/>
      <c r="D1029" s="113"/>
      <c r="E1029" s="113"/>
      <c r="F1029" s="114"/>
      <c r="G1029" s="114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</row>
    <row r="1030" spans="2:18">
      <c r="B1030" s="113"/>
      <c r="C1030" s="113"/>
      <c r="D1030" s="113"/>
      <c r="E1030" s="113"/>
      <c r="F1030" s="114"/>
      <c r="G1030" s="114"/>
      <c r="H1030" s="114"/>
      <c r="I1030" s="114"/>
      <c r="J1030" s="114"/>
      <c r="K1030" s="114"/>
      <c r="L1030" s="114"/>
      <c r="M1030" s="114"/>
      <c r="N1030" s="114"/>
      <c r="O1030" s="114"/>
      <c r="P1030" s="114"/>
      <c r="Q1030" s="114"/>
      <c r="R1030" s="114"/>
    </row>
    <row r="1031" spans="2:18">
      <c r="B1031" s="113"/>
      <c r="C1031" s="113"/>
      <c r="D1031" s="113"/>
      <c r="E1031" s="113"/>
      <c r="F1031" s="114"/>
      <c r="G1031" s="114"/>
      <c r="H1031" s="114"/>
      <c r="I1031" s="114"/>
      <c r="J1031" s="114"/>
      <c r="K1031" s="114"/>
      <c r="L1031" s="114"/>
      <c r="M1031" s="114"/>
      <c r="N1031" s="114"/>
      <c r="O1031" s="114"/>
      <c r="P1031" s="114"/>
      <c r="Q1031" s="114"/>
      <c r="R1031" s="114"/>
    </row>
    <row r="1032" spans="2:18">
      <c r="B1032" s="113"/>
      <c r="C1032" s="113"/>
      <c r="D1032" s="113"/>
      <c r="E1032" s="113"/>
      <c r="F1032" s="114"/>
      <c r="G1032" s="114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</row>
    <row r="1033" spans="2:18">
      <c r="B1033" s="113"/>
      <c r="C1033" s="113"/>
      <c r="D1033" s="113"/>
      <c r="E1033" s="113"/>
      <c r="F1033" s="114"/>
      <c r="G1033" s="114"/>
      <c r="H1033" s="114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</row>
    <row r="1034" spans="2:18">
      <c r="B1034" s="113"/>
      <c r="C1034" s="113"/>
      <c r="D1034" s="113"/>
      <c r="E1034" s="113"/>
      <c r="F1034" s="114"/>
      <c r="G1034" s="114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</row>
    <row r="1035" spans="2:18">
      <c r="B1035" s="113"/>
      <c r="C1035" s="113"/>
      <c r="D1035" s="113"/>
      <c r="E1035" s="113"/>
      <c r="F1035" s="114"/>
      <c r="G1035" s="114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</row>
    <row r="1036" spans="2:18">
      <c r="B1036" s="113"/>
      <c r="C1036" s="113"/>
      <c r="D1036" s="113"/>
      <c r="E1036" s="113"/>
      <c r="F1036" s="114"/>
      <c r="G1036" s="114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</row>
    <row r="1037" spans="2:18">
      <c r="B1037" s="113"/>
      <c r="C1037" s="113"/>
      <c r="D1037" s="113"/>
      <c r="E1037" s="113"/>
      <c r="F1037" s="114"/>
      <c r="G1037" s="114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</row>
    <row r="1038" spans="2:18">
      <c r="B1038" s="113"/>
      <c r="C1038" s="113"/>
      <c r="D1038" s="113"/>
      <c r="E1038" s="113"/>
      <c r="F1038" s="114"/>
      <c r="G1038" s="114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</row>
    <row r="1039" spans="2:18">
      <c r="B1039" s="113"/>
      <c r="C1039" s="113"/>
      <c r="D1039" s="113"/>
      <c r="E1039" s="113"/>
      <c r="F1039" s="114"/>
      <c r="G1039" s="114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4"/>
    </row>
    <row r="1040" spans="2:18">
      <c r="B1040" s="113"/>
      <c r="C1040" s="113"/>
      <c r="D1040" s="113"/>
      <c r="E1040" s="113"/>
      <c r="F1040" s="114"/>
      <c r="G1040" s="114"/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</row>
    <row r="1041" spans="2:18">
      <c r="B1041" s="113"/>
      <c r="C1041" s="113"/>
      <c r="D1041" s="113"/>
      <c r="E1041" s="113"/>
      <c r="F1041" s="114"/>
      <c r="G1041" s="114"/>
      <c r="H1041" s="114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</row>
    <row r="1042" spans="2:18">
      <c r="B1042" s="113"/>
      <c r="C1042" s="113"/>
      <c r="D1042" s="113"/>
      <c r="E1042" s="113"/>
      <c r="F1042" s="114"/>
      <c r="G1042" s="114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</row>
    <row r="1043" spans="2:18">
      <c r="B1043" s="113"/>
      <c r="C1043" s="113"/>
      <c r="D1043" s="113"/>
      <c r="E1043" s="113"/>
      <c r="F1043" s="114"/>
      <c r="G1043" s="114"/>
      <c r="H1043" s="114"/>
      <c r="I1043" s="114"/>
      <c r="J1043" s="114"/>
      <c r="K1043" s="114"/>
      <c r="L1043" s="114"/>
      <c r="M1043" s="114"/>
      <c r="N1043" s="114"/>
      <c r="O1043" s="114"/>
      <c r="P1043" s="114"/>
      <c r="Q1043" s="114"/>
      <c r="R1043" s="114"/>
    </row>
    <row r="1044" spans="2:18">
      <c r="B1044" s="113"/>
      <c r="C1044" s="113"/>
      <c r="D1044" s="113"/>
      <c r="E1044" s="113"/>
      <c r="F1044" s="114"/>
      <c r="G1044" s="114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</row>
    <row r="1045" spans="2:18">
      <c r="B1045" s="113"/>
      <c r="C1045" s="113"/>
      <c r="D1045" s="113"/>
      <c r="E1045" s="113"/>
      <c r="F1045" s="114"/>
      <c r="G1045" s="114"/>
      <c r="H1045" s="114"/>
      <c r="I1045" s="114"/>
      <c r="J1045" s="114"/>
      <c r="K1045" s="114"/>
      <c r="L1045" s="114"/>
      <c r="M1045" s="114"/>
      <c r="N1045" s="114"/>
      <c r="O1045" s="114"/>
      <c r="P1045" s="114"/>
      <c r="Q1045" s="114"/>
      <c r="R1045" s="114"/>
    </row>
    <row r="1046" spans="2:18">
      <c r="B1046" s="113"/>
      <c r="C1046" s="113"/>
      <c r="D1046" s="113"/>
      <c r="E1046" s="113"/>
      <c r="F1046" s="114"/>
      <c r="G1046" s="114"/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</row>
    <row r="1047" spans="2:18">
      <c r="B1047" s="113"/>
      <c r="C1047" s="113"/>
      <c r="D1047" s="113"/>
      <c r="E1047" s="113"/>
      <c r="F1047" s="114"/>
      <c r="G1047" s="114"/>
      <c r="H1047" s="114"/>
      <c r="I1047" s="114"/>
      <c r="J1047" s="114"/>
      <c r="K1047" s="114"/>
      <c r="L1047" s="114"/>
      <c r="M1047" s="114"/>
      <c r="N1047" s="114"/>
      <c r="O1047" s="114"/>
      <c r="P1047" s="114"/>
      <c r="Q1047" s="114"/>
      <c r="R1047" s="114"/>
    </row>
    <row r="1048" spans="2:18">
      <c r="B1048" s="113"/>
      <c r="C1048" s="113"/>
      <c r="D1048" s="113"/>
      <c r="E1048" s="113"/>
      <c r="F1048" s="114"/>
      <c r="G1048" s="114"/>
      <c r="H1048" s="114"/>
      <c r="I1048" s="114"/>
      <c r="J1048" s="114"/>
      <c r="K1048" s="114"/>
      <c r="L1048" s="114"/>
      <c r="M1048" s="114"/>
      <c r="N1048" s="114"/>
      <c r="O1048" s="114"/>
      <c r="P1048" s="114"/>
      <c r="Q1048" s="114"/>
      <c r="R1048" s="114"/>
    </row>
    <row r="1049" spans="2:18">
      <c r="B1049" s="113"/>
      <c r="C1049" s="113"/>
      <c r="D1049" s="113"/>
      <c r="E1049" s="113"/>
      <c r="F1049" s="114"/>
      <c r="G1049" s="114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</row>
    <row r="1050" spans="2:18">
      <c r="B1050" s="113"/>
      <c r="C1050" s="113"/>
      <c r="D1050" s="113"/>
      <c r="E1050" s="113"/>
      <c r="F1050" s="114"/>
      <c r="G1050" s="114"/>
      <c r="H1050" s="114"/>
      <c r="I1050" s="114"/>
      <c r="J1050" s="114"/>
      <c r="K1050" s="114"/>
      <c r="L1050" s="114"/>
      <c r="M1050" s="114"/>
      <c r="N1050" s="114"/>
      <c r="O1050" s="114"/>
      <c r="P1050" s="114"/>
      <c r="Q1050" s="114"/>
      <c r="R1050" s="114"/>
    </row>
    <row r="1051" spans="2:18">
      <c r="B1051" s="113"/>
      <c r="C1051" s="113"/>
      <c r="D1051" s="113"/>
      <c r="E1051" s="113"/>
      <c r="F1051" s="114"/>
      <c r="G1051" s="114"/>
      <c r="H1051" s="114"/>
      <c r="I1051" s="114"/>
      <c r="J1051" s="114"/>
      <c r="K1051" s="114"/>
      <c r="L1051" s="114"/>
      <c r="M1051" s="114"/>
      <c r="N1051" s="114"/>
      <c r="O1051" s="114"/>
      <c r="P1051" s="114"/>
      <c r="Q1051" s="114"/>
      <c r="R1051" s="114"/>
    </row>
    <row r="1052" spans="2:18">
      <c r="B1052" s="113"/>
      <c r="C1052" s="113"/>
      <c r="D1052" s="113"/>
      <c r="E1052" s="113"/>
      <c r="F1052" s="114"/>
      <c r="G1052" s="114"/>
      <c r="H1052" s="114"/>
      <c r="I1052" s="114"/>
      <c r="J1052" s="114"/>
      <c r="K1052" s="114"/>
      <c r="L1052" s="114"/>
      <c r="M1052" s="114"/>
      <c r="N1052" s="114"/>
      <c r="O1052" s="114"/>
      <c r="P1052" s="114"/>
      <c r="Q1052" s="114"/>
      <c r="R1052" s="114"/>
    </row>
    <row r="1053" spans="2:18">
      <c r="B1053" s="113"/>
      <c r="C1053" s="113"/>
      <c r="D1053" s="113"/>
      <c r="E1053" s="113"/>
      <c r="F1053" s="114"/>
      <c r="G1053" s="114"/>
      <c r="H1053" s="114"/>
      <c r="I1053" s="114"/>
      <c r="J1053" s="114"/>
      <c r="K1053" s="114"/>
      <c r="L1053" s="114"/>
      <c r="M1053" s="114"/>
      <c r="N1053" s="114"/>
      <c r="O1053" s="114"/>
      <c r="P1053" s="114"/>
      <c r="Q1053" s="114"/>
      <c r="R1053" s="114"/>
    </row>
    <row r="1054" spans="2:18">
      <c r="B1054" s="113"/>
      <c r="C1054" s="113"/>
      <c r="D1054" s="113"/>
      <c r="E1054" s="113"/>
      <c r="F1054" s="114"/>
      <c r="G1054" s="114"/>
      <c r="H1054" s="114"/>
      <c r="I1054" s="114"/>
      <c r="J1054" s="114"/>
      <c r="K1054" s="114"/>
      <c r="L1054" s="114"/>
      <c r="M1054" s="114"/>
      <c r="N1054" s="114"/>
      <c r="O1054" s="114"/>
      <c r="P1054" s="114"/>
      <c r="Q1054" s="114"/>
      <c r="R1054" s="114"/>
    </row>
    <row r="1055" spans="2:18">
      <c r="B1055" s="113"/>
      <c r="C1055" s="113"/>
      <c r="D1055" s="113"/>
      <c r="E1055" s="113"/>
      <c r="F1055" s="114"/>
      <c r="G1055" s="114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</row>
    <row r="1056" spans="2:18">
      <c r="B1056" s="113"/>
      <c r="C1056" s="113"/>
      <c r="D1056" s="113"/>
      <c r="E1056" s="113"/>
      <c r="F1056" s="114"/>
      <c r="G1056" s="114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</row>
    <row r="1057" spans="2:18">
      <c r="B1057" s="113"/>
      <c r="C1057" s="113"/>
      <c r="D1057" s="113"/>
      <c r="E1057" s="113"/>
      <c r="F1057" s="114"/>
      <c r="G1057" s="114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</row>
    <row r="1058" spans="2:18">
      <c r="B1058" s="113"/>
      <c r="C1058" s="113"/>
      <c r="D1058" s="113"/>
      <c r="E1058" s="113"/>
      <c r="F1058" s="114"/>
      <c r="G1058" s="114"/>
      <c r="H1058" s="114"/>
      <c r="I1058" s="114"/>
      <c r="J1058" s="114"/>
      <c r="K1058" s="114"/>
      <c r="L1058" s="114"/>
      <c r="M1058" s="114"/>
      <c r="N1058" s="114"/>
      <c r="O1058" s="114"/>
      <c r="P1058" s="114"/>
      <c r="Q1058" s="114"/>
      <c r="R1058" s="114"/>
    </row>
    <row r="1059" spans="2:18">
      <c r="B1059" s="113"/>
      <c r="C1059" s="113"/>
      <c r="D1059" s="113"/>
      <c r="E1059" s="113"/>
      <c r="F1059" s="114"/>
      <c r="G1059" s="114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</row>
    <row r="1060" spans="2:18">
      <c r="B1060" s="113"/>
      <c r="C1060" s="113"/>
      <c r="D1060" s="113"/>
      <c r="E1060" s="113"/>
      <c r="F1060" s="114"/>
      <c r="G1060" s="114"/>
      <c r="H1060" s="114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</row>
    <row r="1061" spans="2:18">
      <c r="B1061" s="113"/>
      <c r="C1061" s="113"/>
      <c r="D1061" s="113"/>
      <c r="E1061" s="113"/>
      <c r="F1061" s="114"/>
      <c r="G1061" s="114"/>
      <c r="H1061" s="114"/>
      <c r="I1061" s="114"/>
      <c r="J1061" s="114"/>
      <c r="K1061" s="114"/>
      <c r="L1061" s="114"/>
      <c r="M1061" s="114"/>
      <c r="N1061" s="114"/>
      <c r="O1061" s="114"/>
      <c r="P1061" s="114"/>
      <c r="Q1061" s="114"/>
      <c r="R1061" s="114"/>
    </row>
    <row r="1062" spans="2:18">
      <c r="B1062" s="113"/>
      <c r="C1062" s="113"/>
      <c r="D1062" s="113"/>
      <c r="E1062" s="113"/>
      <c r="F1062" s="114"/>
      <c r="G1062" s="114"/>
      <c r="H1062" s="114"/>
      <c r="I1062" s="114"/>
      <c r="J1062" s="114"/>
      <c r="K1062" s="114"/>
      <c r="L1062" s="114"/>
      <c r="M1062" s="114"/>
      <c r="N1062" s="114"/>
      <c r="O1062" s="114"/>
      <c r="P1062" s="114"/>
      <c r="Q1062" s="114"/>
      <c r="R1062" s="114"/>
    </row>
    <row r="1063" spans="2:18">
      <c r="B1063" s="113"/>
      <c r="C1063" s="113"/>
      <c r="D1063" s="113"/>
      <c r="E1063" s="113"/>
      <c r="F1063" s="114"/>
      <c r="G1063" s="114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</row>
    <row r="1064" spans="2:18">
      <c r="B1064" s="113"/>
      <c r="C1064" s="113"/>
      <c r="D1064" s="113"/>
      <c r="E1064" s="113"/>
      <c r="F1064" s="114"/>
      <c r="G1064" s="114"/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</row>
    <row r="1065" spans="2:18">
      <c r="B1065" s="113"/>
      <c r="C1065" s="113"/>
      <c r="D1065" s="113"/>
      <c r="E1065" s="113"/>
      <c r="F1065" s="114"/>
      <c r="G1065" s="114"/>
      <c r="H1065" s="114"/>
      <c r="I1065" s="114"/>
      <c r="J1065" s="114"/>
      <c r="K1065" s="114"/>
      <c r="L1065" s="114"/>
      <c r="M1065" s="114"/>
      <c r="N1065" s="114"/>
      <c r="O1065" s="114"/>
      <c r="P1065" s="114"/>
      <c r="Q1065" s="114"/>
      <c r="R1065" s="114"/>
    </row>
    <row r="1066" spans="2:18">
      <c r="B1066" s="113"/>
      <c r="C1066" s="113"/>
      <c r="D1066" s="113"/>
      <c r="E1066" s="113"/>
      <c r="F1066" s="114"/>
      <c r="G1066" s="114"/>
      <c r="H1066" s="114"/>
      <c r="I1066" s="114"/>
      <c r="J1066" s="114"/>
      <c r="K1066" s="114"/>
      <c r="L1066" s="114"/>
      <c r="M1066" s="114"/>
      <c r="N1066" s="114"/>
      <c r="O1066" s="114"/>
      <c r="P1066" s="114"/>
      <c r="Q1066" s="114"/>
      <c r="R1066" s="114"/>
    </row>
  </sheetData>
  <sheetProtection sheet="1" objects="1" scenarios="1"/>
  <mergeCells count="1">
    <mergeCell ref="B6:R6"/>
  </mergeCells>
  <phoneticPr fontId="5" type="noConversion"/>
  <conditionalFormatting sqref="B58:B378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78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79:R1048576 A1:A121 A122:A1048576 S1:XFD121 S122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67" t="s" vm="1">
        <v>228</v>
      </c>
    </row>
    <row r="2" spans="2:15">
      <c r="B2" s="46" t="s">
        <v>143</v>
      </c>
      <c r="C2" s="67" t="s">
        <v>229</v>
      </c>
    </row>
    <row r="3" spans="2:15">
      <c r="B3" s="46" t="s">
        <v>145</v>
      </c>
      <c r="C3" s="67" t="s">
        <v>230</v>
      </c>
    </row>
    <row r="4" spans="2:15">
      <c r="B4" s="46" t="s">
        <v>146</v>
      </c>
      <c r="C4" s="67">
        <v>8801</v>
      </c>
    </row>
    <row r="6" spans="2:15" ht="26.25" customHeight="1">
      <c r="B6" s="148" t="s">
        <v>175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s="3" customFormat="1" ht="78.75">
      <c r="B7" s="47" t="s">
        <v>115</v>
      </c>
      <c r="C7" s="48" t="s">
        <v>45</v>
      </c>
      <c r="D7" s="48" t="s">
        <v>116</v>
      </c>
      <c r="E7" s="48" t="s">
        <v>14</v>
      </c>
      <c r="F7" s="48" t="s">
        <v>66</v>
      </c>
      <c r="G7" s="48" t="s">
        <v>17</v>
      </c>
      <c r="H7" s="48" t="s">
        <v>102</v>
      </c>
      <c r="I7" s="48" t="s">
        <v>53</v>
      </c>
      <c r="J7" s="48" t="s">
        <v>18</v>
      </c>
      <c r="K7" s="48" t="s">
        <v>204</v>
      </c>
      <c r="L7" s="48" t="s">
        <v>203</v>
      </c>
      <c r="M7" s="48" t="s">
        <v>110</v>
      </c>
      <c r="N7" s="48" t="s">
        <v>147</v>
      </c>
      <c r="O7" s="50" t="s">
        <v>149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211</v>
      </c>
      <c r="L8" s="31"/>
      <c r="M8" s="31" t="s">
        <v>207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7" t="s">
        <v>3158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118">
        <v>0</v>
      </c>
      <c r="N10" s="119">
        <v>0</v>
      </c>
      <c r="O10" s="119">
        <v>0</v>
      </c>
    </row>
    <row r="11" spans="2:15" ht="20.25" customHeight="1">
      <c r="B11" s="120" t="s">
        <v>219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2:15">
      <c r="B12" s="120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2:15">
      <c r="B13" s="120" t="s">
        <v>202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2:15">
      <c r="B14" s="120" t="s">
        <v>210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2:1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2:1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2:15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2:15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2:1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2:15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2:1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2:15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2:1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2:1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2:15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2:1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2:15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2:1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2:15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2:15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2:1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2:1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2:15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2: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2: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2:1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2:1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2:1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2:1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2:1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2:15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2: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2:15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2:15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2:1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2:1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2:15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2:1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2:15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2:1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2:15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2:15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2:15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2:15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2:15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2:15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2:1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2:1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2:1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2:1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2:1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2:1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2:15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</row>
    <row r="66" spans="2:15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</row>
    <row r="67" spans="2:15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</row>
    <row r="68" spans="2:1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</row>
    <row r="70" spans="2:15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</row>
    <row r="71" spans="2:15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2:15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2:15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2:15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2: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2: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2:15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</row>
    <row r="78" spans="2:15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</row>
    <row r="79" spans="2:15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</row>
    <row r="80" spans="2:15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</row>
    <row r="81" spans="2:15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</row>
    <row r="83" spans="2:1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</row>
    <row r="84" spans="2:1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</row>
    <row r="85" spans="2:1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</row>
    <row r="86" spans="2:1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</row>
    <row r="87" spans="2:15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</row>
    <row r="88" spans="2:15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</row>
    <row r="89" spans="2:15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0" spans="2:15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</row>
    <row r="91" spans="2:15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</row>
    <row r="92" spans="2:15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</row>
    <row r="93" spans="2:15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</row>
    <row r="94" spans="2:15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  <row r="96" spans="2:15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</row>
    <row r="97" spans="2:15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</row>
    <row r="98" spans="2:15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</row>
    <row r="99" spans="2:15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</row>
    <row r="100" spans="2:15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</row>
    <row r="101" spans="2:15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</row>
    <row r="102" spans="2:15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</row>
    <row r="103" spans="2:15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</row>
    <row r="104" spans="2:15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</row>
    <row r="105" spans="2:15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</row>
    <row r="106" spans="2:15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</row>
    <row r="107" spans="2:15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</row>
    <row r="109" spans="2:15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</row>
    <row r="110" spans="2:15">
      <c r="B110" s="113"/>
      <c r="C110" s="113"/>
      <c r="D110" s="113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</row>
    <row r="111" spans="2:15">
      <c r="B111" s="113"/>
      <c r="C111" s="113"/>
      <c r="D111" s="113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</row>
    <row r="112" spans="2:15">
      <c r="B112" s="113"/>
      <c r="C112" s="113"/>
      <c r="D112" s="113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</row>
    <row r="113" spans="2:15">
      <c r="B113" s="113"/>
      <c r="C113" s="113"/>
      <c r="D113" s="113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</row>
    <row r="114" spans="2:15">
      <c r="B114" s="113"/>
      <c r="C114" s="113"/>
      <c r="D114" s="113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</row>
    <row r="115" spans="2:15">
      <c r="B115" s="113"/>
      <c r="C115" s="113"/>
      <c r="D115" s="113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</row>
    <row r="116" spans="2:15">
      <c r="B116" s="113"/>
      <c r="C116" s="113"/>
      <c r="D116" s="113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</row>
    <row r="117" spans="2:15">
      <c r="B117" s="113"/>
      <c r="C117" s="113"/>
      <c r="D117" s="113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</row>
    <row r="118" spans="2:15">
      <c r="B118" s="113"/>
      <c r="C118" s="113"/>
      <c r="D118" s="113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</row>
    <row r="119" spans="2:15">
      <c r="B119" s="113"/>
      <c r="C119" s="113"/>
      <c r="D119" s="113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</row>
    <row r="120" spans="2:15">
      <c r="B120" s="113"/>
      <c r="C120" s="113"/>
      <c r="D120" s="113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</row>
    <row r="121" spans="2:15">
      <c r="B121" s="113"/>
      <c r="C121" s="113"/>
      <c r="D121" s="113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</row>
    <row r="122" spans="2:15">
      <c r="B122" s="113"/>
      <c r="C122" s="113"/>
      <c r="D122" s="11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</row>
    <row r="123" spans="2:15">
      <c r="B123" s="113"/>
      <c r="C123" s="113"/>
      <c r="D123" s="113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</row>
    <row r="124" spans="2:15">
      <c r="B124" s="113"/>
      <c r="C124" s="113"/>
      <c r="D124" s="113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</row>
    <row r="125" spans="2:15">
      <c r="B125" s="113"/>
      <c r="C125" s="113"/>
      <c r="D125" s="113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</row>
    <row r="126" spans="2:15">
      <c r="B126" s="113"/>
      <c r="C126" s="113"/>
      <c r="D126" s="113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</row>
    <row r="127" spans="2:15">
      <c r="B127" s="113"/>
      <c r="C127" s="113"/>
      <c r="D127" s="11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</row>
    <row r="128" spans="2:15">
      <c r="B128" s="113"/>
      <c r="C128" s="113"/>
      <c r="D128" s="113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</row>
    <row r="129" spans="2:15">
      <c r="B129" s="113"/>
      <c r="C129" s="113"/>
      <c r="D129" s="113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</row>
    <row r="130" spans="2:15">
      <c r="B130" s="113"/>
      <c r="C130" s="113"/>
      <c r="D130" s="113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</row>
    <row r="131" spans="2:15">
      <c r="B131" s="113"/>
      <c r="C131" s="113"/>
      <c r="D131" s="113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</row>
    <row r="132" spans="2:15">
      <c r="B132" s="113"/>
      <c r="C132" s="113"/>
      <c r="D132" s="113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</row>
    <row r="133" spans="2:15">
      <c r="B133" s="113"/>
      <c r="C133" s="113"/>
      <c r="D133" s="113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</row>
    <row r="134" spans="2:15">
      <c r="B134" s="113"/>
      <c r="C134" s="113"/>
      <c r="D134" s="113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</row>
    <row r="135" spans="2:15">
      <c r="B135" s="113"/>
      <c r="C135" s="113"/>
      <c r="D135" s="113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</row>
    <row r="136" spans="2:15">
      <c r="B136" s="113"/>
      <c r="C136" s="113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</row>
    <row r="137" spans="2:15">
      <c r="B137" s="113"/>
      <c r="C137" s="113"/>
      <c r="D137" s="113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</row>
    <row r="138" spans="2:15">
      <c r="B138" s="113"/>
      <c r="C138" s="113"/>
      <c r="D138" s="113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</row>
    <row r="139" spans="2:15">
      <c r="B139" s="113"/>
      <c r="C139" s="113"/>
      <c r="D139" s="113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</row>
    <row r="140" spans="2:15">
      <c r="B140" s="113"/>
      <c r="C140" s="113"/>
      <c r="D140" s="113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</row>
    <row r="141" spans="2:15">
      <c r="B141" s="113"/>
      <c r="C141" s="113"/>
      <c r="D141" s="113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</row>
    <row r="142" spans="2:15">
      <c r="B142" s="113"/>
      <c r="C142" s="113"/>
      <c r="D142" s="113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</row>
    <row r="143" spans="2:15">
      <c r="B143" s="113"/>
      <c r="C143" s="113"/>
      <c r="D143" s="113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</row>
    <row r="144" spans="2:15">
      <c r="B144" s="113"/>
      <c r="C144" s="113"/>
      <c r="D144" s="113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</row>
    <row r="145" spans="2:15">
      <c r="B145" s="113"/>
      <c r="C145" s="113"/>
      <c r="D145" s="113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</row>
    <row r="146" spans="2:15">
      <c r="B146" s="113"/>
      <c r="C146" s="113"/>
      <c r="D146" s="113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</row>
    <row r="147" spans="2:15">
      <c r="B147" s="113"/>
      <c r="C147" s="113"/>
      <c r="D147" s="113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</row>
    <row r="148" spans="2:15">
      <c r="B148" s="113"/>
      <c r="C148" s="113"/>
      <c r="D148" s="113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</row>
    <row r="149" spans="2:15">
      <c r="B149" s="113"/>
      <c r="C149" s="113"/>
      <c r="D149" s="113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</row>
    <row r="150" spans="2:15">
      <c r="B150" s="113"/>
      <c r="C150" s="113"/>
      <c r="D150" s="113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</row>
    <row r="151" spans="2:15">
      <c r="B151" s="113"/>
      <c r="C151" s="113"/>
      <c r="D151" s="113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</row>
    <row r="152" spans="2:15">
      <c r="B152" s="113"/>
      <c r="C152" s="113"/>
      <c r="D152" s="113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</row>
    <row r="153" spans="2:15">
      <c r="B153" s="113"/>
      <c r="C153" s="113"/>
      <c r="D153" s="113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</row>
    <row r="154" spans="2:15">
      <c r="B154" s="113"/>
      <c r="C154" s="113"/>
      <c r="D154" s="113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</row>
    <row r="155" spans="2:15">
      <c r="B155" s="113"/>
      <c r="C155" s="113"/>
      <c r="D155" s="113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</row>
    <row r="156" spans="2:15">
      <c r="B156" s="113"/>
      <c r="C156" s="113"/>
      <c r="D156" s="113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</row>
    <row r="157" spans="2:15">
      <c r="B157" s="113"/>
      <c r="C157" s="113"/>
      <c r="D157" s="113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</row>
    <row r="158" spans="2:15">
      <c r="B158" s="113"/>
      <c r="C158" s="113"/>
      <c r="D158" s="113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</row>
    <row r="159" spans="2:15">
      <c r="B159" s="113"/>
      <c r="C159" s="113"/>
      <c r="D159" s="113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</row>
    <row r="160" spans="2:15">
      <c r="B160" s="113"/>
      <c r="C160" s="113"/>
      <c r="D160" s="113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</row>
    <row r="161" spans="2:15">
      <c r="B161" s="113"/>
      <c r="C161" s="113"/>
      <c r="D161" s="113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</row>
    <row r="162" spans="2:15">
      <c r="B162" s="113"/>
      <c r="C162" s="113"/>
      <c r="D162" s="113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</row>
    <row r="163" spans="2:15">
      <c r="B163" s="113"/>
      <c r="C163" s="113"/>
      <c r="D163" s="113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</row>
    <row r="164" spans="2:15">
      <c r="B164" s="113"/>
      <c r="C164" s="113"/>
      <c r="D164" s="113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</row>
    <row r="165" spans="2:15">
      <c r="B165" s="113"/>
      <c r="C165" s="113"/>
      <c r="D165" s="113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</row>
    <row r="166" spans="2:15">
      <c r="B166" s="113"/>
      <c r="C166" s="113"/>
      <c r="D166" s="113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</row>
    <row r="167" spans="2:15">
      <c r="B167" s="113"/>
      <c r="C167" s="113"/>
      <c r="D167" s="113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</row>
    <row r="168" spans="2:15">
      <c r="B168" s="113"/>
      <c r="C168" s="113"/>
      <c r="D168" s="113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</row>
    <row r="169" spans="2:15">
      <c r="B169" s="113"/>
      <c r="C169" s="113"/>
      <c r="D169" s="113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</row>
    <row r="170" spans="2:15">
      <c r="B170" s="113"/>
      <c r="C170" s="113"/>
      <c r="D170" s="113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</row>
    <row r="171" spans="2:15">
      <c r="B171" s="113"/>
      <c r="C171" s="113"/>
      <c r="D171" s="113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</row>
    <row r="172" spans="2:15">
      <c r="B172" s="113"/>
      <c r="C172" s="113"/>
      <c r="D172" s="113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</row>
    <row r="173" spans="2:15">
      <c r="B173" s="113"/>
      <c r="C173" s="113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</row>
    <row r="174" spans="2:15">
      <c r="B174" s="113"/>
      <c r="C174" s="113"/>
      <c r="D174" s="113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</row>
    <row r="175" spans="2:15">
      <c r="B175" s="113"/>
      <c r="C175" s="113"/>
      <c r="D175" s="113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</row>
    <row r="176" spans="2:15">
      <c r="B176" s="113"/>
      <c r="C176" s="113"/>
      <c r="D176" s="113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</row>
    <row r="177" spans="2:15">
      <c r="B177" s="113"/>
      <c r="C177" s="113"/>
      <c r="D177" s="113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</row>
    <row r="178" spans="2:15">
      <c r="B178" s="113"/>
      <c r="C178" s="113"/>
      <c r="D178" s="113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</row>
    <row r="179" spans="2:15">
      <c r="B179" s="113"/>
      <c r="C179" s="113"/>
      <c r="D179" s="113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</row>
    <row r="180" spans="2:15">
      <c r="B180" s="113"/>
      <c r="C180" s="113"/>
      <c r="D180" s="113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</row>
    <row r="181" spans="2:15">
      <c r="B181" s="113"/>
      <c r="C181" s="113"/>
      <c r="D181" s="113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</row>
    <row r="182" spans="2:15">
      <c r="B182" s="113"/>
      <c r="C182" s="113"/>
      <c r="D182" s="113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</row>
    <row r="183" spans="2:15">
      <c r="B183" s="113"/>
      <c r="C183" s="113"/>
      <c r="D183" s="113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</row>
    <row r="184" spans="2:15">
      <c r="B184" s="113"/>
      <c r="C184" s="113"/>
      <c r="D184" s="113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</row>
    <row r="185" spans="2:15">
      <c r="B185" s="113"/>
      <c r="C185" s="113"/>
      <c r="D185" s="113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</row>
    <row r="186" spans="2:15">
      <c r="B186" s="113"/>
      <c r="C186" s="113"/>
      <c r="D186" s="113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</row>
    <row r="187" spans="2:15">
      <c r="B187" s="113"/>
      <c r="C187" s="113"/>
      <c r="D187" s="113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</row>
    <row r="188" spans="2:15">
      <c r="B188" s="113"/>
      <c r="C188" s="113"/>
      <c r="D188" s="113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</row>
    <row r="189" spans="2:15">
      <c r="B189" s="113"/>
      <c r="C189" s="113"/>
      <c r="D189" s="113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</row>
    <row r="190" spans="2:15">
      <c r="B190" s="113"/>
      <c r="C190" s="113"/>
      <c r="D190" s="113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</row>
    <row r="191" spans="2:15">
      <c r="B191" s="113"/>
      <c r="C191" s="113"/>
      <c r="D191" s="113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</row>
    <row r="192" spans="2:15">
      <c r="B192" s="113"/>
      <c r="C192" s="113"/>
      <c r="D192" s="113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</row>
    <row r="193" spans="2:15">
      <c r="B193" s="113"/>
      <c r="C193" s="113"/>
      <c r="D193" s="113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</row>
    <row r="194" spans="2:15">
      <c r="B194" s="113"/>
      <c r="C194" s="113"/>
      <c r="D194" s="113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</row>
    <row r="195" spans="2:15">
      <c r="B195" s="113"/>
      <c r="C195" s="113"/>
      <c r="D195" s="113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</row>
    <row r="196" spans="2:15">
      <c r="B196" s="113"/>
      <c r="C196" s="113"/>
      <c r="D196" s="113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</row>
    <row r="197" spans="2:15">
      <c r="B197" s="113"/>
      <c r="C197" s="113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</row>
    <row r="198" spans="2:15">
      <c r="B198" s="113"/>
      <c r="C198" s="113"/>
      <c r="D198" s="113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</row>
    <row r="199" spans="2:15">
      <c r="B199" s="113"/>
      <c r="C199" s="113"/>
      <c r="D199" s="113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</row>
    <row r="200" spans="2:15">
      <c r="B200" s="113"/>
      <c r="C200" s="113"/>
      <c r="D200" s="113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</row>
    <row r="201" spans="2:15">
      <c r="B201" s="113"/>
      <c r="C201" s="113"/>
      <c r="D201" s="113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</row>
    <row r="202" spans="2:15">
      <c r="B202" s="113"/>
      <c r="C202" s="113"/>
      <c r="D202" s="113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</row>
    <row r="203" spans="2:15">
      <c r="B203" s="113"/>
      <c r="C203" s="113"/>
      <c r="D203" s="113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</row>
    <row r="204" spans="2:15">
      <c r="B204" s="113"/>
      <c r="C204" s="113"/>
      <c r="D204" s="113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</row>
    <row r="205" spans="2:15">
      <c r="B205" s="113"/>
      <c r="C205" s="113"/>
      <c r="D205" s="113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</row>
    <row r="206" spans="2:15">
      <c r="B206" s="113"/>
      <c r="C206" s="113"/>
      <c r="D206" s="113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</row>
    <row r="207" spans="2:15">
      <c r="B207" s="113"/>
      <c r="C207" s="113"/>
      <c r="D207" s="113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</row>
    <row r="208" spans="2:15">
      <c r="B208" s="113"/>
      <c r="C208" s="113"/>
      <c r="D208" s="113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</row>
    <row r="209" spans="2:15">
      <c r="B209" s="113"/>
      <c r="C209" s="113"/>
      <c r="D209" s="113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</row>
    <row r="210" spans="2:15">
      <c r="B210" s="113"/>
      <c r="C210" s="113"/>
      <c r="D210" s="113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</row>
    <row r="211" spans="2:15">
      <c r="B211" s="113"/>
      <c r="C211" s="113"/>
      <c r="D211" s="113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</row>
    <row r="212" spans="2:15">
      <c r="B212" s="113"/>
      <c r="C212" s="113"/>
      <c r="D212" s="113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</row>
    <row r="213" spans="2:15">
      <c r="B213" s="113"/>
      <c r="C213" s="113"/>
      <c r="D213" s="113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</row>
    <row r="214" spans="2:15">
      <c r="B214" s="113"/>
      <c r="C214" s="113"/>
      <c r="D214" s="113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</row>
    <row r="215" spans="2:15">
      <c r="B215" s="113"/>
      <c r="C215" s="113"/>
      <c r="D215" s="113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</row>
    <row r="216" spans="2:15">
      <c r="B216" s="113"/>
      <c r="C216" s="113"/>
      <c r="D216" s="113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</row>
    <row r="217" spans="2:15">
      <c r="B217" s="113"/>
      <c r="C217" s="113"/>
      <c r="D217" s="113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</row>
    <row r="218" spans="2:15">
      <c r="B218" s="113"/>
      <c r="C218" s="113"/>
      <c r="D218" s="113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</row>
    <row r="219" spans="2:15">
      <c r="B219" s="113"/>
      <c r="C219" s="113"/>
      <c r="D219" s="113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</row>
    <row r="220" spans="2:15">
      <c r="B220" s="113"/>
      <c r="C220" s="113"/>
      <c r="D220" s="113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</row>
    <row r="221" spans="2:15">
      <c r="B221" s="113"/>
      <c r="C221" s="113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</row>
    <row r="222" spans="2:15">
      <c r="B222" s="113"/>
      <c r="C222" s="113"/>
      <c r="D222" s="113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</row>
    <row r="223" spans="2:15">
      <c r="B223" s="113"/>
      <c r="C223" s="113"/>
      <c r="D223" s="113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</row>
    <row r="224" spans="2:15">
      <c r="B224" s="113"/>
      <c r="C224" s="113"/>
      <c r="D224" s="113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</row>
    <row r="225" spans="2:15">
      <c r="B225" s="113"/>
      <c r="C225" s="113"/>
      <c r="D225" s="113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</row>
    <row r="226" spans="2:15">
      <c r="B226" s="113"/>
      <c r="C226" s="113"/>
      <c r="D226" s="113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</row>
    <row r="227" spans="2:15">
      <c r="B227" s="113"/>
      <c r="C227" s="113"/>
      <c r="D227" s="113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</row>
    <row r="228" spans="2:15">
      <c r="B228" s="113"/>
      <c r="C228" s="113"/>
      <c r="D228" s="113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</row>
    <row r="229" spans="2:15">
      <c r="B229" s="113"/>
      <c r="C229" s="113"/>
      <c r="D229" s="113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</row>
    <row r="230" spans="2:15">
      <c r="B230" s="113"/>
      <c r="C230" s="113"/>
      <c r="D230" s="113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</row>
    <row r="231" spans="2:15">
      <c r="B231" s="113"/>
      <c r="C231" s="113"/>
      <c r="D231" s="113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</row>
    <row r="232" spans="2:15">
      <c r="B232" s="113"/>
      <c r="C232" s="113"/>
      <c r="D232" s="113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</row>
    <row r="233" spans="2:15">
      <c r="B233" s="113"/>
      <c r="C233" s="113"/>
      <c r="D233" s="113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</row>
    <row r="234" spans="2:15">
      <c r="B234" s="113"/>
      <c r="C234" s="113"/>
      <c r="D234" s="113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</row>
    <row r="235" spans="2:15">
      <c r="B235" s="113"/>
      <c r="C235" s="113"/>
      <c r="D235" s="113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</row>
    <row r="236" spans="2:15">
      <c r="B236" s="113"/>
      <c r="C236" s="113"/>
      <c r="D236" s="113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</row>
    <row r="237" spans="2:15">
      <c r="B237" s="113"/>
      <c r="C237" s="113"/>
      <c r="D237" s="113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</row>
    <row r="238" spans="2:15">
      <c r="B238" s="113"/>
      <c r="C238" s="113"/>
      <c r="D238" s="113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</row>
    <row r="239" spans="2:15">
      <c r="B239" s="113"/>
      <c r="C239" s="113"/>
      <c r="D239" s="113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</row>
    <row r="240" spans="2:15">
      <c r="B240" s="113"/>
      <c r="C240" s="113"/>
      <c r="D240" s="113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</row>
    <row r="241" spans="2:15">
      <c r="B241" s="113"/>
      <c r="C241" s="113"/>
      <c r="D241" s="113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</row>
    <row r="242" spans="2:15">
      <c r="B242" s="113"/>
      <c r="C242" s="113"/>
      <c r="D242" s="113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</row>
    <row r="243" spans="2:15">
      <c r="B243" s="113"/>
      <c r="C243" s="113"/>
      <c r="D243" s="113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</row>
    <row r="244" spans="2:15">
      <c r="B244" s="113"/>
      <c r="C244" s="113"/>
      <c r="D244" s="113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</row>
    <row r="245" spans="2:15">
      <c r="B245" s="113"/>
      <c r="C245" s="113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</row>
    <row r="246" spans="2:15">
      <c r="B246" s="113"/>
      <c r="C246" s="113"/>
      <c r="D246" s="113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</row>
    <row r="247" spans="2:15">
      <c r="B247" s="113"/>
      <c r="C247" s="113"/>
      <c r="D247" s="113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</row>
    <row r="248" spans="2:15">
      <c r="B248" s="113"/>
      <c r="C248" s="113"/>
      <c r="D248" s="113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</row>
    <row r="249" spans="2:15">
      <c r="B249" s="113"/>
      <c r="C249" s="113"/>
      <c r="D249" s="113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</row>
    <row r="250" spans="2:15">
      <c r="B250" s="113"/>
      <c r="C250" s="113"/>
      <c r="D250" s="113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</row>
    <row r="251" spans="2:15">
      <c r="B251" s="113"/>
      <c r="C251" s="113"/>
      <c r="D251" s="113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</row>
    <row r="252" spans="2:15">
      <c r="B252" s="113"/>
      <c r="C252" s="113"/>
      <c r="D252" s="113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</row>
    <row r="253" spans="2:15">
      <c r="B253" s="113"/>
      <c r="C253" s="113"/>
      <c r="D253" s="113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</row>
    <row r="254" spans="2:15">
      <c r="B254" s="113"/>
      <c r="C254" s="113"/>
      <c r="D254" s="113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</row>
    <row r="255" spans="2:15">
      <c r="B255" s="113"/>
      <c r="C255" s="113"/>
      <c r="D255" s="113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</row>
    <row r="256" spans="2:15">
      <c r="B256" s="113"/>
      <c r="C256" s="113"/>
      <c r="D256" s="113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</row>
    <row r="257" spans="2:15">
      <c r="B257" s="113"/>
      <c r="C257" s="113"/>
      <c r="D257" s="113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</row>
    <row r="258" spans="2:15">
      <c r="B258" s="113"/>
      <c r="C258" s="113"/>
      <c r="D258" s="113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</row>
    <row r="259" spans="2:15">
      <c r="B259" s="113"/>
      <c r="C259" s="113"/>
      <c r="D259" s="113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</row>
    <row r="260" spans="2:15">
      <c r="B260" s="113"/>
      <c r="C260" s="113"/>
      <c r="D260" s="113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</row>
    <row r="261" spans="2:15">
      <c r="B261" s="113"/>
      <c r="C261" s="113"/>
      <c r="D261" s="113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</row>
    <row r="262" spans="2:15">
      <c r="B262" s="113"/>
      <c r="C262" s="113"/>
      <c r="D262" s="113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</row>
    <row r="263" spans="2:15">
      <c r="B263" s="113"/>
      <c r="C263" s="113"/>
      <c r="D263" s="113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</row>
    <row r="264" spans="2:15">
      <c r="B264" s="113"/>
      <c r="C264" s="113"/>
      <c r="D264" s="113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</row>
    <row r="265" spans="2:15">
      <c r="B265" s="113"/>
      <c r="C265" s="113"/>
      <c r="D265" s="113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</row>
    <row r="266" spans="2:15">
      <c r="B266" s="113"/>
      <c r="C266" s="113"/>
      <c r="D266" s="113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</row>
    <row r="267" spans="2:15">
      <c r="B267" s="113"/>
      <c r="C267" s="113"/>
      <c r="D267" s="113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</row>
    <row r="268" spans="2:15">
      <c r="B268" s="113"/>
      <c r="C268" s="113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2:15">
      <c r="B269" s="113"/>
      <c r="C269" s="113"/>
      <c r="D269" s="113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</row>
    <row r="270" spans="2:15">
      <c r="B270" s="113"/>
      <c r="C270" s="113"/>
      <c r="D270" s="113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</row>
    <row r="271" spans="2:15">
      <c r="B271" s="113"/>
      <c r="C271" s="113"/>
      <c r="D271" s="113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</row>
    <row r="272" spans="2:15">
      <c r="B272" s="113"/>
      <c r="C272" s="113"/>
      <c r="D272" s="113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</row>
    <row r="273" spans="2:15">
      <c r="B273" s="113"/>
      <c r="C273" s="113"/>
      <c r="D273" s="113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</row>
    <row r="274" spans="2:15">
      <c r="B274" s="113"/>
      <c r="C274" s="113"/>
      <c r="D274" s="113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</row>
    <row r="275" spans="2:15">
      <c r="B275" s="113"/>
      <c r="C275" s="113"/>
      <c r="D275" s="113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</row>
    <row r="276" spans="2:15">
      <c r="B276" s="113"/>
      <c r="C276" s="113"/>
      <c r="D276" s="113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</row>
    <row r="277" spans="2:15">
      <c r="B277" s="113"/>
      <c r="C277" s="113"/>
      <c r="D277" s="113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</row>
    <row r="278" spans="2:15">
      <c r="B278" s="113"/>
      <c r="C278" s="113"/>
      <c r="D278" s="113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</row>
    <row r="279" spans="2:15">
      <c r="B279" s="113"/>
      <c r="C279" s="113"/>
      <c r="D279" s="113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</row>
    <row r="280" spans="2:15">
      <c r="B280" s="113"/>
      <c r="C280" s="113"/>
      <c r="D280" s="113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</row>
    <row r="281" spans="2:15">
      <c r="B281" s="113"/>
      <c r="C281" s="113"/>
      <c r="D281" s="113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</row>
    <row r="282" spans="2:15">
      <c r="B282" s="113"/>
      <c r="C282" s="113"/>
      <c r="D282" s="113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</row>
    <row r="283" spans="2:15">
      <c r="B283" s="113"/>
      <c r="C283" s="113"/>
      <c r="D283" s="113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</row>
    <row r="284" spans="2:15">
      <c r="B284" s="113"/>
      <c r="C284" s="113"/>
      <c r="D284" s="113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</row>
    <row r="285" spans="2:15">
      <c r="B285" s="113"/>
      <c r="C285" s="113"/>
      <c r="D285" s="113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</row>
    <row r="286" spans="2:15">
      <c r="B286" s="113"/>
      <c r="C286" s="113"/>
      <c r="D286" s="113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</row>
    <row r="287" spans="2:15">
      <c r="B287" s="113"/>
      <c r="C287" s="113"/>
      <c r="D287" s="113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</row>
    <row r="288" spans="2:15">
      <c r="B288" s="113"/>
      <c r="C288" s="113"/>
      <c r="D288" s="113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</row>
    <row r="289" spans="2:15">
      <c r="B289" s="113"/>
      <c r="C289" s="113"/>
      <c r="D289" s="113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</row>
    <row r="290" spans="2:15">
      <c r="B290" s="113"/>
      <c r="C290" s="113"/>
      <c r="D290" s="113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</row>
    <row r="291" spans="2:15">
      <c r="B291" s="113"/>
      <c r="C291" s="113"/>
      <c r="D291" s="113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</row>
    <row r="292" spans="2:15">
      <c r="B292" s="113"/>
      <c r="C292" s="113"/>
      <c r="D292" s="113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</row>
    <row r="293" spans="2:15">
      <c r="B293" s="113"/>
      <c r="C293" s="113"/>
      <c r="D293" s="113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</row>
    <row r="294" spans="2:15">
      <c r="B294" s="113"/>
      <c r="C294" s="113"/>
      <c r="D294" s="113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</row>
    <row r="295" spans="2:15">
      <c r="B295" s="113"/>
      <c r="C295" s="113"/>
      <c r="D295" s="113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</row>
    <row r="296" spans="2:15">
      <c r="B296" s="113"/>
      <c r="C296" s="113"/>
      <c r="D296" s="113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</row>
    <row r="297" spans="2:15">
      <c r="B297" s="113"/>
      <c r="C297" s="113"/>
      <c r="D297" s="113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</row>
    <row r="298" spans="2:15">
      <c r="B298" s="113"/>
      <c r="C298" s="113"/>
      <c r="D298" s="113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</row>
    <row r="299" spans="2:15">
      <c r="B299" s="113"/>
      <c r="C299" s="113"/>
      <c r="D299" s="113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</row>
    <row r="300" spans="2:15">
      <c r="B300" s="113"/>
      <c r="C300" s="113"/>
      <c r="D300" s="113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</row>
  </sheetData>
  <sheetProtection sheet="1" objects="1" scenarios="1"/>
  <mergeCells count="1">
    <mergeCell ref="B6:O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zoomScale="85" zoomScaleNormal="85" workbookViewId="0">
      <selection activeCell="C24" sqref="C24"/>
    </sheetView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57.1406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1.28515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144</v>
      </c>
      <c r="C1" s="67" t="s" vm="1">
        <v>228</v>
      </c>
    </row>
    <row r="2" spans="2:10">
      <c r="B2" s="46" t="s">
        <v>143</v>
      </c>
      <c r="C2" s="67" t="s">
        <v>229</v>
      </c>
    </row>
    <row r="3" spans="2:10">
      <c r="B3" s="46" t="s">
        <v>145</v>
      </c>
      <c r="C3" s="67" t="s">
        <v>230</v>
      </c>
    </row>
    <row r="4" spans="2:10">
      <c r="B4" s="46" t="s">
        <v>146</v>
      </c>
      <c r="C4" s="67">
        <v>8801</v>
      </c>
    </row>
    <row r="6" spans="2:10" ht="26.25" customHeight="1">
      <c r="B6" s="148" t="s">
        <v>176</v>
      </c>
      <c r="C6" s="149"/>
      <c r="D6" s="149"/>
      <c r="E6" s="149"/>
      <c r="F6" s="149"/>
      <c r="G6" s="149"/>
      <c r="H6" s="149"/>
      <c r="I6" s="149"/>
      <c r="J6" s="150"/>
    </row>
    <row r="7" spans="2:10" s="3" customFormat="1" ht="78.75">
      <c r="B7" s="47" t="s">
        <v>115</v>
      </c>
      <c r="C7" s="49" t="s">
        <v>55</v>
      </c>
      <c r="D7" s="49" t="s">
        <v>85</v>
      </c>
      <c r="E7" s="49" t="s">
        <v>56</v>
      </c>
      <c r="F7" s="49" t="s">
        <v>102</v>
      </c>
      <c r="G7" s="49" t="s">
        <v>187</v>
      </c>
      <c r="H7" s="49" t="s">
        <v>147</v>
      </c>
      <c r="I7" s="49" t="s">
        <v>148</v>
      </c>
      <c r="J7" s="64" t="s">
        <v>214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1" t="s">
        <v>41</v>
      </c>
      <c r="C10" s="86"/>
      <c r="D10" s="81"/>
      <c r="E10" s="93">
        <v>1.3408072283059822E-2</v>
      </c>
      <c r="F10" s="99"/>
      <c r="G10" s="102">
        <v>149269.10491999998</v>
      </c>
      <c r="H10" s="79">
        <f>IFERROR(G10/$G$10,0)</f>
        <v>1</v>
      </c>
      <c r="I10" s="79">
        <f>G10/'סכום נכסי הקרן'!$C$42</f>
        <v>9.2803139494900579E-3</v>
      </c>
      <c r="J10" s="99"/>
    </row>
    <row r="11" spans="2:10" ht="22.5" customHeight="1">
      <c r="B11" s="85" t="s">
        <v>201</v>
      </c>
      <c r="C11" s="86"/>
      <c r="D11" s="81"/>
      <c r="E11" s="93">
        <v>1.3408072283059822E-2</v>
      </c>
      <c r="F11" s="96"/>
      <c r="G11" s="102">
        <v>149269.10491999998</v>
      </c>
      <c r="H11" s="79">
        <f t="shared" ref="H11:H24" si="0">IFERROR(G11/$G$10,0)</f>
        <v>1</v>
      </c>
      <c r="I11" s="79">
        <f>G11/'סכום נכסי הקרן'!$C$42</f>
        <v>9.2803139494900579E-3</v>
      </c>
      <c r="J11" s="99"/>
    </row>
    <row r="12" spans="2:10">
      <c r="B12" s="82" t="s">
        <v>86</v>
      </c>
      <c r="C12" s="105"/>
      <c r="D12" s="104"/>
      <c r="E12" s="94">
        <v>3.4279247230687489E-2</v>
      </c>
      <c r="F12" s="92"/>
      <c r="G12" s="101">
        <v>58385.498810000005</v>
      </c>
      <c r="H12" s="77">
        <f t="shared" si="0"/>
        <v>0.3911425531846755</v>
      </c>
      <c r="I12" s="77">
        <f>G12/'סכום נכסי הקרן'!$C$42</f>
        <v>3.6299256925589008E-3</v>
      </c>
      <c r="J12" s="70"/>
    </row>
    <row r="13" spans="2:10">
      <c r="B13" s="100" t="s">
        <v>3135</v>
      </c>
      <c r="C13" s="86">
        <v>44926</v>
      </c>
      <c r="D13" s="81" t="s">
        <v>3136</v>
      </c>
      <c r="E13" s="93">
        <v>3.5400000000000001E-2</v>
      </c>
      <c r="F13" s="96" t="s">
        <v>131</v>
      </c>
      <c r="G13" s="102">
        <v>8568.0004800000006</v>
      </c>
      <c r="H13" s="79">
        <f t="shared" si="0"/>
        <v>5.7399690877706924E-2</v>
      </c>
      <c r="I13" s="79">
        <f>G13/'סכום נכסי הקרן'!$C$42</f>
        <v>5.3268715194880077E-4</v>
      </c>
      <c r="J13" s="99" t="s">
        <v>3137</v>
      </c>
    </row>
    <row r="14" spans="2:10">
      <c r="B14" s="100" t="s">
        <v>3138</v>
      </c>
      <c r="C14" s="86">
        <v>44651</v>
      </c>
      <c r="D14" s="81" t="s">
        <v>3139</v>
      </c>
      <c r="E14" s="93">
        <v>6.1800000000000001E-2</v>
      </c>
      <c r="F14" s="96" t="s">
        <v>131</v>
      </c>
      <c r="G14" s="102">
        <v>5500.5420000000004</v>
      </c>
      <c r="H14" s="79">
        <f t="shared" si="0"/>
        <v>3.6849835757694051E-2</v>
      </c>
      <c r="I14" s="79">
        <f>G14/'סכום נכסי הקרן'!$C$42</f>
        <v>3.4197804481854563E-4</v>
      </c>
      <c r="J14" s="99" t="s">
        <v>3140</v>
      </c>
    </row>
    <row r="15" spans="2:10">
      <c r="B15" s="100" t="s">
        <v>3141</v>
      </c>
      <c r="C15" s="86">
        <v>44926</v>
      </c>
      <c r="D15" s="81" t="s">
        <v>3139</v>
      </c>
      <c r="E15" s="93">
        <v>9.1000000000000004E-3</v>
      </c>
      <c r="F15" s="96" t="s">
        <v>131</v>
      </c>
      <c r="G15" s="102">
        <v>5007.0243300000002</v>
      </c>
      <c r="H15" s="79">
        <f t="shared" si="0"/>
        <v>3.3543607919960992E-2</v>
      </c>
      <c r="I15" s="79">
        <f>G15/'סכום נכסי הקרן'!$C$42</f>
        <v>3.1129521249583918E-4</v>
      </c>
      <c r="J15" s="99" t="s">
        <v>3142</v>
      </c>
    </row>
    <row r="16" spans="2:10">
      <c r="B16" s="100" t="s">
        <v>3143</v>
      </c>
      <c r="C16" s="86">
        <v>44926</v>
      </c>
      <c r="D16" s="81" t="s">
        <v>3139</v>
      </c>
      <c r="E16" s="93">
        <v>4.58E-2</v>
      </c>
      <c r="F16" s="96" t="s">
        <v>131</v>
      </c>
      <c r="G16" s="102">
        <v>28446.044000000002</v>
      </c>
      <c r="H16" s="79">
        <f t="shared" si="0"/>
        <v>0.1905688656419928</v>
      </c>
      <c r="I16" s="79">
        <f>G16/'סכום נכסי הקרן'!$C$42</f>
        <v>1.7685389021558822E-3</v>
      </c>
      <c r="J16" s="99" t="s">
        <v>3144</v>
      </c>
    </row>
    <row r="17" spans="2:10">
      <c r="B17" s="100" t="s">
        <v>3145</v>
      </c>
      <c r="C17" s="86">
        <v>44834</v>
      </c>
      <c r="D17" s="81" t="s">
        <v>3139</v>
      </c>
      <c r="E17" s="93">
        <v>8.9999999999999998E-4</v>
      </c>
      <c r="F17" s="96" t="s">
        <v>131</v>
      </c>
      <c r="G17" s="102">
        <v>10863.888000000001</v>
      </c>
      <c r="H17" s="79">
        <f t="shared" si="0"/>
        <v>7.2780552987320765E-2</v>
      </c>
      <c r="I17" s="79">
        <f>G17/'סכום נכסי הקרן'!$C$42</f>
        <v>6.7542638113983315E-4</v>
      </c>
      <c r="J17" s="99" t="s">
        <v>3146</v>
      </c>
    </row>
    <row r="18" spans="2:10">
      <c r="B18" s="85"/>
      <c r="C18" s="86"/>
      <c r="D18" s="81"/>
      <c r="E18" s="93"/>
      <c r="F18" s="99"/>
      <c r="G18" s="99"/>
      <c r="H18" s="79"/>
      <c r="I18" s="99"/>
      <c r="J18" s="99"/>
    </row>
    <row r="19" spans="2:10">
      <c r="B19" s="82" t="s">
        <v>87</v>
      </c>
      <c r="C19" s="105"/>
      <c r="D19" s="104"/>
      <c r="E19" s="94">
        <v>0</v>
      </c>
      <c r="F19" s="92"/>
      <c r="G19" s="101">
        <v>90883.606109999993</v>
      </c>
      <c r="H19" s="77">
        <f t="shared" si="0"/>
        <v>0.60885744681532461</v>
      </c>
      <c r="I19" s="77">
        <f>G19/'סכום נכסי הקרן'!$C$42</f>
        <v>5.650388256931157E-3</v>
      </c>
      <c r="J19" s="70"/>
    </row>
    <row r="20" spans="2:10">
      <c r="B20" s="100" t="s">
        <v>3147</v>
      </c>
      <c r="C20" s="86">
        <v>44834</v>
      </c>
      <c r="D20" s="81" t="s">
        <v>27</v>
      </c>
      <c r="E20" s="93">
        <v>0</v>
      </c>
      <c r="F20" s="96" t="s">
        <v>131</v>
      </c>
      <c r="G20" s="102">
        <v>64961.110670000002</v>
      </c>
      <c r="H20" s="79">
        <f t="shared" si="0"/>
        <v>0.43519461515372238</v>
      </c>
      <c r="I20" s="79">
        <f>G20/'סכום נכסי הקרן'!$C$42</f>
        <v>4.0387426577540471E-3</v>
      </c>
      <c r="J20" s="99" t="s">
        <v>3148</v>
      </c>
    </row>
    <row r="21" spans="2:10">
      <c r="B21" s="100" t="s">
        <v>3149</v>
      </c>
      <c r="C21" s="86">
        <v>44834</v>
      </c>
      <c r="D21" s="81" t="s">
        <v>27</v>
      </c>
      <c r="E21" s="93">
        <v>0</v>
      </c>
      <c r="F21" s="96" t="s">
        <v>131</v>
      </c>
      <c r="G21" s="102">
        <v>19370.986000000001</v>
      </c>
      <c r="H21" s="79">
        <f t="shared" si="0"/>
        <v>0.12977223927470979</v>
      </c>
      <c r="I21" s="79">
        <f>G21/'סכום נכסי הקרן'!$C$42</f>
        <v>1.2043271223976509E-3</v>
      </c>
      <c r="J21" s="99" t="s">
        <v>3150</v>
      </c>
    </row>
    <row r="22" spans="2:10">
      <c r="B22" s="100" t="s">
        <v>3151</v>
      </c>
      <c r="C22" s="86">
        <v>44377</v>
      </c>
      <c r="D22" s="81" t="s">
        <v>27</v>
      </c>
      <c r="E22" s="93">
        <v>0</v>
      </c>
      <c r="F22" s="96" t="s">
        <v>131</v>
      </c>
      <c r="G22" s="102">
        <v>1802.7532099999999</v>
      </c>
      <c r="H22" s="79">
        <f t="shared" si="0"/>
        <v>1.207720251934368E-2</v>
      </c>
      <c r="I22" s="79">
        <f>G22/'סכום נכסי הקרן'!$C$42</f>
        <v>1.1208023101108161E-4</v>
      </c>
      <c r="J22" s="99" t="s">
        <v>3152</v>
      </c>
    </row>
    <row r="23" spans="2:10">
      <c r="B23" s="100" t="s">
        <v>3153</v>
      </c>
      <c r="C23" s="86">
        <v>44377</v>
      </c>
      <c r="D23" s="81" t="s">
        <v>27</v>
      </c>
      <c r="E23" s="93">
        <v>0</v>
      </c>
      <c r="F23" s="96" t="s">
        <v>131</v>
      </c>
      <c r="G23" s="102">
        <v>2503.2592300000001</v>
      </c>
      <c r="H23" s="79">
        <f t="shared" si="0"/>
        <v>1.6770109470017985E-2</v>
      </c>
      <c r="I23" s="79">
        <f>G23/'סכום נכסי הקרן'!$C$42</f>
        <v>1.5563188084908322E-4</v>
      </c>
      <c r="J23" s="99" t="s">
        <v>3152</v>
      </c>
    </row>
    <row r="24" spans="2:10">
      <c r="B24" s="100" t="s">
        <v>3154</v>
      </c>
      <c r="C24" s="86">
        <v>44834</v>
      </c>
      <c r="D24" s="81" t="s">
        <v>27</v>
      </c>
      <c r="E24" s="93">
        <v>0</v>
      </c>
      <c r="F24" s="96" t="s">
        <v>131</v>
      </c>
      <c r="G24" s="102">
        <v>2245.4969999999998</v>
      </c>
      <c r="H24" s="79">
        <f t="shared" si="0"/>
        <v>1.5043280397530771E-2</v>
      </c>
      <c r="I24" s="79">
        <f>G24/'סכום נכסי הקרן'!$C$42</f>
        <v>1.3960636491929516E-4</v>
      </c>
      <c r="J24" s="99" t="s">
        <v>3155</v>
      </c>
    </row>
    <row r="25" spans="2:10">
      <c r="B25" s="85"/>
      <c r="C25" s="86"/>
      <c r="D25" s="81"/>
      <c r="E25" s="93"/>
      <c r="F25" s="99"/>
      <c r="G25" s="99"/>
      <c r="H25" s="79"/>
      <c r="I25" s="99"/>
      <c r="J25" s="99"/>
    </row>
    <row r="26" spans="2:10">
      <c r="B26" s="81"/>
      <c r="C26" s="86"/>
      <c r="D26" s="81"/>
      <c r="E26" s="93"/>
      <c r="F26" s="81"/>
      <c r="G26" s="81"/>
      <c r="H26" s="81"/>
      <c r="I26" s="81"/>
      <c r="J26" s="81"/>
    </row>
    <row r="27" spans="2:10">
      <c r="B27" s="81"/>
      <c r="C27" s="86"/>
      <c r="D27" s="81"/>
      <c r="E27" s="93"/>
      <c r="F27" s="81"/>
      <c r="G27" s="81"/>
      <c r="H27" s="81"/>
      <c r="I27" s="81"/>
      <c r="J27" s="81"/>
    </row>
    <row r="28" spans="2:10">
      <c r="B28" s="115"/>
      <c r="C28" s="86"/>
      <c r="D28" s="81"/>
      <c r="E28" s="93"/>
      <c r="F28" s="81"/>
      <c r="G28" s="81"/>
      <c r="H28" s="81"/>
      <c r="I28" s="81"/>
      <c r="J28" s="81"/>
    </row>
    <row r="29" spans="2:10">
      <c r="B29" s="115"/>
      <c r="C29" s="86"/>
      <c r="D29" s="81"/>
      <c r="E29" s="93"/>
      <c r="F29" s="81"/>
      <c r="G29" s="81"/>
      <c r="H29" s="81"/>
      <c r="I29" s="81"/>
      <c r="J29" s="81"/>
    </row>
    <row r="30" spans="2:10">
      <c r="B30" s="81"/>
      <c r="C30" s="86"/>
      <c r="D30" s="81"/>
      <c r="E30" s="93"/>
      <c r="F30" s="81"/>
      <c r="G30" s="81"/>
      <c r="H30" s="81"/>
      <c r="I30" s="81"/>
      <c r="J30" s="81"/>
    </row>
    <row r="31" spans="2:10">
      <c r="B31" s="81"/>
      <c r="C31" s="86"/>
      <c r="D31" s="81"/>
      <c r="E31" s="93"/>
      <c r="F31" s="81"/>
      <c r="G31" s="81"/>
      <c r="H31" s="81"/>
      <c r="I31" s="81"/>
      <c r="J31" s="81"/>
    </row>
    <row r="32" spans="2:10">
      <c r="B32" s="81"/>
      <c r="C32" s="86"/>
      <c r="D32" s="81"/>
      <c r="E32" s="93"/>
      <c r="F32" s="81"/>
      <c r="G32" s="81"/>
      <c r="H32" s="81"/>
      <c r="I32" s="81"/>
      <c r="J32" s="81"/>
    </row>
    <row r="33" spans="2:10">
      <c r="B33" s="81"/>
      <c r="C33" s="86"/>
      <c r="D33" s="81"/>
      <c r="E33" s="93"/>
      <c r="F33" s="81"/>
      <c r="G33" s="81"/>
      <c r="H33" s="81"/>
      <c r="I33" s="81"/>
      <c r="J33" s="81"/>
    </row>
    <row r="34" spans="2:10">
      <c r="B34" s="81"/>
      <c r="C34" s="86"/>
      <c r="D34" s="81"/>
      <c r="E34" s="93"/>
      <c r="F34" s="81"/>
      <c r="G34" s="81"/>
      <c r="H34" s="81"/>
      <c r="I34" s="81"/>
      <c r="J34" s="81"/>
    </row>
    <row r="35" spans="2:10">
      <c r="B35" s="81"/>
      <c r="C35" s="86"/>
      <c r="D35" s="81"/>
      <c r="E35" s="93"/>
      <c r="F35" s="81"/>
      <c r="G35" s="81"/>
      <c r="H35" s="81"/>
      <c r="I35" s="81"/>
      <c r="J35" s="81"/>
    </row>
    <row r="36" spans="2:10">
      <c r="B36" s="81"/>
      <c r="C36" s="86"/>
      <c r="D36" s="81"/>
      <c r="E36" s="93"/>
      <c r="F36" s="81"/>
      <c r="G36" s="81"/>
      <c r="H36" s="81"/>
      <c r="I36" s="81"/>
      <c r="J36" s="81"/>
    </row>
    <row r="37" spans="2:10">
      <c r="B37" s="81"/>
      <c r="C37" s="86"/>
      <c r="D37" s="81"/>
      <c r="E37" s="93"/>
      <c r="F37" s="81"/>
      <c r="G37" s="81"/>
      <c r="H37" s="81"/>
      <c r="I37" s="81"/>
      <c r="J37" s="81"/>
    </row>
    <row r="38" spans="2:10">
      <c r="B38" s="81"/>
      <c r="C38" s="86"/>
      <c r="D38" s="81"/>
      <c r="E38" s="93"/>
      <c r="F38" s="81"/>
      <c r="G38" s="81"/>
      <c r="H38" s="81"/>
      <c r="I38" s="81"/>
      <c r="J38" s="81"/>
    </row>
    <row r="39" spans="2:10">
      <c r="B39" s="81"/>
      <c r="C39" s="86"/>
      <c r="D39" s="81"/>
      <c r="E39" s="93"/>
      <c r="F39" s="81"/>
      <c r="G39" s="81"/>
      <c r="H39" s="81"/>
      <c r="I39" s="81"/>
      <c r="J39" s="81"/>
    </row>
    <row r="40" spans="2:10">
      <c r="B40" s="81"/>
      <c r="C40" s="86"/>
      <c r="D40" s="81"/>
      <c r="E40" s="93"/>
      <c r="F40" s="81"/>
      <c r="G40" s="81"/>
      <c r="H40" s="81"/>
      <c r="I40" s="81"/>
      <c r="J40" s="81"/>
    </row>
    <row r="41" spans="2:10">
      <c r="B41" s="81"/>
      <c r="C41" s="86"/>
      <c r="D41" s="81"/>
      <c r="E41" s="93"/>
      <c r="F41" s="81"/>
      <c r="G41" s="81"/>
      <c r="H41" s="81"/>
      <c r="I41" s="81"/>
      <c r="J41" s="81"/>
    </row>
    <row r="42" spans="2:10">
      <c r="B42" s="81"/>
      <c r="C42" s="86"/>
      <c r="D42" s="81"/>
      <c r="E42" s="93"/>
      <c r="F42" s="81"/>
      <c r="G42" s="81"/>
      <c r="H42" s="81"/>
      <c r="I42" s="81"/>
      <c r="J42" s="81"/>
    </row>
    <row r="43" spans="2:10">
      <c r="B43" s="81"/>
      <c r="C43" s="86"/>
      <c r="D43" s="81"/>
      <c r="E43" s="93"/>
      <c r="F43" s="81"/>
      <c r="G43" s="81"/>
      <c r="H43" s="81"/>
      <c r="I43" s="81"/>
      <c r="J43" s="81"/>
    </row>
    <row r="44" spans="2:10">
      <c r="B44" s="81"/>
      <c r="C44" s="86"/>
      <c r="D44" s="81"/>
      <c r="E44" s="93"/>
      <c r="F44" s="81"/>
      <c r="G44" s="81"/>
      <c r="H44" s="81"/>
      <c r="I44" s="81"/>
      <c r="J44" s="81"/>
    </row>
    <row r="45" spans="2:10">
      <c r="B45" s="81"/>
      <c r="C45" s="86"/>
      <c r="D45" s="81"/>
      <c r="E45" s="93"/>
      <c r="F45" s="81"/>
      <c r="G45" s="81"/>
      <c r="H45" s="81"/>
      <c r="I45" s="81"/>
      <c r="J45" s="81"/>
    </row>
    <row r="46" spans="2:10">
      <c r="B46" s="81"/>
      <c r="C46" s="86"/>
      <c r="D46" s="81"/>
      <c r="E46" s="93"/>
      <c r="F46" s="81"/>
      <c r="G46" s="81"/>
      <c r="H46" s="81"/>
      <c r="I46" s="81"/>
      <c r="J46" s="81"/>
    </row>
    <row r="47" spans="2:10">
      <c r="B47" s="81"/>
      <c r="C47" s="86"/>
      <c r="D47" s="81"/>
      <c r="E47" s="93"/>
      <c r="F47" s="81"/>
      <c r="G47" s="81"/>
      <c r="H47" s="81"/>
      <c r="I47" s="81"/>
      <c r="J47" s="81"/>
    </row>
    <row r="48" spans="2:10">
      <c r="B48" s="81"/>
      <c r="C48" s="86"/>
      <c r="D48" s="81"/>
      <c r="E48" s="93"/>
      <c r="F48" s="81"/>
      <c r="G48" s="81"/>
      <c r="H48" s="81"/>
      <c r="I48" s="81"/>
      <c r="J48" s="81"/>
    </row>
    <row r="49" spans="2:10">
      <c r="B49" s="81"/>
      <c r="C49" s="86"/>
      <c r="D49" s="81"/>
      <c r="E49" s="93"/>
      <c r="F49" s="81"/>
      <c r="G49" s="81"/>
      <c r="H49" s="81"/>
      <c r="I49" s="81"/>
      <c r="J49" s="81"/>
    </row>
    <row r="50" spans="2:10">
      <c r="B50" s="81"/>
      <c r="C50" s="86"/>
      <c r="D50" s="81"/>
      <c r="E50" s="93"/>
      <c r="F50" s="81"/>
      <c r="G50" s="81"/>
      <c r="H50" s="81"/>
      <c r="I50" s="81"/>
      <c r="J50" s="81"/>
    </row>
    <row r="51" spans="2:10">
      <c r="B51" s="81"/>
      <c r="C51" s="86"/>
      <c r="D51" s="81"/>
      <c r="E51" s="93"/>
      <c r="F51" s="81"/>
      <c r="G51" s="81"/>
      <c r="H51" s="81"/>
      <c r="I51" s="81"/>
      <c r="J51" s="81"/>
    </row>
    <row r="52" spans="2:10">
      <c r="B52" s="81"/>
      <c r="C52" s="86"/>
      <c r="D52" s="81"/>
      <c r="E52" s="93"/>
      <c r="F52" s="81"/>
      <c r="G52" s="81"/>
      <c r="H52" s="81"/>
      <c r="I52" s="81"/>
      <c r="J52" s="81"/>
    </row>
    <row r="53" spans="2:10">
      <c r="B53" s="81"/>
      <c r="C53" s="86"/>
      <c r="D53" s="81"/>
      <c r="E53" s="93"/>
      <c r="F53" s="81"/>
      <c r="G53" s="81"/>
      <c r="H53" s="81"/>
      <c r="I53" s="81"/>
      <c r="J53" s="81"/>
    </row>
    <row r="54" spans="2:10">
      <c r="B54" s="81"/>
      <c r="C54" s="86"/>
      <c r="D54" s="81"/>
      <c r="E54" s="93"/>
      <c r="F54" s="81"/>
      <c r="G54" s="81"/>
      <c r="H54" s="81"/>
      <c r="I54" s="81"/>
      <c r="J54" s="81"/>
    </row>
    <row r="55" spans="2:10">
      <c r="B55" s="81"/>
      <c r="C55" s="86"/>
      <c r="D55" s="81"/>
      <c r="E55" s="93"/>
      <c r="F55" s="81"/>
      <c r="G55" s="81"/>
      <c r="H55" s="81"/>
      <c r="I55" s="81"/>
      <c r="J55" s="81"/>
    </row>
    <row r="56" spans="2:10">
      <c r="B56" s="81"/>
      <c r="C56" s="86"/>
      <c r="D56" s="81"/>
      <c r="E56" s="93"/>
      <c r="F56" s="81"/>
      <c r="G56" s="81"/>
      <c r="H56" s="81"/>
      <c r="I56" s="81"/>
      <c r="J56" s="81"/>
    </row>
    <row r="57" spans="2:10">
      <c r="B57" s="81"/>
      <c r="C57" s="86"/>
      <c r="D57" s="81"/>
      <c r="E57" s="93"/>
      <c r="F57" s="81"/>
      <c r="G57" s="81"/>
      <c r="H57" s="81"/>
      <c r="I57" s="81"/>
      <c r="J57" s="81"/>
    </row>
    <row r="58" spans="2:10">
      <c r="B58" s="81"/>
      <c r="C58" s="86"/>
      <c r="D58" s="81"/>
      <c r="E58" s="93"/>
      <c r="F58" s="81"/>
      <c r="G58" s="81"/>
      <c r="H58" s="81"/>
      <c r="I58" s="81"/>
      <c r="J58" s="81"/>
    </row>
    <row r="59" spans="2:10">
      <c r="B59" s="81"/>
      <c r="C59" s="86"/>
      <c r="D59" s="81"/>
      <c r="E59" s="93"/>
      <c r="F59" s="81"/>
      <c r="G59" s="81"/>
      <c r="H59" s="81"/>
      <c r="I59" s="81"/>
      <c r="J59" s="81"/>
    </row>
    <row r="60" spans="2:10">
      <c r="B60" s="81"/>
      <c r="C60" s="86"/>
      <c r="D60" s="81"/>
      <c r="E60" s="93"/>
      <c r="F60" s="81"/>
      <c r="G60" s="81"/>
      <c r="H60" s="81"/>
      <c r="I60" s="81"/>
      <c r="J60" s="81"/>
    </row>
    <row r="61" spans="2:10">
      <c r="B61" s="81"/>
      <c r="C61" s="86"/>
      <c r="D61" s="81"/>
      <c r="E61" s="93"/>
      <c r="F61" s="81"/>
      <c r="G61" s="81"/>
      <c r="H61" s="81"/>
      <c r="I61" s="81"/>
      <c r="J61" s="81"/>
    </row>
    <row r="62" spans="2:10">
      <c r="B62" s="81"/>
      <c r="C62" s="86"/>
      <c r="D62" s="81"/>
      <c r="E62" s="93"/>
      <c r="F62" s="81"/>
      <c r="G62" s="81"/>
      <c r="H62" s="81"/>
      <c r="I62" s="81"/>
      <c r="J62" s="81"/>
    </row>
    <row r="63" spans="2:10">
      <c r="B63" s="81"/>
      <c r="C63" s="86"/>
      <c r="D63" s="81"/>
      <c r="E63" s="93"/>
      <c r="F63" s="81"/>
      <c r="G63" s="81"/>
      <c r="H63" s="81"/>
      <c r="I63" s="81"/>
      <c r="J63" s="81"/>
    </row>
    <row r="64" spans="2:10">
      <c r="B64" s="81"/>
      <c r="C64" s="86"/>
      <c r="D64" s="81"/>
      <c r="E64" s="93"/>
      <c r="F64" s="81"/>
      <c r="G64" s="81"/>
      <c r="H64" s="81"/>
      <c r="I64" s="81"/>
      <c r="J64" s="81"/>
    </row>
    <row r="65" spans="2:10">
      <c r="B65" s="81"/>
      <c r="C65" s="86"/>
      <c r="D65" s="81"/>
      <c r="E65" s="93"/>
      <c r="F65" s="81"/>
      <c r="G65" s="81"/>
      <c r="H65" s="81"/>
      <c r="I65" s="81"/>
      <c r="J65" s="81"/>
    </row>
    <row r="66" spans="2:10">
      <c r="B66" s="81"/>
      <c r="C66" s="86"/>
      <c r="D66" s="81"/>
      <c r="E66" s="93"/>
      <c r="F66" s="81"/>
      <c r="G66" s="81"/>
      <c r="H66" s="81"/>
      <c r="I66" s="81"/>
      <c r="J66" s="81"/>
    </row>
    <row r="67" spans="2:10">
      <c r="B67" s="81"/>
      <c r="C67" s="86"/>
      <c r="D67" s="81"/>
      <c r="E67" s="93"/>
      <c r="F67" s="81"/>
      <c r="G67" s="81"/>
      <c r="H67" s="81"/>
      <c r="I67" s="81"/>
      <c r="J67" s="81"/>
    </row>
    <row r="68" spans="2:10">
      <c r="B68" s="81"/>
      <c r="C68" s="86"/>
      <c r="D68" s="81"/>
      <c r="E68" s="93"/>
      <c r="F68" s="81"/>
      <c r="G68" s="81"/>
      <c r="H68" s="81"/>
      <c r="I68" s="81"/>
      <c r="J68" s="81"/>
    </row>
    <row r="69" spans="2:10">
      <c r="B69" s="81"/>
      <c r="C69" s="86"/>
      <c r="D69" s="81"/>
      <c r="E69" s="93"/>
      <c r="F69" s="81"/>
      <c r="G69" s="81"/>
      <c r="H69" s="81"/>
      <c r="I69" s="81"/>
      <c r="J69" s="81"/>
    </row>
    <row r="70" spans="2:10">
      <c r="B70" s="81"/>
      <c r="C70" s="86"/>
      <c r="D70" s="81"/>
      <c r="E70" s="93"/>
      <c r="F70" s="81"/>
      <c r="G70" s="81"/>
      <c r="H70" s="81"/>
      <c r="I70" s="81"/>
      <c r="J70" s="81"/>
    </row>
    <row r="71" spans="2:10">
      <c r="B71" s="81"/>
      <c r="C71" s="86"/>
      <c r="D71" s="81"/>
      <c r="E71" s="93"/>
      <c r="F71" s="81"/>
      <c r="G71" s="81"/>
      <c r="H71" s="81"/>
      <c r="I71" s="81"/>
      <c r="J71" s="81"/>
    </row>
    <row r="72" spans="2:10">
      <c r="B72" s="81"/>
      <c r="C72" s="86"/>
      <c r="D72" s="81"/>
      <c r="E72" s="93"/>
      <c r="F72" s="81"/>
      <c r="G72" s="81"/>
      <c r="H72" s="81"/>
      <c r="I72" s="81"/>
      <c r="J72" s="81"/>
    </row>
    <row r="73" spans="2:10">
      <c r="B73" s="81"/>
      <c r="C73" s="86"/>
      <c r="D73" s="81"/>
      <c r="E73" s="93"/>
      <c r="F73" s="81"/>
      <c r="G73" s="81"/>
      <c r="H73" s="81"/>
      <c r="I73" s="81"/>
      <c r="J73" s="81"/>
    </row>
    <row r="74" spans="2:10">
      <c r="B74" s="81"/>
      <c r="C74" s="86"/>
      <c r="D74" s="81"/>
      <c r="E74" s="93"/>
      <c r="F74" s="81"/>
      <c r="G74" s="81"/>
      <c r="H74" s="81"/>
      <c r="I74" s="81"/>
      <c r="J74" s="81"/>
    </row>
    <row r="75" spans="2:10">
      <c r="B75" s="81"/>
      <c r="C75" s="86"/>
      <c r="D75" s="81"/>
      <c r="E75" s="93"/>
      <c r="F75" s="81"/>
      <c r="G75" s="81"/>
      <c r="H75" s="81"/>
      <c r="I75" s="81"/>
      <c r="J75" s="81"/>
    </row>
    <row r="76" spans="2:10">
      <c r="B76" s="81"/>
      <c r="C76" s="86"/>
      <c r="D76" s="81"/>
      <c r="E76" s="93"/>
      <c r="F76" s="81"/>
      <c r="G76" s="81"/>
      <c r="H76" s="81"/>
      <c r="I76" s="81"/>
      <c r="J76" s="81"/>
    </row>
    <row r="77" spans="2:10">
      <c r="B77" s="81"/>
      <c r="C77" s="86"/>
      <c r="D77" s="81"/>
      <c r="E77" s="93"/>
      <c r="F77" s="81"/>
      <c r="G77" s="81"/>
      <c r="H77" s="81"/>
      <c r="I77" s="81"/>
      <c r="J77" s="81"/>
    </row>
    <row r="78" spans="2:10">
      <c r="B78" s="81"/>
      <c r="C78" s="86"/>
      <c r="D78" s="81"/>
      <c r="E78" s="93"/>
      <c r="F78" s="81"/>
      <c r="G78" s="81"/>
      <c r="H78" s="81"/>
      <c r="I78" s="81"/>
      <c r="J78" s="81"/>
    </row>
    <row r="79" spans="2:10">
      <c r="B79" s="81"/>
      <c r="C79" s="86"/>
      <c r="D79" s="81"/>
      <c r="E79" s="93"/>
      <c r="F79" s="81"/>
      <c r="G79" s="81"/>
      <c r="H79" s="81"/>
      <c r="I79" s="81"/>
      <c r="J79" s="81"/>
    </row>
    <row r="80" spans="2:10">
      <c r="B80" s="81"/>
      <c r="C80" s="86"/>
      <c r="D80" s="81"/>
      <c r="E80" s="93"/>
      <c r="F80" s="81"/>
      <c r="G80" s="81"/>
      <c r="H80" s="81"/>
      <c r="I80" s="81"/>
      <c r="J80" s="81"/>
    </row>
    <row r="81" spans="2:10">
      <c r="B81" s="81"/>
      <c r="C81" s="86"/>
      <c r="D81" s="81"/>
      <c r="E81" s="93"/>
      <c r="F81" s="81"/>
      <c r="G81" s="81"/>
      <c r="H81" s="81"/>
      <c r="I81" s="81"/>
      <c r="J81" s="81"/>
    </row>
    <row r="82" spans="2:10">
      <c r="B82" s="81"/>
      <c r="C82" s="86"/>
      <c r="D82" s="81"/>
      <c r="E82" s="93"/>
      <c r="F82" s="81"/>
      <c r="G82" s="81"/>
      <c r="H82" s="81"/>
      <c r="I82" s="81"/>
      <c r="J82" s="81"/>
    </row>
    <row r="83" spans="2:10">
      <c r="B83" s="81"/>
      <c r="C83" s="86"/>
      <c r="D83" s="81"/>
      <c r="E83" s="93"/>
      <c r="F83" s="81"/>
      <c r="G83" s="81"/>
      <c r="H83" s="81"/>
      <c r="I83" s="81"/>
      <c r="J83" s="81"/>
    </row>
    <row r="84" spans="2:10">
      <c r="B84" s="81"/>
      <c r="C84" s="86"/>
      <c r="D84" s="81"/>
      <c r="E84" s="93"/>
      <c r="F84" s="81"/>
      <c r="G84" s="81"/>
      <c r="H84" s="81"/>
      <c r="I84" s="81"/>
      <c r="J84" s="81"/>
    </row>
    <row r="85" spans="2:10">
      <c r="B85" s="81"/>
      <c r="C85" s="86"/>
      <c r="D85" s="81"/>
      <c r="E85" s="93"/>
      <c r="F85" s="81"/>
      <c r="G85" s="81"/>
      <c r="H85" s="81"/>
      <c r="I85" s="81"/>
      <c r="J85" s="81"/>
    </row>
    <row r="86" spans="2:10">
      <c r="B86" s="81"/>
      <c r="C86" s="86"/>
      <c r="D86" s="81"/>
      <c r="E86" s="93"/>
      <c r="F86" s="81"/>
      <c r="G86" s="81"/>
      <c r="H86" s="81"/>
      <c r="I86" s="81"/>
      <c r="J86" s="81"/>
    </row>
    <row r="87" spans="2:10">
      <c r="B87" s="81"/>
      <c r="C87" s="86"/>
      <c r="D87" s="81"/>
      <c r="E87" s="93"/>
      <c r="F87" s="81"/>
      <c r="G87" s="81"/>
      <c r="H87" s="81"/>
      <c r="I87" s="81"/>
      <c r="J87" s="81"/>
    </row>
    <row r="88" spans="2:10">
      <c r="B88" s="81"/>
      <c r="C88" s="86"/>
      <c r="D88" s="81"/>
      <c r="E88" s="93"/>
      <c r="F88" s="81"/>
      <c r="G88" s="81"/>
      <c r="H88" s="81"/>
      <c r="I88" s="81"/>
      <c r="J88" s="81"/>
    </row>
    <row r="89" spans="2:10">
      <c r="B89" s="81"/>
      <c r="C89" s="86"/>
      <c r="D89" s="81"/>
      <c r="E89" s="93"/>
      <c r="F89" s="81"/>
      <c r="G89" s="81"/>
      <c r="H89" s="81"/>
      <c r="I89" s="81"/>
      <c r="J89" s="81"/>
    </row>
    <row r="90" spans="2:10">
      <c r="B90" s="81"/>
      <c r="C90" s="86"/>
      <c r="D90" s="81"/>
      <c r="E90" s="93"/>
      <c r="F90" s="81"/>
      <c r="G90" s="81"/>
      <c r="H90" s="81"/>
      <c r="I90" s="81"/>
      <c r="J90" s="81"/>
    </row>
    <row r="91" spans="2:10">
      <c r="B91" s="81"/>
      <c r="C91" s="86"/>
      <c r="D91" s="81"/>
      <c r="E91" s="93"/>
      <c r="F91" s="81"/>
      <c r="G91" s="81"/>
      <c r="H91" s="81"/>
      <c r="I91" s="81"/>
      <c r="J91" s="81"/>
    </row>
    <row r="92" spans="2:10">
      <c r="B92" s="81"/>
      <c r="C92" s="86"/>
      <c r="D92" s="81"/>
      <c r="E92" s="93"/>
      <c r="F92" s="81"/>
      <c r="G92" s="81"/>
      <c r="H92" s="81"/>
      <c r="I92" s="81"/>
      <c r="J92" s="81"/>
    </row>
    <row r="93" spans="2:10">
      <c r="B93" s="81"/>
      <c r="C93" s="86"/>
      <c r="D93" s="81"/>
      <c r="E93" s="93"/>
      <c r="F93" s="81"/>
      <c r="G93" s="81"/>
      <c r="H93" s="81"/>
      <c r="I93" s="81"/>
      <c r="J93" s="81"/>
    </row>
    <row r="94" spans="2:10">
      <c r="B94" s="81"/>
      <c r="C94" s="86"/>
      <c r="D94" s="81"/>
      <c r="E94" s="93"/>
      <c r="F94" s="81"/>
      <c r="G94" s="81"/>
      <c r="H94" s="81"/>
      <c r="I94" s="81"/>
      <c r="J94" s="81"/>
    </row>
    <row r="95" spans="2:10">
      <c r="B95" s="81"/>
      <c r="C95" s="86"/>
      <c r="D95" s="81"/>
      <c r="E95" s="93"/>
      <c r="F95" s="81"/>
      <c r="G95" s="81"/>
      <c r="H95" s="81"/>
      <c r="I95" s="81"/>
      <c r="J95" s="81"/>
    </row>
    <row r="96" spans="2:10">
      <c r="B96" s="81"/>
      <c r="C96" s="86"/>
      <c r="D96" s="81"/>
      <c r="E96" s="93"/>
      <c r="F96" s="81"/>
      <c r="G96" s="81"/>
      <c r="H96" s="81"/>
      <c r="I96" s="81"/>
      <c r="J96" s="81"/>
    </row>
    <row r="97" spans="2:10">
      <c r="B97" s="81"/>
      <c r="C97" s="86"/>
      <c r="D97" s="81"/>
      <c r="E97" s="93"/>
      <c r="F97" s="81"/>
      <c r="G97" s="81"/>
      <c r="H97" s="81"/>
      <c r="I97" s="81"/>
      <c r="J97" s="81"/>
    </row>
    <row r="98" spans="2:10">
      <c r="B98" s="81"/>
      <c r="C98" s="86"/>
      <c r="D98" s="81"/>
      <c r="E98" s="93"/>
      <c r="F98" s="81"/>
      <c r="G98" s="81"/>
      <c r="H98" s="81"/>
      <c r="I98" s="81"/>
      <c r="J98" s="81"/>
    </row>
    <row r="99" spans="2:10">
      <c r="B99" s="81"/>
      <c r="C99" s="86"/>
      <c r="D99" s="81"/>
      <c r="E99" s="93"/>
      <c r="F99" s="81"/>
      <c r="G99" s="81"/>
      <c r="H99" s="81"/>
      <c r="I99" s="81"/>
      <c r="J99" s="81"/>
    </row>
    <row r="100" spans="2:10">
      <c r="B100" s="81"/>
      <c r="C100" s="86"/>
      <c r="D100" s="81"/>
      <c r="E100" s="93"/>
      <c r="F100" s="81"/>
      <c r="G100" s="81"/>
      <c r="H100" s="81"/>
      <c r="I100" s="81"/>
      <c r="J100" s="81"/>
    </row>
    <row r="101" spans="2:10">
      <c r="B101" s="81"/>
      <c r="C101" s="81"/>
      <c r="D101" s="81"/>
      <c r="E101" s="81"/>
      <c r="F101" s="81"/>
      <c r="G101" s="81"/>
      <c r="H101" s="81"/>
      <c r="I101" s="81"/>
      <c r="J101" s="81"/>
    </row>
    <row r="102" spans="2:10">
      <c r="B102" s="81"/>
      <c r="C102" s="81"/>
      <c r="D102" s="81"/>
      <c r="E102" s="81"/>
      <c r="F102" s="81"/>
      <c r="G102" s="81"/>
      <c r="H102" s="81"/>
      <c r="I102" s="81"/>
      <c r="J102" s="81"/>
    </row>
    <row r="103" spans="2:10"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2:10"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2:10">
      <c r="B105" s="81"/>
      <c r="C105" s="81"/>
      <c r="D105" s="81"/>
      <c r="E105" s="81"/>
      <c r="F105" s="81"/>
      <c r="G105" s="81"/>
      <c r="H105" s="81"/>
      <c r="I105" s="81"/>
      <c r="J105" s="81"/>
    </row>
    <row r="106" spans="2:10">
      <c r="B106" s="81"/>
      <c r="C106" s="81"/>
      <c r="D106" s="81"/>
      <c r="E106" s="81"/>
      <c r="F106" s="81"/>
      <c r="G106" s="81"/>
      <c r="H106" s="81"/>
      <c r="I106" s="81"/>
      <c r="J106" s="81"/>
    </row>
    <row r="107" spans="2:10">
      <c r="B107" s="81"/>
      <c r="C107" s="81"/>
      <c r="D107" s="81"/>
      <c r="E107" s="81"/>
      <c r="F107" s="81"/>
      <c r="G107" s="81"/>
      <c r="H107" s="81"/>
      <c r="I107" s="81"/>
      <c r="J107" s="81"/>
    </row>
    <row r="108" spans="2:10">
      <c r="B108" s="81"/>
      <c r="C108" s="81"/>
      <c r="D108" s="81"/>
      <c r="E108" s="81"/>
      <c r="F108" s="81"/>
      <c r="G108" s="81"/>
      <c r="H108" s="81"/>
      <c r="I108" s="81"/>
      <c r="J108" s="81"/>
    </row>
    <row r="109" spans="2:10">
      <c r="B109" s="81"/>
      <c r="C109" s="81"/>
      <c r="D109" s="81"/>
      <c r="E109" s="81"/>
      <c r="F109" s="81"/>
      <c r="G109" s="81"/>
      <c r="H109" s="81"/>
      <c r="I109" s="81"/>
      <c r="J109" s="81"/>
    </row>
    <row r="110" spans="2:10">
      <c r="B110" s="81"/>
      <c r="C110" s="81"/>
      <c r="D110" s="81"/>
      <c r="E110" s="81"/>
      <c r="F110" s="81"/>
      <c r="G110" s="81"/>
      <c r="H110" s="81"/>
      <c r="I110" s="81"/>
      <c r="J110" s="81"/>
    </row>
    <row r="111" spans="2:10">
      <c r="B111" s="81"/>
      <c r="C111" s="81"/>
      <c r="D111" s="81"/>
      <c r="E111" s="81"/>
      <c r="F111" s="81"/>
      <c r="G111" s="81"/>
      <c r="H111" s="81"/>
      <c r="I111" s="81"/>
      <c r="J111" s="81"/>
    </row>
    <row r="112" spans="2:10">
      <c r="B112" s="81"/>
      <c r="C112" s="81"/>
      <c r="D112" s="81"/>
      <c r="E112" s="81"/>
      <c r="F112" s="81"/>
      <c r="G112" s="81"/>
      <c r="H112" s="81"/>
      <c r="I112" s="81"/>
      <c r="J112" s="81"/>
    </row>
    <row r="113" spans="2:10"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2:10"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2:10">
      <c r="B115" s="81"/>
      <c r="C115" s="81"/>
      <c r="D115" s="81"/>
      <c r="E115" s="81"/>
      <c r="F115" s="81"/>
      <c r="G115" s="81"/>
      <c r="H115" s="81"/>
      <c r="I115" s="81"/>
      <c r="J115" s="81"/>
    </row>
    <row r="116" spans="2:10">
      <c r="B116" s="81"/>
      <c r="C116" s="81"/>
      <c r="D116" s="81"/>
      <c r="E116" s="81"/>
      <c r="F116" s="81"/>
      <c r="G116" s="81"/>
      <c r="H116" s="81"/>
      <c r="I116" s="81"/>
      <c r="J116" s="81"/>
    </row>
    <row r="117" spans="2:10">
      <c r="B117" s="81"/>
      <c r="C117" s="81"/>
      <c r="D117" s="81"/>
      <c r="E117" s="81"/>
      <c r="F117" s="81"/>
      <c r="G117" s="81"/>
      <c r="H117" s="81"/>
      <c r="I117" s="81"/>
      <c r="J117" s="81"/>
    </row>
    <row r="118" spans="2:10">
      <c r="B118" s="81"/>
      <c r="C118" s="81"/>
      <c r="D118" s="81"/>
      <c r="E118" s="81"/>
      <c r="F118" s="81"/>
      <c r="G118" s="81"/>
      <c r="H118" s="81"/>
      <c r="I118" s="81"/>
      <c r="J118" s="81"/>
    </row>
    <row r="119" spans="2:10">
      <c r="B119" s="81"/>
      <c r="C119" s="81"/>
      <c r="D119" s="81"/>
      <c r="E119" s="81"/>
      <c r="F119" s="81"/>
      <c r="G119" s="81"/>
      <c r="H119" s="81"/>
      <c r="I119" s="81"/>
      <c r="J119" s="81"/>
    </row>
    <row r="120" spans="2:10">
      <c r="B120" s="81"/>
      <c r="C120" s="81"/>
      <c r="D120" s="81"/>
      <c r="E120" s="81"/>
      <c r="F120" s="81"/>
      <c r="G120" s="81"/>
      <c r="H120" s="81"/>
      <c r="I120" s="81"/>
      <c r="J120" s="81"/>
    </row>
    <row r="121" spans="2:10">
      <c r="B121" s="81"/>
      <c r="C121" s="81"/>
      <c r="D121" s="81"/>
      <c r="E121" s="81"/>
      <c r="F121" s="81"/>
      <c r="G121" s="81"/>
      <c r="H121" s="81"/>
      <c r="I121" s="81"/>
      <c r="J121" s="81"/>
    </row>
    <row r="122" spans="2:10">
      <c r="B122" s="81"/>
      <c r="C122" s="81"/>
      <c r="D122" s="81"/>
      <c r="E122" s="81"/>
      <c r="F122" s="81"/>
      <c r="G122" s="81"/>
      <c r="H122" s="81"/>
      <c r="I122" s="81"/>
      <c r="J122" s="81"/>
    </row>
    <row r="123" spans="2:10"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2:10"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2:10">
      <c r="B125" s="113"/>
      <c r="C125" s="113"/>
      <c r="D125" s="114"/>
      <c r="E125" s="114"/>
      <c r="F125" s="123"/>
      <c r="G125" s="123"/>
      <c r="H125" s="123"/>
      <c r="I125" s="123"/>
      <c r="J125" s="114"/>
    </row>
    <row r="126" spans="2:10">
      <c r="B126" s="113"/>
      <c r="C126" s="113"/>
      <c r="D126" s="114"/>
      <c r="E126" s="114"/>
      <c r="F126" s="123"/>
      <c r="G126" s="123"/>
      <c r="H126" s="123"/>
      <c r="I126" s="123"/>
      <c r="J126" s="114"/>
    </row>
    <row r="127" spans="2:10">
      <c r="B127" s="113"/>
      <c r="C127" s="113"/>
      <c r="D127" s="114"/>
      <c r="E127" s="114"/>
      <c r="F127" s="123"/>
      <c r="G127" s="123"/>
      <c r="H127" s="123"/>
      <c r="I127" s="123"/>
      <c r="J127" s="114"/>
    </row>
    <row r="128" spans="2:10">
      <c r="B128" s="113"/>
      <c r="C128" s="113"/>
      <c r="D128" s="114"/>
      <c r="E128" s="114"/>
      <c r="F128" s="123"/>
      <c r="G128" s="123"/>
      <c r="H128" s="123"/>
      <c r="I128" s="123"/>
      <c r="J128" s="114"/>
    </row>
    <row r="129" spans="2:10">
      <c r="B129" s="113"/>
      <c r="C129" s="113"/>
      <c r="D129" s="114"/>
      <c r="E129" s="114"/>
      <c r="F129" s="123"/>
      <c r="G129" s="123"/>
      <c r="H129" s="123"/>
      <c r="I129" s="123"/>
      <c r="J129" s="114"/>
    </row>
    <row r="130" spans="2:10">
      <c r="B130" s="113"/>
      <c r="C130" s="113"/>
      <c r="D130" s="114"/>
      <c r="E130" s="114"/>
      <c r="F130" s="123"/>
      <c r="G130" s="123"/>
      <c r="H130" s="123"/>
      <c r="I130" s="123"/>
      <c r="J130" s="114"/>
    </row>
    <row r="131" spans="2:10">
      <c r="B131" s="113"/>
      <c r="C131" s="113"/>
      <c r="D131" s="114"/>
      <c r="E131" s="114"/>
      <c r="F131" s="123"/>
      <c r="G131" s="123"/>
      <c r="H131" s="123"/>
      <c r="I131" s="123"/>
      <c r="J131" s="114"/>
    </row>
    <row r="132" spans="2:10">
      <c r="B132" s="113"/>
      <c r="C132" s="113"/>
      <c r="D132" s="114"/>
      <c r="E132" s="114"/>
      <c r="F132" s="123"/>
      <c r="G132" s="123"/>
      <c r="H132" s="123"/>
      <c r="I132" s="123"/>
      <c r="J132" s="114"/>
    </row>
    <row r="133" spans="2:10">
      <c r="B133" s="113"/>
      <c r="C133" s="113"/>
      <c r="D133" s="114"/>
      <c r="E133" s="114"/>
      <c r="F133" s="123"/>
      <c r="G133" s="123"/>
      <c r="H133" s="123"/>
      <c r="I133" s="123"/>
      <c r="J133" s="114"/>
    </row>
    <row r="134" spans="2:10">
      <c r="B134" s="113"/>
      <c r="C134" s="113"/>
      <c r="D134" s="114"/>
      <c r="E134" s="114"/>
      <c r="F134" s="123"/>
      <c r="G134" s="123"/>
      <c r="H134" s="123"/>
      <c r="I134" s="123"/>
      <c r="J134" s="114"/>
    </row>
    <row r="135" spans="2:10">
      <c r="B135" s="113"/>
      <c r="C135" s="113"/>
      <c r="D135" s="114"/>
      <c r="E135" s="114"/>
      <c r="F135" s="123"/>
      <c r="G135" s="123"/>
      <c r="H135" s="123"/>
      <c r="I135" s="123"/>
      <c r="J135" s="114"/>
    </row>
    <row r="136" spans="2:10">
      <c r="B136" s="113"/>
      <c r="C136" s="113"/>
      <c r="D136" s="114"/>
      <c r="E136" s="114"/>
      <c r="F136" s="123"/>
      <c r="G136" s="123"/>
      <c r="H136" s="123"/>
      <c r="I136" s="123"/>
      <c r="J136" s="114"/>
    </row>
    <row r="137" spans="2:10">
      <c r="B137" s="113"/>
      <c r="C137" s="113"/>
      <c r="D137" s="114"/>
      <c r="E137" s="114"/>
      <c r="F137" s="123"/>
      <c r="G137" s="123"/>
      <c r="H137" s="123"/>
      <c r="I137" s="123"/>
      <c r="J137" s="114"/>
    </row>
    <row r="138" spans="2:10">
      <c r="B138" s="113"/>
      <c r="C138" s="113"/>
      <c r="D138" s="114"/>
      <c r="E138" s="114"/>
      <c r="F138" s="123"/>
      <c r="G138" s="123"/>
      <c r="H138" s="123"/>
      <c r="I138" s="123"/>
      <c r="J138" s="114"/>
    </row>
    <row r="139" spans="2:10">
      <c r="B139" s="113"/>
      <c r="C139" s="113"/>
      <c r="D139" s="114"/>
      <c r="E139" s="114"/>
      <c r="F139" s="123"/>
      <c r="G139" s="123"/>
      <c r="H139" s="123"/>
      <c r="I139" s="123"/>
      <c r="J139" s="114"/>
    </row>
    <row r="140" spans="2:10">
      <c r="B140" s="113"/>
      <c r="C140" s="113"/>
      <c r="D140" s="114"/>
      <c r="E140" s="114"/>
      <c r="F140" s="123"/>
      <c r="G140" s="123"/>
      <c r="H140" s="123"/>
      <c r="I140" s="123"/>
      <c r="J140" s="114"/>
    </row>
    <row r="141" spans="2:10">
      <c r="B141" s="113"/>
      <c r="C141" s="113"/>
      <c r="D141" s="114"/>
      <c r="E141" s="114"/>
      <c r="F141" s="123"/>
      <c r="G141" s="123"/>
      <c r="H141" s="123"/>
      <c r="I141" s="123"/>
      <c r="J141" s="114"/>
    </row>
    <row r="142" spans="2:10">
      <c r="B142" s="113"/>
      <c r="C142" s="113"/>
      <c r="D142" s="114"/>
      <c r="E142" s="114"/>
      <c r="F142" s="123"/>
      <c r="G142" s="123"/>
      <c r="H142" s="123"/>
      <c r="I142" s="123"/>
      <c r="J142" s="114"/>
    </row>
    <row r="143" spans="2:10">
      <c r="B143" s="113"/>
      <c r="C143" s="113"/>
      <c r="D143" s="114"/>
      <c r="E143" s="114"/>
      <c r="F143" s="123"/>
      <c r="G143" s="123"/>
      <c r="H143" s="123"/>
      <c r="I143" s="123"/>
      <c r="J143" s="114"/>
    </row>
    <row r="144" spans="2:10">
      <c r="B144" s="113"/>
      <c r="C144" s="113"/>
      <c r="D144" s="114"/>
      <c r="E144" s="114"/>
      <c r="F144" s="123"/>
      <c r="G144" s="123"/>
      <c r="H144" s="123"/>
      <c r="I144" s="123"/>
      <c r="J144" s="114"/>
    </row>
    <row r="145" spans="2:10">
      <c r="B145" s="113"/>
      <c r="C145" s="113"/>
      <c r="D145" s="114"/>
      <c r="E145" s="114"/>
      <c r="F145" s="123"/>
      <c r="G145" s="123"/>
      <c r="H145" s="123"/>
      <c r="I145" s="123"/>
      <c r="J145" s="114"/>
    </row>
    <row r="146" spans="2:10">
      <c r="B146" s="113"/>
      <c r="C146" s="113"/>
      <c r="D146" s="114"/>
      <c r="E146" s="114"/>
      <c r="F146" s="123"/>
      <c r="G146" s="123"/>
      <c r="H146" s="123"/>
      <c r="I146" s="123"/>
      <c r="J146" s="114"/>
    </row>
    <row r="147" spans="2:10">
      <c r="B147" s="113"/>
      <c r="C147" s="113"/>
      <c r="D147" s="114"/>
      <c r="E147" s="114"/>
      <c r="F147" s="123"/>
      <c r="G147" s="123"/>
      <c r="H147" s="123"/>
      <c r="I147" s="123"/>
      <c r="J147" s="114"/>
    </row>
    <row r="148" spans="2:10">
      <c r="B148" s="113"/>
      <c r="C148" s="113"/>
      <c r="D148" s="114"/>
      <c r="E148" s="114"/>
      <c r="F148" s="123"/>
      <c r="G148" s="123"/>
      <c r="H148" s="123"/>
      <c r="I148" s="123"/>
      <c r="J148" s="114"/>
    </row>
    <row r="149" spans="2:10">
      <c r="B149" s="113"/>
      <c r="C149" s="113"/>
      <c r="D149" s="114"/>
      <c r="E149" s="114"/>
      <c r="F149" s="123"/>
      <c r="G149" s="123"/>
      <c r="H149" s="123"/>
      <c r="I149" s="123"/>
      <c r="J149" s="114"/>
    </row>
    <row r="150" spans="2:10">
      <c r="B150" s="113"/>
      <c r="C150" s="113"/>
      <c r="D150" s="114"/>
      <c r="E150" s="114"/>
      <c r="F150" s="123"/>
      <c r="G150" s="123"/>
      <c r="H150" s="123"/>
      <c r="I150" s="123"/>
      <c r="J150" s="114"/>
    </row>
    <row r="151" spans="2:10">
      <c r="B151" s="113"/>
      <c r="C151" s="113"/>
      <c r="D151" s="114"/>
      <c r="E151" s="114"/>
      <c r="F151" s="123"/>
      <c r="G151" s="123"/>
      <c r="H151" s="123"/>
      <c r="I151" s="123"/>
      <c r="J151" s="114"/>
    </row>
    <row r="152" spans="2:10">
      <c r="B152" s="113"/>
      <c r="C152" s="113"/>
      <c r="D152" s="114"/>
      <c r="E152" s="114"/>
      <c r="F152" s="123"/>
      <c r="G152" s="123"/>
      <c r="H152" s="123"/>
      <c r="I152" s="123"/>
      <c r="J152" s="114"/>
    </row>
    <row r="153" spans="2:10">
      <c r="B153" s="113"/>
      <c r="C153" s="113"/>
      <c r="D153" s="114"/>
      <c r="E153" s="114"/>
      <c r="F153" s="123"/>
      <c r="G153" s="123"/>
      <c r="H153" s="123"/>
      <c r="I153" s="123"/>
      <c r="J153" s="114"/>
    </row>
    <row r="154" spans="2:10">
      <c r="B154" s="113"/>
      <c r="C154" s="113"/>
      <c r="D154" s="114"/>
      <c r="E154" s="114"/>
      <c r="F154" s="123"/>
      <c r="G154" s="123"/>
      <c r="H154" s="123"/>
      <c r="I154" s="123"/>
      <c r="J154" s="114"/>
    </row>
    <row r="155" spans="2:10">
      <c r="B155" s="113"/>
      <c r="C155" s="113"/>
      <c r="D155" s="114"/>
      <c r="E155" s="114"/>
      <c r="F155" s="123"/>
      <c r="G155" s="123"/>
      <c r="H155" s="123"/>
      <c r="I155" s="123"/>
      <c r="J155" s="114"/>
    </row>
    <row r="156" spans="2:10">
      <c r="B156" s="113"/>
      <c r="C156" s="113"/>
      <c r="D156" s="114"/>
      <c r="E156" s="114"/>
      <c r="F156" s="123"/>
      <c r="G156" s="123"/>
      <c r="H156" s="123"/>
      <c r="I156" s="123"/>
      <c r="J156" s="114"/>
    </row>
    <row r="157" spans="2:10">
      <c r="B157" s="113"/>
      <c r="C157" s="113"/>
      <c r="D157" s="114"/>
      <c r="E157" s="114"/>
      <c r="F157" s="123"/>
      <c r="G157" s="123"/>
      <c r="H157" s="123"/>
      <c r="I157" s="123"/>
      <c r="J157" s="114"/>
    </row>
    <row r="158" spans="2:10">
      <c r="B158" s="113"/>
      <c r="C158" s="113"/>
      <c r="D158" s="114"/>
      <c r="E158" s="114"/>
      <c r="F158" s="123"/>
      <c r="G158" s="123"/>
      <c r="H158" s="123"/>
      <c r="I158" s="123"/>
      <c r="J158" s="114"/>
    </row>
    <row r="159" spans="2:10">
      <c r="B159" s="113"/>
      <c r="C159" s="113"/>
      <c r="D159" s="114"/>
      <c r="E159" s="114"/>
      <c r="F159" s="123"/>
      <c r="G159" s="123"/>
      <c r="H159" s="123"/>
      <c r="I159" s="123"/>
      <c r="J159" s="114"/>
    </row>
    <row r="160" spans="2:10">
      <c r="B160" s="113"/>
      <c r="C160" s="113"/>
      <c r="D160" s="114"/>
      <c r="E160" s="114"/>
      <c r="F160" s="123"/>
      <c r="G160" s="123"/>
      <c r="H160" s="123"/>
      <c r="I160" s="123"/>
      <c r="J160" s="114"/>
    </row>
    <row r="161" spans="2:10">
      <c r="B161" s="113"/>
      <c r="C161" s="113"/>
      <c r="D161" s="114"/>
      <c r="E161" s="114"/>
      <c r="F161" s="123"/>
      <c r="G161" s="123"/>
      <c r="H161" s="123"/>
      <c r="I161" s="123"/>
      <c r="J161" s="114"/>
    </row>
    <row r="162" spans="2:10">
      <c r="B162" s="113"/>
      <c r="C162" s="113"/>
      <c r="D162" s="114"/>
      <c r="E162" s="114"/>
      <c r="F162" s="123"/>
      <c r="G162" s="123"/>
      <c r="H162" s="123"/>
      <c r="I162" s="123"/>
      <c r="J162" s="114"/>
    </row>
    <row r="163" spans="2:10">
      <c r="B163" s="113"/>
      <c r="C163" s="113"/>
      <c r="D163" s="114"/>
      <c r="E163" s="114"/>
      <c r="F163" s="123"/>
      <c r="G163" s="123"/>
      <c r="H163" s="123"/>
      <c r="I163" s="123"/>
      <c r="J163" s="114"/>
    </row>
    <row r="164" spans="2:10">
      <c r="B164" s="113"/>
      <c r="C164" s="113"/>
      <c r="D164" s="114"/>
      <c r="E164" s="114"/>
      <c r="F164" s="123"/>
      <c r="G164" s="123"/>
      <c r="H164" s="123"/>
      <c r="I164" s="123"/>
      <c r="J164" s="114"/>
    </row>
    <row r="165" spans="2:10">
      <c r="B165" s="113"/>
      <c r="C165" s="113"/>
      <c r="D165" s="114"/>
      <c r="E165" s="114"/>
      <c r="F165" s="123"/>
      <c r="G165" s="123"/>
      <c r="H165" s="123"/>
      <c r="I165" s="123"/>
      <c r="J165" s="114"/>
    </row>
    <row r="166" spans="2:10">
      <c r="B166" s="113"/>
      <c r="C166" s="113"/>
      <c r="D166" s="114"/>
      <c r="E166" s="114"/>
      <c r="F166" s="123"/>
      <c r="G166" s="123"/>
      <c r="H166" s="123"/>
      <c r="I166" s="123"/>
      <c r="J166" s="114"/>
    </row>
    <row r="167" spans="2:10">
      <c r="B167" s="113"/>
      <c r="C167" s="113"/>
      <c r="D167" s="114"/>
      <c r="E167" s="114"/>
      <c r="F167" s="123"/>
      <c r="G167" s="123"/>
      <c r="H167" s="123"/>
      <c r="I167" s="123"/>
      <c r="J167" s="114"/>
    </row>
    <row r="168" spans="2:10">
      <c r="B168" s="113"/>
      <c r="C168" s="113"/>
      <c r="D168" s="114"/>
      <c r="E168" s="114"/>
      <c r="F168" s="123"/>
      <c r="G168" s="123"/>
      <c r="H168" s="123"/>
      <c r="I168" s="123"/>
      <c r="J168" s="114"/>
    </row>
    <row r="169" spans="2:10">
      <c r="B169" s="113"/>
      <c r="C169" s="113"/>
      <c r="D169" s="114"/>
      <c r="E169" s="114"/>
      <c r="F169" s="123"/>
      <c r="G169" s="123"/>
      <c r="H169" s="123"/>
      <c r="I169" s="123"/>
      <c r="J169" s="114"/>
    </row>
    <row r="170" spans="2:10">
      <c r="B170" s="113"/>
      <c r="C170" s="113"/>
      <c r="D170" s="114"/>
      <c r="E170" s="114"/>
      <c r="F170" s="123"/>
      <c r="G170" s="123"/>
      <c r="H170" s="123"/>
      <c r="I170" s="123"/>
      <c r="J170" s="114"/>
    </row>
    <row r="171" spans="2:10">
      <c r="B171" s="113"/>
      <c r="C171" s="113"/>
      <c r="D171" s="114"/>
      <c r="E171" s="114"/>
      <c r="F171" s="123"/>
      <c r="G171" s="123"/>
      <c r="H171" s="123"/>
      <c r="I171" s="123"/>
      <c r="J171" s="114"/>
    </row>
    <row r="172" spans="2:10">
      <c r="B172" s="113"/>
      <c r="C172" s="113"/>
      <c r="D172" s="114"/>
      <c r="E172" s="114"/>
      <c r="F172" s="123"/>
      <c r="G172" s="123"/>
      <c r="H172" s="123"/>
      <c r="I172" s="123"/>
      <c r="J172" s="114"/>
    </row>
    <row r="173" spans="2:10">
      <c r="B173" s="113"/>
      <c r="C173" s="113"/>
      <c r="D173" s="114"/>
      <c r="E173" s="114"/>
      <c r="F173" s="123"/>
      <c r="G173" s="123"/>
      <c r="H173" s="123"/>
      <c r="I173" s="123"/>
      <c r="J173" s="114"/>
    </row>
    <row r="174" spans="2:10">
      <c r="B174" s="113"/>
      <c r="C174" s="113"/>
      <c r="D174" s="114"/>
      <c r="E174" s="114"/>
      <c r="F174" s="123"/>
      <c r="G174" s="123"/>
      <c r="H174" s="123"/>
      <c r="I174" s="123"/>
      <c r="J174" s="114"/>
    </row>
    <row r="175" spans="2:10">
      <c r="B175" s="113"/>
      <c r="C175" s="113"/>
      <c r="D175" s="114"/>
      <c r="E175" s="114"/>
      <c r="F175" s="123"/>
      <c r="G175" s="123"/>
      <c r="H175" s="123"/>
      <c r="I175" s="123"/>
      <c r="J175" s="114"/>
    </row>
    <row r="176" spans="2:10">
      <c r="B176" s="113"/>
      <c r="C176" s="113"/>
      <c r="D176" s="114"/>
      <c r="E176" s="114"/>
      <c r="F176" s="123"/>
      <c r="G176" s="123"/>
      <c r="H176" s="123"/>
      <c r="I176" s="123"/>
      <c r="J176" s="114"/>
    </row>
    <row r="177" spans="2:10">
      <c r="B177" s="113"/>
      <c r="C177" s="113"/>
      <c r="D177" s="114"/>
      <c r="E177" s="114"/>
      <c r="F177" s="123"/>
      <c r="G177" s="123"/>
      <c r="H177" s="123"/>
      <c r="I177" s="123"/>
      <c r="J177" s="114"/>
    </row>
    <row r="178" spans="2:10">
      <c r="B178" s="113"/>
      <c r="C178" s="113"/>
      <c r="D178" s="114"/>
      <c r="E178" s="114"/>
      <c r="F178" s="123"/>
      <c r="G178" s="123"/>
      <c r="H178" s="123"/>
      <c r="I178" s="123"/>
      <c r="J178" s="114"/>
    </row>
    <row r="179" spans="2:10">
      <c r="B179" s="113"/>
      <c r="C179" s="113"/>
      <c r="D179" s="114"/>
      <c r="E179" s="114"/>
      <c r="F179" s="123"/>
      <c r="G179" s="123"/>
      <c r="H179" s="123"/>
      <c r="I179" s="123"/>
      <c r="J179" s="114"/>
    </row>
    <row r="180" spans="2:10">
      <c r="B180" s="113"/>
      <c r="C180" s="113"/>
      <c r="D180" s="114"/>
      <c r="E180" s="114"/>
      <c r="F180" s="123"/>
      <c r="G180" s="123"/>
      <c r="H180" s="123"/>
      <c r="I180" s="123"/>
      <c r="J180" s="114"/>
    </row>
    <row r="181" spans="2:10">
      <c r="B181" s="113"/>
      <c r="C181" s="113"/>
      <c r="D181" s="114"/>
      <c r="E181" s="114"/>
      <c r="F181" s="123"/>
      <c r="G181" s="123"/>
      <c r="H181" s="123"/>
      <c r="I181" s="123"/>
      <c r="J181" s="114"/>
    </row>
    <row r="182" spans="2:10">
      <c r="B182" s="113"/>
      <c r="C182" s="113"/>
      <c r="D182" s="114"/>
      <c r="E182" s="114"/>
      <c r="F182" s="123"/>
      <c r="G182" s="123"/>
      <c r="H182" s="123"/>
      <c r="I182" s="123"/>
      <c r="J182" s="114"/>
    </row>
    <row r="183" spans="2:10">
      <c r="B183" s="113"/>
      <c r="C183" s="113"/>
      <c r="D183" s="114"/>
      <c r="E183" s="114"/>
      <c r="F183" s="123"/>
      <c r="G183" s="123"/>
      <c r="H183" s="123"/>
      <c r="I183" s="123"/>
      <c r="J183" s="114"/>
    </row>
    <row r="184" spans="2:10">
      <c r="B184" s="113"/>
      <c r="C184" s="113"/>
      <c r="D184" s="114"/>
      <c r="E184" s="114"/>
      <c r="F184" s="123"/>
      <c r="G184" s="123"/>
      <c r="H184" s="123"/>
      <c r="I184" s="123"/>
      <c r="J184" s="114"/>
    </row>
    <row r="185" spans="2:10">
      <c r="B185" s="113"/>
      <c r="C185" s="113"/>
      <c r="D185" s="114"/>
      <c r="E185" s="114"/>
      <c r="F185" s="123"/>
      <c r="G185" s="123"/>
      <c r="H185" s="123"/>
      <c r="I185" s="123"/>
      <c r="J185" s="114"/>
    </row>
    <row r="186" spans="2:10">
      <c r="B186" s="113"/>
      <c r="C186" s="113"/>
      <c r="D186" s="114"/>
      <c r="E186" s="114"/>
      <c r="F186" s="123"/>
      <c r="G186" s="123"/>
      <c r="H186" s="123"/>
      <c r="I186" s="123"/>
      <c r="J186" s="114"/>
    </row>
    <row r="187" spans="2:10">
      <c r="B187" s="113"/>
      <c r="C187" s="113"/>
      <c r="D187" s="114"/>
      <c r="E187" s="114"/>
      <c r="F187" s="123"/>
      <c r="G187" s="123"/>
      <c r="H187" s="123"/>
      <c r="I187" s="123"/>
      <c r="J187" s="114"/>
    </row>
    <row r="188" spans="2:10">
      <c r="B188" s="113"/>
      <c r="C188" s="113"/>
      <c r="D188" s="114"/>
      <c r="E188" s="114"/>
      <c r="F188" s="123"/>
      <c r="G188" s="123"/>
      <c r="H188" s="123"/>
      <c r="I188" s="123"/>
      <c r="J188" s="114"/>
    </row>
    <row r="189" spans="2:10">
      <c r="B189" s="113"/>
      <c r="C189" s="113"/>
      <c r="D189" s="114"/>
      <c r="E189" s="114"/>
      <c r="F189" s="123"/>
      <c r="G189" s="123"/>
      <c r="H189" s="123"/>
      <c r="I189" s="123"/>
      <c r="J189" s="114"/>
    </row>
    <row r="190" spans="2:10">
      <c r="B190" s="113"/>
      <c r="C190" s="113"/>
      <c r="D190" s="114"/>
      <c r="E190" s="114"/>
      <c r="F190" s="123"/>
      <c r="G190" s="123"/>
      <c r="H190" s="123"/>
      <c r="I190" s="123"/>
      <c r="J190" s="114"/>
    </row>
    <row r="191" spans="2:10">
      <c r="B191" s="113"/>
      <c r="C191" s="113"/>
      <c r="D191" s="114"/>
      <c r="E191" s="114"/>
      <c r="F191" s="123"/>
      <c r="G191" s="123"/>
      <c r="H191" s="123"/>
      <c r="I191" s="123"/>
      <c r="J191" s="114"/>
    </row>
    <row r="192" spans="2:10">
      <c r="B192" s="113"/>
      <c r="C192" s="113"/>
      <c r="D192" s="114"/>
      <c r="E192" s="114"/>
      <c r="F192" s="123"/>
      <c r="G192" s="123"/>
      <c r="H192" s="123"/>
      <c r="I192" s="123"/>
      <c r="J192" s="114"/>
    </row>
    <row r="193" spans="2:10">
      <c r="B193" s="113"/>
      <c r="C193" s="113"/>
      <c r="D193" s="114"/>
      <c r="E193" s="114"/>
      <c r="F193" s="123"/>
      <c r="G193" s="123"/>
      <c r="H193" s="123"/>
      <c r="I193" s="123"/>
      <c r="J193" s="114"/>
    </row>
    <row r="194" spans="2:10">
      <c r="B194" s="113"/>
      <c r="C194" s="113"/>
      <c r="D194" s="114"/>
      <c r="E194" s="114"/>
      <c r="F194" s="123"/>
      <c r="G194" s="123"/>
      <c r="H194" s="123"/>
      <c r="I194" s="123"/>
      <c r="J194" s="114"/>
    </row>
    <row r="195" spans="2:10">
      <c r="B195" s="113"/>
      <c r="C195" s="113"/>
      <c r="D195" s="114"/>
      <c r="E195" s="114"/>
      <c r="F195" s="123"/>
      <c r="G195" s="123"/>
      <c r="H195" s="123"/>
      <c r="I195" s="123"/>
      <c r="J195" s="114"/>
    </row>
    <row r="196" spans="2:10">
      <c r="B196" s="113"/>
      <c r="C196" s="113"/>
      <c r="D196" s="114"/>
      <c r="E196" s="114"/>
      <c r="F196" s="123"/>
      <c r="G196" s="123"/>
      <c r="H196" s="123"/>
      <c r="I196" s="123"/>
      <c r="J196" s="114"/>
    </row>
    <row r="197" spans="2:10">
      <c r="B197" s="113"/>
      <c r="C197" s="113"/>
      <c r="D197" s="114"/>
      <c r="E197" s="114"/>
      <c r="F197" s="123"/>
      <c r="G197" s="123"/>
      <c r="H197" s="123"/>
      <c r="I197" s="123"/>
      <c r="J197" s="114"/>
    </row>
    <row r="198" spans="2:10">
      <c r="B198" s="113"/>
      <c r="C198" s="113"/>
      <c r="D198" s="114"/>
      <c r="E198" s="114"/>
      <c r="F198" s="123"/>
      <c r="G198" s="123"/>
      <c r="H198" s="123"/>
      <c r="I198" s="123"/>
      <c r="J198" s="114"/>
    </row>
    <row r="199" spans="2:10">
      <c r="B199" s="113"/>
      <c r="C199" s="113"/>
      <c r="D199" s="114"/>
      <c r="E199" s="114"/>
      <c r="F199" s="123"/>
      <c r="G199" s="123"/>
      <c r="H199" s="123"/>
      <c r="I199" s="123"/>
      <c r="J199" s="114"/>
    </row>
    <row r="200" spans="2:10">
      <c r="B200" s="113"/>
      <c r="C200" s="113"/>
      <c r="D200" s="114"/>
      <c r="E200" s="114"/>
      <c r="F200" s="123"/>
      <c r="G200" s="123"/>
      <c r="H200" s="123"/>
      <c r="I200" s="123"/>
      <c r="J200" s="11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5" type="noConversion"/>
  <dataValidations count="1">
    <dataValidation allowBlank="1" showInputMessage="1" showErrorMessage="1" sqref="D1:J9 C5:C9 A1:A1048576 B1:B9 B125:J1048576 B28:B29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144</v>
      </c>
      <c r="C1" s="67" t="s" vm="1">
        <v>228</v>
      </c>
    </row>
    <row r="2" spans="2:11">
      <c r="B2" s="46" t="s">
        <v>143</v>
      </c>
      <c r="C2" s="67" t="s">
        <v>229</v>
      </c>
    </row>
    <row r="3" spans="2:11">
      <c r="B3" s="46" t="s">
        <v>145</v>
      </c>
      <c r="C3" s="67" t="s">
        <v>230</v>
      </c>
    </row>
    <row r="4" spans="2:11">
      <c r="B4" s="46" t="s">
        <v>146</v>
      </c>
      <c r="C4" s="67">
        <v>8801</v>
      </c>
    </row>
    <row r="6" spans="2:11" ht="26.25" customHeight="1">
      <c r="B6" s="148" t="s">
        <v>177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s="3" customFormat="1" ht="63">
      <c r="B7" s="47" t="s">
        <v>115</v>
      </c>
      <c r="C7" s="49" t="s">
        <v>116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147</v>
      </c>
      <c r="K7" s="64" t="s">
        <v>148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7" t="s">
        <v>3159</v>
      </c>
      <c r="C10" s="81"/>
      <c r="D10" s="81"/>
      <c r="E10" s="81"/>
      <c r="F10" s="81"/>
      <c r="G10" s="81"/>
      <c r="H10" s="81"/>
      <c r="I10" s="118">
        <v>0</v>
      </c>
      <c r="J10" s="119">
        <v>0</v>
      </c>
      <c r="K10" s="119">
        <v>0</v>
      </c>
    </row>
    <row r="11" spans="2:11" ht="21" customHeight="1">
      <c r="B11" s="115"/>
      <c r="C11" s="81"/>
      <c r="D11" s="81"/>
      <c r="E11" s="81"/>
      <c r="F11" s="81"/>
      <c r="G11" s="81"/>
      <c r="H11" s="81"/>
      <c r="I11" s="81"/>
      <c r="J11" s="81"/>
      <c r="K11" s="81"/>
    </row>
    <row r="12" spans="2:11">
      <c r="B12" s="115"/>
      <c r="C12" s="81"/>
      <c r="D12" s="81"/>
      <c r="E12" s="81"/>
      <c r="F12" s="81"/>
      <c r="G12" s="81"/>
      <c r="H12" s="81"/>
      <c r="I12" s="81"/>
      <c r="J12" s="81"/>
      <c r="K12" s="81"/>
    </row>
    <row r="13" spans="2:11"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2:11"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2:11"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2:11"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2:11"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2:11"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2:11"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2:11"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2:11"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2:11"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2:11"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2:11"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2:11"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2:11"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2:11"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2:11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2:11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2:11"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2:11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2:11"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2:11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2:11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2:11"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2:11"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2:11"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2:11"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2:11"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2:11"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2:11"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2:11"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2:11"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2:11"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2:11"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2:11"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2:11"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2:11"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2:11"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2:11"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2:11"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2:11"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2:11"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2:11"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2:11"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2:11"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2:11"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2:11"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2:11"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2:11"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2:11"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2:11"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2:11"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2:11"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2:11"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2:11"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2:11"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2:11"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2:11"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2:11"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2:11"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2:11"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2:11"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2:11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2:11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2:11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2:11"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2:11"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2:11"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2:11">
      <c r="B84" s="81"/>
      <c r="C84" s="81"/>
      <c r="D84" s="81"/>
      <c r="E84" s="81"/>
      <c r="F84" s="81"/>
      <c r="G84" s="81"/>
      <c r="H84" s="81"/>
      <c r="I84" s="81"/>
      <c r="J84" s="81"/>
      <c r="K84" s="81"/>
    </row>
    <row r="85" spans="2:11">
      <c r="B85" s="81"/>
      <c r="C85" s="81"/>
      <c r="D85" s="81"/>
      <c r="E85" s="81"/>
      <c r="F85" s="81"/>
      <c r="G85" s="81"/>
      <c r="H85" s="81"/>
      <c r="I85" s="81"/>
      <c r="J85" s="81"/>
      <c r="K85" s="81"/>
    </row>
    <row r="86" spans="2:11">
      <c r="B86" s="81"/>
      <c r="C86" s="81"/>
      <c r="D86" s="81"/>
      <c r="E86" s="81"/>
      <c r="F86" s="81"/>
      <c r="G86" s="81"/>
      <c r="H86" s="81"/>
      <c r="I86" s="81"/>
      <c r="J86" s="81"/>
      <c r="K86" s="81"/>
    </row>
    <row r="87" spans="2:11">
      <c r="B87" s="81"/>
      <c r="C87" s="81"/>
      <c r="D87" s="81"/>
      <c r="E87" s="81"/>
      <c r="F87" s="81"/>
      <c r="G87" s="81"/>
      <c r="H87" s="81"/>
      <c r="I87" s="81"/>
      <c r="J87" s="81"/>
      <c r="K87" s="81"/>
    </row>
    <row r="88" spans="2:11"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2:11"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2:11"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2:11">
      <c r="B91" s="81"/>
      <c r="C91" s="81"/>
      <c r="D91" s="81"/>
      <c r="E91" s="81"/>
      <c r="F91" s="81"/>
      <c r="G91" s="81"/>
      <c r="H91" s="81"/>
      <c r="I91" s="81"/>
      <c r="J91" s="81"/>
      <c r="K91" s="81"/>
    </row>
    <row r="92" spans="2:11">
      <c r="B92" s="81"/>
      <c r="C92" s="81"/>
      <c r="D92" s="81"/>
      <c r="E92" s="81"/>
      <c r="F92" s="81"/>
      <c r="G92" s="81"/>
      <c r="H92" s="81"/>
      <c r="I92" s="81"/>
      <c r="J92" s="81"/>
      <c r="K92" s="81"/>
    </row>
    <row r="93" spans="2:11">
      <c r="B93" s="81"/>
      <c r="C93" s="81"/>
      <c r="D93" s="81"/>
      <c r="E93" s="81"/>
      <c r="F93" s="81"/>
      <c r="G93" s="81"/>
      <c r="H93" s="81"/>
      <c r="I93" s="81"/>
      <c r="J93" s="81"/>
      <c r="K93" s="81"/>
    </row>
    <row r="94" spans="2:11"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2:11">
      <c r="B95" s="81"/>
      <c r="C95" s="81"/>
      <c r="D95" s="81"/>
      <c r="E95" s="81"/>
      <c r="F95" s="81"/>
      <c r="G95" s="81"/>
      <c r="H95" s="81"/>
      <c r="I95" s="81"/>
      <c r="J95" s="81"/>
      <c r="K95" s="81"/>
    </row>
    <row r="96" spans="2:11">
      <c r="B96" s="81"/>
      <c r="C96" s="81"/>
      <c r="D96" s="81"/>
      <c r="E96" s="81"/>
      <c r="F96" s="81"/>
      <c r="G96" s="81"/>
      <c r="H96" s="81"/>
      <c r="I96" s="81"/>
      <c r="J96" s="81"/>
      <c r="K96" s="81"/>
    </row>
    <row r="97" spans="2:11"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2:11"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2:11"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2:11"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2:11">
      <c r="B101" s="81"/>
      <c r="C101" s="81"/>
      <c r="D101" s="81"/>
      <c r="E101" s="81"/>
      <c r="F101" s="81"/>
      <c r="G101" s="81"/>
      <c r="H101" s="81"/>
      <c r="I101" s="81"/>
      <c r="J101" s="81"/>
      <c r="K101" s="81"/>
    </row>
    <row r="102" spans="2:11"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2:11"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2:11"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2:11"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  <row r="106" spans="2:11">
      <c r="B106" s="81"/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2:11"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2:11">
      <c r="B108" s="81"/>
      <c r="C108" s="81"/>
      <c r="D108" s="81"/>
      <c r="E108" s="81"/>
      <c r="F108" s="81"/>
      <c r="G108" s="81"/>
      <c r="H108" s="81"/>
      <c r="I108" s="81"/>
      <c r="J108" s="81"/>
      <c r="K108" s="81"/>
    </row>
    <row r="109" spans="2:11">
      <c r="B109" s="81"/>
      <c r="C109" s="81"/>
      <c r="D109" s="81"/>
      <c r="E109" s="81"/>
      <c r="F109" s="81"/>
      <c r="G109" s="81"/>
      <c r="H109" s="81"/>
      <c r="I109" s="81"/>
      <c r="J109" s="81"/>
      <c r="K109" s="81"/>
    </row>
    <row r="110" spans="2:11">
      <c r="B110" s="113"/>
      <c r="C110" s="113"/>
      <c r="D110" s="123"/>
      <c r="E110" s="123"/>
      <c r="F110" s="123"/>
      <c r="G110" s="123"/>
      <c r="H110" s="123"/>
      <c r="I110" s="114"/>
      <c r="J110" s="114"/>
      <c r="K110" s="114"/>
    </row>
    <row r="111" spans="2:11">
      <c r="B111" s="113"/>
      <c r="C111" s="113"/>
      <c r="D111" s="123"/>
      <c r="E111" s="123"/>
      <c r="F111" s="123"/>
      <c r="G111" s="123"/>
      <c r="H111" s="123"/>
      <c r="I111" s="114"/>
      <c r="J111" s="114"/>
      <c r="K111" s="114"/>
    </row>
    <row r="112" spans="2:11">
      <c r="B112" s="113"/>
      <c r="C112" s="113"/>
      <c r="D112" s="123"/>
      <c r="E112" s="123"/>
      <c r="F112" s="123"/>
      <c r="G112" s="123"/>
      <c r="H112" s="123"/>
      <c r="I112" s="114"/>
      <c r="J112" s="114"/>
      <c r="K112" s="114"/>
    </row>
    <row r="113" spans="2:11">
      <c r="B113" s="113"/>
      <c r="C113" s="113"/>
      <c r="D113" s="123"/>
      <c r="E113" s="123"/>
      <c r="F113" s="123"/>
      <c r="G113" s="123"/>
      <c r="H113" s="123"/>
      <c r="I113" s="114"/>
      <c r="J113" s="114"/>
      <c r="K113" s="114"/>
    </row>
    <row r="114" spans="2:11">
      <c r="B114" s="113"/>
      <c r="C114" s="113"/>
      <c r="D114" s="123"/>
      <c r="E114" s="123"/>
      <c r="F114" s="123"/>
      <c r="G114" s="123"/>
      <c r="H114" s="123"/>
      <c r="I114" s="114"/>
      <c r="J114" s="114"/>
      <c r="K114" s="114"/>
    </row>
    <row r="115" spans="2:11">
      <c r="B115" s="113"/>
      <c r="C115" s="113"/>
      <c r="D115" s="123"/>
      <c r="E115" s="123"/>
      <c r="F115" s="123"/>
      <c r="G115" s="123"/>
      <c r="H115" s="123"/>
      <c r="I115" s="114"/>
      <c r="J115" s="114"/>
      <c r="K115" s="114"/>
    </row>
    <row r="116" spans="2:11">
      <c r="B116" s="113"/>
      <c r="C116" s="113"/>
      <c r="D116" s="123"/>
      <c r="E116" s="123"/>
      <c r="F116" s="123"/>
      <c r="G116" s="123"/>
      <c r="H116" s="123"/>
      <c r="I116" s="114"/>
      <c r="J116" s="114"/>
      <c r="K116" s="114"/>
    </row>
    <row r="117" spans="2:11">
      <c r="B117" s="113"/>
      <c r="C117" s="113"/>
      <c r="D117" s="123"/>
      <c r="E117" s="123"/>
      <c r="F117" s="123"/>
      <c r="G117" s="123"/>
      <c r="H117" s="123"/>
      <c r="I117" s="114"/>
      <c r="J117" s="114"/>
      <c r="K117" s="114"/>
    </row>
    <row r="118" spans="2:11">
      <c r="B118" s="113"/>
      <c r="C118" s="113"/>
      <c r="D118" s="123"/>
      <c r="E118" s="123"/>
      <c r="F118" s="123"/>
      <c r="G118" s="123"/>
      <c r="H118" s="123"/>
      <c r="I118" s="114"/>
      <c r="J118" s="114"/>
      <c r="K118" s="114"/>
    </row>
    <row r="119" spans="2:11">
      <c r="B119" s="113"/>
      <c r="C119" s="113"/>
      <c r="D119" s="123"/>
      <c r="E119" s="123"/>
      <c r="F119" s="123"/>
      <c r="G119" s="123"/>
      <c r="H119" s="123"/>
      <c r="I119" s="114"/>
      <c r="J119" s="114"/>
      <c r="K119" s="114"/>
    </row>
    <row r="120" spans="2:11">
      <c r="B120" s="113"/>
      <c r="C120" s="113"/>
      <c r="D120" s="123"/>
      <c r="E120" s="123"/>
      <c r="F120" s="123"/>
      <c r="G120" s="123"/>
      <c r="H120" s="123"/>
      <c r="I120" s="114"/>
      <c r="J120" s="114"/>
      <c r="K120" s="114"/>
    </row>
    <row r="121" spans="2:11">
      <c r="B121" s="113"/>
      <c r="C121" s="113"/>
      <c r="D121" s="123"/>
      <c r="E121" s="123"/>
      <c r="F121" s="123"/>
      <c r="G121" s="123"/>
      <c r="H121" s="123"/>
      <c r="I121" s="114"/>
      <c r="J121" s="114"/>
      <c r="K121" s="114"/>
    </row>
    <row r="122" spans="2:11">
      <c r="B122" s="113"/>
      <c r="C122" s="113"/>
      <c r="D122" s="123"/>
      <c r="E122" s="123"/>
      <c r="F122" s="123"/>
      <c r="G122" s="123"/>
      <c r="H122" s="123"/>
      <c r="I122" s="114"/>
      <c r="J122" s="114"/>
      <c r="K122" s="114"/>
    </row>
    <row r="123" spans="2:11">
      <c r="B123" s="113"/>
      <c r="C123" s="113"/>
      <c r="D123" s="123"/>
      <c r="E123" s="123"/>
      <c r="F123" s="123"/>
      <c r="G123" s="123"/>
      <c r="H123" s="123"/>
      <c r="I123" s="114"/>
      <c r="J123" s="114"/>
      <c r="K123" s="114"/>
    </row>
    <row r="124" spans="2:11">
      <c r="B124" s="113"/>
      <c r="C124" s="113"/>
      <c r="D124" s="123"/>
      <c r="E124" s="123"/>
      <c r="F124" s="123"/>
      <c r="G124" s="123"/>
      <c r="H124" s="123"/>
      <c r="I124" s="114"/>
      <c r="J124" s="114"/>
      <c r="K124" s="114"/>
    </row>
    <row r="125" spans="2:11">
      <c r="B125" s="113"/>
      <c r="C125" s="113"/>
      <c r="D125" s="123"/>
      <c r="E125" s="123"/>
      <c r="F125" s="123"/>
      <c r="G125" s="123"/>
      <c r="H125" s="123"/>
      <c r="I125" s="114"/>
      <c r="J125" s="114"/>
      <c r="K125" s="114"/>
    </row>
    <row r="126" spans="2:11">
      <c r="B126" s="113"/>
      <c r="C126" s="113"/>
      <c r="D126" s="123"/>
      <c r="E126" s="123"/>
      <c r="F126" s="123"/>
      <c r="G126" s="123"/>
      <c r="H126" s="123"/>
      <c r="I126" s="114"/>
      <c r="J126" s="114"/>
      <c r="K126" s="114"/>
    </row>
    <row r="127" spans="2:11">
      <c r="B127" s="113"/>
      <c r="C127" s="113"/>
      <c r="D127" s="123"/>
      <c r="E127" s="123"/>
      <c r="F127" s="123"/>
      <c r="G127" s="123"/>
      <c r="H127" s="123"/>
      <c r="I127" s="114"/>
      <c r="J127" s="114"/>
      <c r="K127" s="114"/>
    </row>
    <row r="128" spans="2:11">
      <c r="B128" s="113"/>
      <c r="C128" s="113"/>
      <c r="D128" s="123"/>
      <c r="E128" s="123"/>
      <c r="F128" s="123"/>
      <c r="G128" s="123"/>
      <c r="H128" s="123"/>
      <c r="I128" s="114"/>
      <c r="J128" s="114"/>
      <c r="K128" s="114"/>
    </row>
    <row r="129" spans="2:11">
      <c r="B129" s="113"/>
      <c r="C129" s="113"/>
      <c r="D129" s="123"/>
      <c r="E129" s="123"/>
      <c r="F129" s="123"/>
      <c r="G129" s="123"/>
      <c r="H129" s="123"/>
      <c r="I129" s="114"/>
      <c r="J129" s="114"/>
      <c r="K129" s="114"/>
    </row>
    <row r="130" spans="2:11">
      <c r="B130" s="113"/>
      <c r="C130" s="113"/>
      <c r="D130" s="123"/>
      <c r="E130" s="123"/>
      <c r="F130" s="123"/>
      <c r="G130" s="123"/>
      <c r="H130" s="123"/>
      <c r="I130" s="114"/>
      <c r="J130" s="114"/>
      <c r="K130" s="114"/>
    </row>
    <row r="131" spans="2:11">
      <c r="B131" s="113"/>
      <c r="C131" s="113"/>
      <c r="D131" s="123"/>
      <c r="E131" s="123"/>
      <c r="F131" s="123"/>
      <c r="G131" s="123"/>
      <c r="H131" s="123"/>
      <c r="I131" s="114"/>
      <c r="J131" s="114"/>
      <c r="K131" s="114"/>
    </row>
    <row r="132" spans="2:11">
      <c r="B132" s="113"/>
      <c r="C132" s="113"/>
      <c r="D132" s="123"/>
      <c r="E132" s="123"/>
      <c r="F132" s="123"/>
      <c r="G132" s="123"/>
      <c r="H132" s="123"/>
      <c r="I132" s="114"/>
      <c r="J132" s="114"/>
      <c r="K132" s="114"/>
    </row>
    <row r="133" spans="2:11">
      <c r="B133" s="113"/>
      <c r="C133" s="113"/>
      <c r="D133" s="123"/>
      <c r="E133" s="123"/>
      <c r="F133" s="123"/>
      <c r="G133" s="123"/>
      <c r="H133" s="123"/>
      <c r="I133" s="114"/>
      <c r="J133" s="114"/>
      <c r="K133" s="114"/>
    </row>
    <row r="134" spans="2:11">
      <c r="B134" s="113"/>
      <c r="C134" s="113"/>
      <c r="D134" s="123"/>
      <c r="E134" s="123"/>
      <c r="F134" s="123"/>
      <c r="G134" s="123"/>
      <c r="H134" s="123"/>
      <c r="I134" s="114"/>
      <c r="J134" s="114"/>
      <c r="K134" s="114"/>
    </row>
    <row r="135" spans="2:11">
      <c r="B135" s="113"/>
      <c r="C135" s="113"/>
      <c r="D135" s="123"/>
      <c r="E135" s="123"/>
      <c r="F135" s="123"/>
      <c r="G135" s="123"/>
      <c r="H135" s="123"/>
      <c r="I135" s="114"/>
      <c r="J135" s="114"/>
      <c r="K135" s="114"/>
    </row>
    <row r="136" spans="2:11">
      <c r="B136" s="113"/>
      <c r="C136" s="113"/>
      <c r="D136" s="123"/>
      <c r="E136" s="123"/>
      <c r="F136" s="123"/>
      <c r="G136" s="123"/>
      <c r="H136" s="123"/>
      <c r="I136" s="114"/>
      <c r="J136" s="114"/>
      <c r="K136" s="114"/>
    </row>
    <row r="137" spans="2:11">
      <c r="B137" s="113"/>
      <c r="C137" s="113"/>
      <c r="D137" s="123"/>
      <c r="E137" s="123"/>
      <c r="F137" s="123"/>
      <c r="G137" s="123"/>
      <c r="H137" s="123"/>
      <c r="I137" s="114"/>
      <c r="J137" s="114"/>
      <c r="K137" s="114"/>
    </row>
    <row r="138" spans="2:11">
      <c r="B138" s="113"/>
      <c r="C138" s="113"/>
      <c r="D138" s="123"/>
      <c r="E138" s="123"/>
      <c r="F138" s="123"/>
      <c r="G138" s="123"/>
      <c r="H138" s="123"/>
      <c r="I138" s="114"/>
      <c r="J138" s="114"/>
      <c r="K138" s="114"/>
    </row>
    <row r="139" spans="2:11">
      <c r="B139" s="113"/>
      <c r="C139" s="113"/>
      <c r="D139" s="123"/>
      <c r="E139" s="123"/>
      <c r="F139" s="123"/>
      <c r="G139" s="123"/>
      <c r="H139" s="123"/>
      <c r="I139" s="114"/>
      <c r="J139" s="114"/>
      <c r="K139" s="114"/>
    </row>
    <row r="140" spans="2:11">
      <c r="B140" s="113"/>
      <c r="C140" s="113"/>
      <c r="D140" s="123"/>
      <c r="E140" s="123"/>
      <c r="F140" s="123"/>
      <c r="G140" s="123"/>
      <c r="H140" s="123"/>
      <c r="I140" s="114"/>
      <c r="J140" s="114"/>
      <c r="K140" s="114"/>
    </row>
    <row r="141" spans="2:11">
      <c r="B141" s="113"/>
      <c r="C141" s="113"/>
      <c r="D141" s="123"/>
      <c r="E141" s="123"/>
      <c r="F141" s="123"/>
      <c r="G141" s="123"/>
      <c r="H141" s="123"/>
      <c r="I141" s="114"/>
      <c r="J141" s="114"/>
      <c r="K141" s="114"/>
    </row>
    <row r="142" spans="2:11">
      <c r="B142" s="113"/>
      <c r="C142" s="113"/>
      <c r="D142" s="123"/>
      <c r="E142" s="123"/>
      <c r="F142" s="123"/>
      <c r="G142" s="123"/>
      <c r="H142" s="123"/>
      <c r="I142" s="114"/>
      <c r="J142" s="114"/>
      <c r="K142" s="114"/>
    </row>
    <row r="143" spans="2:11">
      <c r="B143" s="113"/>
      <c r="C143" s="113"/>
      <c r="D143" s="123"/>
      <c r="E143" s="123"/>
      <c r="F143" s="123"/>
      <c r="G143" s="123"/>
      <c r="H143" s="123"/>
      <c r="I143" s="114"/>
      <c r="J143" s="114"/>
      <c r="K143" s="114"/>
    </row>
    <row r="144" spans="2:11">
      <c r="B144" s="113"/>
      <c r="C144" s="113"/>
      <c r="D144" s="123"/>
      <c r="E144" s="123"/>
      <c r="F144" s="123"/>
      <c r="G144" s="123"/>
      <c r="H144" s="123"/>
      <c r="I144" s="114"/>
      <c r="J144" s="114"/>
      <c r="K144" s="114"/>
    </row>
    <row r="145" spans="2:11">
      <c r="B145" s="113"/>
      <c r="C145" s="113"/>
      <c r="D145" s="123"/>
      <c r="E145" s="123"/>
      <c r="F145" s="123"/>
      <c r="G145" s="123"/>
      <c r="H145" s="123"/>
      <c r="I145" s="114"/>
      <c r="J145" s="114"/>
      <c r="K145" s="114"/>
    </row>
    <row r="146" spans="2:11">
      <c r="B146" s="113"/>
      <c r="C146" s="113"/>
      <c r="D146" s="123"/>
      <c r="E146" s="123"/>
      <c r="F146" s="123"/>
      <c r="G146" s="123"/>
      <c r="H146" s="123"/>
      <c r="I146" s="114"/>
      <c r="J146" s="114"/>
      <c r="K146" s="114"/>
    </row>
    <row r="147" spans="2:11">
      <c r="B147" s="113"/>
      <c r="C147" s="113"/>
      <c r="D147" s="123"/>
      <c r="E147" s="123"/>
      <c r="F147" s="123"/>
      <c r="G147" s="123"/>
      <c r="H147" s="123"/>
      <c r="I147" s="114"/>
      <c r="J147" s="114"/>
      <c r="K147" s="114"/>
    </row>
    <row r="148" spans="2:11">
      <c r="B148" s="113"/>
      <c r="C148" s="113"/>
      <c r="D148" s="123"/>
      <c r="E148" s="123"/>
      <c r="F148" s="123"/>
      <c r="G148" s="123"/>
      <c r="H148" s="123"/>
      <c r="I148" s="114"/>
      <c r="J148" s="114"/>
      <c r="K148" s="114"/>
    </row>
    <row r="149" spans="2:11">
      <c r="B149" s="113"/>
      <c r="C149" s="113"/>
      <c r="D149" s="123"/>
      <c r="E149" s="123"/>
      <c r="F149" s="123"/>
      <c r="G149" s="123"/>
      <c r="H149" s="123"/>
      <c r="I149" s="114"/>
      <c r="J149" s="114"/>
      <c r="K149" s="114"/>
    </row>
    <row r="150" spans="2:11">
      <c r="B150" s="113"/>
      <c r="C150" s="113"/>
      <c r="D150" s="123"/>
      <c r="E150" s="123"/>
      <c r="F150" s="123"/>
      <c r="G150" s="123"/>
      <c r="H150" s="123"/>
      <c r="I150" s="114"/>
      <c r="J150" s="114"/>
      <c r="K150" s="114"/>
    </row>
    <row r="151" spans="2:11">
      <c r="B151" s="113"/>
      <c r="C151" s="113"/>
      <c r="D151" s="123"/>
      <c r="E151" s="123"/>
      <c r="F151" s="123"/>
      <c r="G151" s="123"/>
      <c r="H151" s="123"/>
      <c r="I151" s="114"/>
      <c r="J151" s="114"/>
      <c r="K151" s="114"/>
    </row>
    <row r="152" spans="2:11">
      <c r="B152" s="113"/>
      <c r="C152" s="113"/>
      <c r="D152" s="123"/>
      <c r="E152" s="123"/>
      <c r="F152" s="123"/>
      <c r="G152" s="123"/>
      <c r="H152" s="123"/>
      <c r="I152" s="114"/>
      <c r="J152" s="114"/>
      <c r="K152" s="114"/>
    </row>
    <row r="153" spans="2:11">
      <c r="B153" s="113"/>
      <c r="C153" s="113"/>
      <c r="D153" s="123"/>
      <c r="E153" s="123"/>
      <c r="F153" s="123"/>
      <c r="G153" s="123"/>
      <c r="H153" s="123"/>
      <c r="I153" s="114"/>
      <c r="J153" s="114"/>
      <c r="K153" s="114"/>
    </row>
    <row r="154" spans="2:11">
      <c r="B154" s="113"/>
      <c r="C154" s="113"/>
      <c r="D154" s="123"/>
      <c r="E154" s="123"/>
      <c r="F154" s="123"/>
      <c r="G154" s="123"/>
      <c r="H154" s="123"/>
      <c r="I154" s="114"/>
      <c r="J154" s="114"/>
      <c r="K154" s="114"/>
    </row>
    <row r="155" spans="2:11">
      <c r="B155" s="113"/>
      <c r="C155" s="113"/>
      <c r="D155" s="123"/>
      <c r="E155" s="123"/>
      <c r="F155" s="123"/>
      <c r="G155" s="123"/>
      <c r="H155" s="123"/>
      <c r="I155" s="114"/>
      <c r="J155" s="114"/>
      <c r="K155" s="114"/>
    </row>
    <row r="156" spans="2:11">
      <c r="B156" s="113"/>
      <c r="C156" s="113"/>
      <c r="D156" s="123"/>
      <c r="E156" s="123"/>
      <c r="F156" s="123"/>
      <c r="G156" s="123"/>
      <c r="H156" s="123"/>
      <c r="I156" s="114"/>
      <c r="J156" s="114"/>
      <c r="K156" s="114"/>
    </row>
    <row r="157" spans="2:11">
      <c r="B157" s="113"/>
      <c r="C157" s="113"/>
      <c r="D157" s="123"/>
      <c r="E157" s="123"/>
      <c r="F157" s="123"/>
      <c r="G157" s="123"/>
      <c r="H157" s="123"/>
      <c r="I157" s="114"/>
      <c r="J157" s="114"/>
      <c r="K157" s="114"/>
    </row>
    <row r="158" spans="2:11">
      <c r="B158" s="113"/>
      <c r="C158" s="113"/>
      <c r="D158" s="123"/>
      <c r="E158" s="123"/>
      <c r="F158" s="123"/>
      <c r="G158" s="123"/>
      <c r="H158" s="123"/>
      <c r="I158" s="114"/>
      <c r="J158" s="114"/>
      <c r="K158" s="114"/>
    </row>
    <row r="159" spans="2:11">
      <c r="B159" s="113"/>
      <c r="C159" s="113"/>
      <c r="D159" s="123"/>
      <c r="E159" s="123"/>
      <c r="F159" s="123"/>
      <c r="G159" s="123"/>
      <c r="H159" s="123"/>
      <c r="I159" s="114"/>
      <c r="J159" s="114"/>
      <c r="K159" s="114"/>
    </row>
    <row r="160" spans="2:11">
      <c r="B160" s="113"/>
      <c r="C160" s="113"/>
      <c r="D160" s="123"/>
      <c r="E160" s="123"/>
      <c r="F160" s="123"/>
      <c r="G160" s="123"/>
      <c r="H160" s="123"/>
      <c r="I160" s="114"/>
      <c r="J160" s="114"/>
      <c r="K160" s="114"/>
    </row>
    <row r="161" spans="2:11">
      <c r="B161" s="113"/>
      <c r="C161" s="113"/>
      <c r="D161" s="123"/>
      <c r="E161" s="123"/>
      <c r="F161" s="123"/>
      <c r="G161" s="123"/>
      <c r="H161" s="123"/>
      <c r="I161" s="114"/>
      <c r="J161" s="114"/>
      <c r="K161" s="114"/>
    </row>
    <row r="162" spans="2:11">
      <c r="B162" s="113"/>
      <c r="C162" s="113"/>
      <c r="D162" s="123"/>
      <c r="E162" s="123"/>
      <c r="F162" s="123"/>
      <c r="G162" s="123"/>
      <c r="H162" s="123"/>
      <c r="I162" s="114"/>
      <c r="J162" s="114"/>
      <c r="K162" s="114"/>
    </row>
    <row r="163" spans="2:11">
      <c r="B163" s="113"/>
      <c r="C163" s="113"/>
      <c r="D163" s="123"/>
      <c r="E163" s="123"/>
      <c r="F163" s="123"/>
      <c r="G163" s="123"/>
      <c r="H163" s="123"/>
      <c r="I163" s="114"/>
      <c r="J163" s="114"/>
      <c r="K163" s="114"/>
    </row>
    <row r="164" spans="2:11">
      <c r="B164" s="113"/>
      <c r="C164" s="113"/>
      <c r="D164" s="123"/>
      <c r="E164" s="123"/>
      <c r="F164" s="123"/>
      <c r="G164" s="123"/>
      <c r="H164" s="123"/>
      <c r="I164" s="114"/>
      <c r="J164" s="114"/>
      <c r="K164" s="114"/>
    </row>
    <row r="165" spans="2:11">
      <c r="B165" s="113"/>
      <c r="C165" s="113"/>
      <c r="D165" s="123"/>
      <c r="E165" s="123"/>
      <c r="F165" s="123"/>
      <c r="G165" s="123"/>
      <c r="H165" s="123"/>
      <c r="I165" s="114"/>
      <c r="J165" s="114"/>
      <c r="K165" s="114"/>
    </row>
    <row r="166" spans="2:11">
      <c r="B166" s="113"/>
      <c r="C166" s="113"/>
      <c r="D166" s="123"/>
      <c r="E166" s="123"/>
      <c r="F166" s="123"/>
      <c r="G166" s="123"/>
      <c r="H166" s="123"/>
      <c r="I166" s="114"/>
      <c r="J166" s="114"/>
      <c r="K166" s="114"/>
    </row>
    <row r="167" spans="2:11">
      <c r="B167" s="113"/>
      <c r="C167" s="113"/>
      <c r="D167" s="123"/>
      <c r="E167" s="123"/>
      <c r="F167" s="123"/>
      <c r="G167" s="123"/>
      <c r="H167" s="123"/>
      <c r="I167" s="114"/>
      <c r="J167" s="114"/>
      <c r="K167" s="114"/>
    </row>
    <row r="168" spans="2:11">
      <c r="B168" s="113"/>
      <c r="C168" s="113"/>
      <c r="D168" s="123"/>
      <c r="E168" s="123"/>
      <c r="F168" s="123"/>
      <c r="G168" s="123"/>
      <c r="H168" s="123"/>
      <c r="I168" s="114"/>
      <c r="J168" s="114"/>
      <c r="K168" s="114"/>
    </row>
    <row r="169" spans="2:11">
      <c r="B169" s="113"/>
      <c r="C169" s="113"/>
      <c r="D169" s="123"/>
      <c r="E169" s="123"/>
      <c r="F169" s="123"/>
      <c r="G169" s="123"/>
      <c r="H169" s="123"/>
      <c r="I169" s="114"/>
      <c r="J169" s="114"/>
      <c r="K169" s="114"/>
    </row>
    <row r="170" spans="2:11">
      <c r="B170" s="113"/>
      <c r="C170" s="113"/>
      <c r="D170" s="123"/>
      <c r="E170" s="123"/>
      <c r="F170" s="123"/>
      <c r="G170" s="123"/>
      <c r="H170" s="123"/>
      <c r="I170" s="114"/>
      <c r="J170" s="114"/>
      <c r="K170" s="114"/>
    </row>
    <row r="171" spans="2:11">
      <c r="B171" s="113"/>
      <c r="C171" s="113"/>
      <c r="D171" s="123"/>
      <c r="E171" s="123"/>
      <c r="F171" s="123"/>
      <c r="G171" s="123"/>
      <c r="H171" s="123"/>
      <c r="I171" s="114"/>
      <c r="J171" s="114"/>
      <c r="K171" s="114"/>
    </row>
    <row r="172" spans="2:11">
      <c r="B172" s="113"/>
      <c r="C172" s="113"/>
      <c r="D172" s="123"/>
      <c r="E172" s="123"/>
      <c r="F172" s="123"/>
      <c r="G172" s="123"/>
      <c r="H172" s="123"/>
      <c r="I172" s="114"/>
      <c r="J172" s="114"/>
      <c r="K172" s="114"/>
    </row>
    <row r="173" spans="2:11">
      <c r="B173" s="113"/>
      <c r="C173" s="113"/>
      <c r="D173" s="123"/>
      <c r="E173" s="123"/>
      <c r="F173" s="123"/>
      <c r="G173" s="123"/>
      <c r="H173" s="123"/>
      <c r="I173" s="114"/>
      <c r="J173" s="114"/>
      <c r="K173" s="114"/>
    </row>
    <row r="174" spans="2:11">
      <c r="B174" s="113"/>
      <c r="C174" s="113"/>
      <c r="D174" s="123"/>
      <c r="E174" s="123"/>
      <c r="F174" s="123"/>
      <c r="G174" s="123"/>
      <c r="H174" s="123"/>
      <c r="I174" s="114"/>
      <c r="J174" s="114"/>
      <c r="K174" s="114"/>
    </row>
    <row r="175" spans="2:11">
      <c r="B175" s="113"/>
      <c r="C175" s="113"/>
      <c r="D175" s="123"/>
      <c r="E175" s="123"/>
      <c r="F175" s="123"/>
      <c r="G175" s="123"/>
      <c r="H175" s="123"/>
      <c r="I175" s="114"/>
      <c r="J175" s="114"/>
      <c r="K175" s="114"/>
    </row>
    <row r="176" spans="2:11">
      <c r="B176" s="113"/>
      <c r="C176" s="113"/>
      <c r="D176" s="123"/>
      <c r="E176" s="123"/>
      <c r="F176" s="123"/>
      <c r="G176" s="123"/>
      <c r="H176" s="123"/>
      <c r="I176" s="114"/>
      <c r="J176" s="114"/>
      <c r="K176" s="114"/>
    </row>
    <row r="177" spans="2:11">
      <c r="B177" s="113"/>
      <c r="C177" s="113"/>
      <c r="D177" s="123"/>
      <c r="E177" s="123"/>
      <c r="F177" s="123"/>
      <c r="G177" s="123"/>
      <c r="H177" s="123"/>
      <c r="I177" s="114"/>
      <c r="J177" s="114"/>
      <c r="K177" s="114"/>
    </row>
    <row r="178" spans="2:11">
      <c r="B178" s="113"/>
      <c r="C178" s="113"/>
      <c r="D178" s="123"/>
      <c r="E178" s="123"/>
      <c r="F178" s="123"/>
      <c r="G178" s="123"/>
      <c r="H178" s="123"/>
      <c r="I178" s="114"/>
      <c r="J178" s="114"/>
      <c r="K178" s="114"/>
    </row>
    <row r="179" spans="2:11">
      <c r="B179" s="113"/>
      <c r="C179" s="113"/>
      <c r="D179" s="123"/>
      <c r="E179" s="123"/>
      <c r="F179" s="123"/>
      <c r="G179" s="123"/>
      <c r="H179" s="123"/>
      <c r="I179" s="114"/>
      <c r="J179" s="114"/>
      <c r="K179" s="114"/>
    </row>
    <row r="180" spans="2:11">
      <c r="B180" s="113"/>
      <c r="C180" s="113"/>
      <c r="D180" s="123"/>
      <c r="E180" s="123"/>
      <c r="F180" s="123"/>
      <c r="G180" s="123"/>
      <c r="H180" s="123"/>
      <c r="I180" s="114"/>
      <c r="J180" s="114"/>
      <c r="K180" s="114"/>
    </row>
    <row r="181" spans="2:11">
      <c r="B181" s="113"/>
      <c r="C181" s="113"/>
      <c r="D181" s="123"/>
      <c r="E181" s="123"/>
      <c r="F181" s="123"/>
      <c r="G181" s="123"/>
      <c r="H181" s="123"/>
      <c r="I181" s="114"/>
      <c r="J181" s="114"/>
      <c r="K181" s="114"/>
    </row>
    <row r="182" spans="2:11">
      <c r="B182" s="113"/>
      <c r="C182" s="113"/>
      <c r="D182" s="123"/>
      <c r="E182" s="123"/>
      <c r="F182" s="123"/>
      <c r="G182" s="123"/>
      <c r="H182" s="123"/>
      <c r="I182" s="114"/>
      <c r="J182" s="114"/>
      <c r="K182" s="114"/>
    </row>
    <row r="183" spans="2:11">
      <c r="B183" s="113"/>
      <c r="C183" s="113"/>
      <c r="D183" s="123"/>
      <c r="E183" s="123"/>
      <c r="F183" s="123"/>
      <c r="G183" s="123"/>
      <c r="H183" s="123"/>
      <c r="I183" s="114"/>
      <c r="J183" s="114"/>
      <c r="K183" s="114"/>
    </row>
    <row r="184" spans="2:11">
      <c r="B184" s="113"/>
      <c r="C184" s="113"/>
      <c r="D184" s="123"/>
      <c r="E184" s="123"/>
      <c r="F184" s="123"/>
      <c r="G184" s="123"/>
      <c r="H184" s="123"/>
      <c r="I184" s="114"/>
      <c r="J184" s="114"/>
      <c r="K184" s="114"/>
    </row>
    <row r="185" spans="2:11">
      <c r="B185" s="113"/>
      <c r="C185" s="113"/>
      <c r="D185" s="123"/>
      <c r="E185" s="123"/>
      <c r="F185" s="123"/>
      <c r="G185" s="123"/>
      <c r="H185" s="123"/>
      <c r="I185" s="114"/>
      <c r="J185" s="114"/>
      <c r="K185" s="114"/>
    </row>
    <row r="186" spans="2:11">
      <c r="B186" s="113"/>
      <c r="C186" s="113"/>
      <c r="D186" s="123"/>
      <c r="E186" s="123"/>
      <c r="F186" s="123"/>
      <c r="G186" s="123"/>
      <c r="H186" s="123"/>
      <c r="I186" s="114"/>
      <c r="J186" s="114"/>
      <c r="K186" s="114"/>
    </row>
    <row r="187" spans="2:11">
      <c r="B187" s="113"/>
      <c r="C187" s="113"/>
      <c r="D187" s="123"/>
      <c r="E187" s="123"/>
      <c r="F187" s="123"/>
      <c r="G187" s="123"/>
      <c r="H187" s="123"/>
      <c r="I187" s="114"/>
      <c r="J187" s="114"/>
      <c r="K187" s="114"/>
    </row>
    <row r="188" spans="2:11">
      <c r="B188" s="113"/>
      <c r="C188" s="113"/>
      <c r="D188" s="123"/>
      <c r="E188" s="123"/>
      <c r="F188" s="123"/>
      <c r="G188" s="123"/>
      <c r="H188" s="123"/>
      <c r="I188" s="114"/>
      <c r="J188" s="114"/>
      <c r="K188" s="114"/>
    </row>
    <row r="189" spans="2:11">
      <c r="B189" s="113"/>
      <c r="C189" s="113"/>
      <c r="D189" s="123"/>
      <c r="E189" s="123"/>
      <c r="F189" s="123"/>
      <c r="G189" s="123"/>
      <c r="H189" s="123"/>
      <c r="I189" s="114"/>
      <c r="J189" s="114"/>
      <c r="K189" s="114"/>
    </row>
    <row r="190" spans="2:11">
      <c r="B190" s="113"/>
      <c r="C190" s="113"/>
      <c r="D190" s="123"/>
      <c r="E190" s="123"/>
      <c r="F190" s="123"/>
      <c r="G190" s="123"/>
      <c r="H190" s="123"/>
      <c r="I190" s="114"/>
      <c r="J190" s="114"/>
      <c r="K190" s="114"/>
    </row>
    <row r="191" spans="2:11">
      <c r="B191" s="113"/>
      <c r="C191" s="113"/>
      <c r="D191" s="123"/>
      <c r="E191" s="123"/>
      <c r="F191" s="123"/>
      <c r="G191" s="123"/>
      <c r="H191" s="123"/>
      <c r="I191" s="114"/>
      <c r="J191" s="114"/>
      <c r="K191" s="114"/>
    </row>
    <row r="192" spans="2:11">
      <c r="B192" s="113"/>
      <c r="C192" s="113"/>
      <c r="D192" s="123"/>
      <c r="E192" s="123"/>
      <c r="F192" s="123"/>
      <c r="G192" s="123"/>
      <c r="H192" s="123"/>
      <c r="I192" s="114"/>
      <c r="J192" s="114"/>
      <c r="K192" s="114"/>
    </row>
    <row r="193" spans="2:11">
      <c r="B193" s="113"/>
      <c r="C193" s="113"/>
      <c r="D193" s="123"/>
      <c r="E193" s="123"/>
      <c r="F193" s="123"/>
      <c r="G193" s="123"/>
      <c r="H193" s="123"/>
      <c r="I193" s="114"/>
      <c r="J193" s="114"/>
      <c r="K193" s="114"/>
    </row>
    <row r="194" spans="2:11">
      <c r="B194" s="113"/>
      <c r="C194" s="113"/>
      <c r="D194" s="123"/>
      <c r="E194" s="123"/>
      <c r="F194" s="123"/>
      <c r="G194" s="123"/>
      <c r="H194" s="123"/>
      <c r="I194" s="114"/>
      <c r="J194" s="114"/>
      <c r="K194" s="114"/>
    </row>
    <row r="195" spans="2:11">
      <c r="B195" s="113"/>
      <c r="C195" s="113"/>
      <c r="D195" s="123"/>
      <c r="E195" s="123"/>
      <c r="F195" s="123"/>
      <c r="G195" s="123"/>
      <c r="H195" s="123"/>
      <c r="I195" s="114"/>
      <c r="J195" s="114"/>
      <c r="K195" s="114"/>
    </row>
    <row r="196" spans="2:11">
      <c r="B196" s="113"/>
      <c r="C196" s="113"/>
      <c r="D196" s="123"/>
      <c r="E196" s="123"/>
      <c r="F196" s="123"/>
      <c r="G196" s="123"/>
      <c r="H196" s="123"/>
      <c r="I196" s="114"/>
      <c r="J196" s="114"/>
      <c r="K196" s="114"/>
    </row>
    <row r="197" spans="2:11">
      <c r="B197" s="113"/>
      <c r="C197" s="113"/>
      <c r="D197" s="123"/>
      <c r="E197" s="123"/>
      <c r="F197" s="123"/>
      <c r="G197" s="123"/>
      <c r="H197" s="123"/>
      <c r="I197" s="114"/>
      <c r="J197" s="114"/>
      <c r="K197" s="114"/>
    </row>
    <row r="198" spans="2:11">
      <c r="B198" s="113"/>
      <c r="C198" s="113"/>
      <c r="D198" s="123"/>
      <c r="E198" s="123"/>
      <c r="F198" s="123"/>
      <c r="G198" s="123"/>
      <c r="H198" s="123"/>
      <c r="I198" s="114"/>
      <c r="J198" s="114"/>
      <c r="K198" s="114"/>
    </row>
    <row r="199" spans="2:11">
      <c r="B199" s="113"/>
      <c r="C199" s="113"/>
      <c r="D199" s="123"/>
      <c r="E199" s="123"/>
      <c r="F199" s="123"/>
      <c r="G199" s="123"/>
      <c r="H199" s="123"/>
      <c r="I199" s="114"/>
      <c r="J199" s="114"/>
      <c r="K199" s="114"/>
    </row>
    <row r="200" spans="2:11">
      <c r="B200" s="113"/>
      <c r="C200" s="113"/>
      <c r="D200" s="123"/>
      <c r="E200" s="123"/>
      <c r="F200" s="123"/>
      <c r="G200" s="123"/>
      <c r="H200" s="123"/>
      <c r="I200" s="114"/>
      <c r="J200" s="114"/>
      <c r="K200" s="114"/>
    </row>
    <row r="201" spans="2:11">
      <c r="B201" s="113"/>
      <c r="C201" s="113"/>
      <c r="D201" s="123"/>
      <c r="E201" s="123"/>
      <c r="F201" s="123"/>
      <c r="G201" s="123"/>
      <c r="H201" s="123"/>
      <c r="I201" s="114"/>
      <c r="J201" s="114"/>
      <c r="K201" s="114"/>
    </row>
    <row r="202" spans="2:11">
      <c r="B202" s="113"/>
      <c r="C202" s="113"/>
      <c r="D202" s="123"/>
      <c r="E202" s="123"/>
      <c r="F202" s="123"/>
      <c r="G202" s="123"/>
      <c r="H202" s="123"/>
      <c r="I202" s="114"/>
      <c r="J202" s="114"/>
      <c r="K202" s="114"/>
    </row>
    <row r="203" spans="2:11">
      <c r="B203" s="113"/>
      <c r="C203" s="113"/>
      <c r="D203" s="123"/>
      <c r="E203" s="123"/>
      <c r="F203" s="123"/>
      <c r="G203" s="123"/>
      <c r="H203" s="123"/>
      <c r="I203" s="114"/>
      <c r="J203" s="114"/>
      <c r="K203" s="114"/>
    </row>
    <row r="204" spans="2:11">
      <c r="B204" s="113"/>
      <c r="C204" s="113"/>
      <c r="D204" s="123"/>
      <c r="E204" s="123"/>
      <c r="F204" s="123"/>
      <c r="G204" s="123"/>
      <c r="H204" s="123"/>
      <c r="I204" s="114"/>
      <c r="J204" s="114"/>
      <c r="K204" s="114"/>
    </row>
    <row r="205" spans="2:11">
      <c r="B205" s="113"/>
      <c r="C205" s="113"/>
      <c r="D205" s="123"/>
      <c r="E205" s="123"/>
      <c r="F205" s="123"/>
      <c r="G205" s="123"/>
      <c r="H205" s="123"/>
      <c r="I205" s="114"/>
      <c r="J205" s="114"/>
      <c r="K205" s="114"/>
    </row>
    <row r="206" spans="2:11">
      <c r="B206" s="113"/>
      <c r="C206" s="113"/>
      <c r="D206" s="123"/>
      <c r="E206" s="123"/>
      <c r="F206" s="123"/>
      <c r="G206" s="123"/>
      <c r="H206" s="123"/>
      <c r="I206" s="114"/>
      <c r="J206" s="114"/>
      <c r="K206" s="114"/>
    </row>
    <row r="207" spans="2:11">
      <c r="B207" s="113"/>
      <c r="C207" s="113"/>
      <c r="D207" s="123"/>
      <c r="E207" s="123"/>
      <c r="F207" s="123"/>
      <c r="G207" s="123"/>
      <c r="H207" s="123"/>
      <c r="I207" s="114"/>
      <c r="J207" s="114"/>
      <c r="K207" s="114"/>
    </row>
    <row r="208" spans="2:11">
      <c r="B208" s="113"/>
      <c r="C208" s="113"/>
      <c r="D208" s="123"/>
      <c r="E208" s="123"/>
      <c r="F208" s="123"/>
      <c r="G208" s="123"/>
      <c r="H208" s="123"/>
      <c r="I208" s="114"/>
      <c r="J208" s="114"/>
      <c r="K208" s="114"/>
    </row>
    <row r="209" spans="2:11">
      <c r="B209" s="113"/>
      <c r="C209" s="113"/>
      <c r="D209" s="123"/>
      <c r="E209" s="123"/>
      <c r="F209" s="123"/>
      <c r="G209" s="123"/>
      <c r="H209" s="123"/>
      <c r="I209" s="114"/>
      <c r="J209" s="114"/>
      <c r="K209" s="114"/>
    </row>
    <row r="210" spans="2:11">
      <c r="B210" s="113"/>
      <c r="C210" s="113"/>
      <c r="D210" s="123"/>
      <c r="E210" s="123"/>
      <c r="F210" s="123"/>
      <c r="G210" s="123"/>
      <c r="H210" s="123"/>
      <c r="I210" s="114"/>
      <c r="J210" s="114"/>
      <c r="K210" s="114"/>
    </row>
    <row r="211" spans="2:11">
      <c r="B211" s="113"/>
      <c r="C211" s="113"/>
      <c r="D211" s="123"/>
      <c r="E211" s="123"/>
      <c r="F211" s="123"/>
      <c r="G211" s="123"/>
      <c r="H211" s="123"/>
      <c r="I211" s="114"/>
      <c r="J211" s="114"/>
      <c r="K211" s="114"/>
    </row>
    <row r="212" spans="2:11">
      <c r="B212" s="113"/>
      <c r="C212" s="113"/>
      <c r="D212" s="123"/>
      <c r="E212" s="123"/>
      <c r="F212" s="123"/>
      <c r="G212" s="123"/>
      <c r="H212" s="123"/>
      <c r="I212" s="114"/>
      <c r="J212" s="114"/>
      <c r="K212" s="114"/>
    </row>
    <row r="213" spans="2:11">
      <c r="B213" s="113"/>
      <c r="C213" s="113"/>
      <c r="D213" s="123"/>
      <c r="E213" s="123"/>
      <c r="F213" s="123"/>
      <c r="G213" s="123"/>
      <c r="H213" s="123"/>
      <c r="I213" s="114"/>
      <c r="J213" s="114"/>
      <c r="K213" s="114"/>
    </row>
    <row r="214" spans="2:11">
      <c r="B214" s="113"/>
      <c r="C214" s="113"/>
      <c r="D214" s="123"/>
      <c r="E214" s="123"/>
      <c r="F214" s="123"/>
      <c r="G214" s="123"/>
      <c r="H214" s="123"/>
      <c r="I214" s="114"/>
      <c r="J214" s="114"/>
      <c r="K214" s="114"/>
    </row>
    <row r="215" spans="2:11">
      <c r="B215" s="113"/>
      <c r="C215" s="113"/>
      <c r="D215" s="123"/>
      <c r="E215" s="123"/>
      <c r="F215" s="123"/>
      <c r="G215" s="123"/>
      <c r="H215" s="123"/>
      <c r="I215" s="114"/>
      <c r="J215" s="114"/>
      <c r="K215" s="114"/>
    </row>
    <row r="216" spans="2:11">
      <c r="B216" s="113"/>
      <c r="C216" s="113"/>
      <c r="D216" s="123"/>
      <c r="E216" s="123"/>
      <c r="F216" s="123"/>
      <c r="G216" s="123"/>
      <c r="H216" s="123"/>
      <c r="I216" s="114"/>
      <c r="J216" s="114"/>
      <c r="K216" s="114"/>
    </row>
    <row r="217" spans="2:11">
      <c r="B217" s="113"/>
      <c r="C217" s="113"/>
      <c r="D217" s="123"/>
      <c r="E217" s="123"/>
      <c r="F217" s="123"/>
      <c r="G217" s="123"/>
      <c r="H217" s="123"/>
      <c r="I217" s="114"/>
      <c r="J217" s="114"/>
      <c r="K217" s="114"/>
    </row>
    <row r="218" spans="2:11">
      <c r="B218" s="113"/>
      <c r="C218" s="113"/>
      <c r="D218" s="123"/>
      <c r="E218" s="123"/>
      <c r="F218" s="123"/>
      <c r="G218" s="123"/>
      <c r="H218" s="123"/>
      <c r="I218" s="114"/>
      <c r="J218" s="114"/>
      <c r="K218" s="114"/>
    </row>
    <row r="219" spans="2:11">
      <c r="B219" s="113"/>
      <c r="C219" s="113"/>
      <c r="D219" s="123"/>
      <c r="E219" s="123"/>
      <c r="F219" s="123"/>
      <c r="G219" s="123"/>
      <c r="H219" s="123"/>
      <c r="I219" s="114"/>
      <c r="J219" s="114"/>
      <c r="K219" s="114"/>
    </row>
    <row r="220" spans="2:11">
      <c r="B220" s="113"/>
      <c r="C220" s="113"/>
      <c r="D220" s="123"/>
      <c r="E220" s="123"/>
      <c r="F220" s="123"/>
      <c r="G220" s="123"/>
      <c r="H220" s="123"/>
      <c r="I220" s="114"/>
      <c r="J220" s="114"/>
      <c r="K220" s="114"/>
    </row>
    <row r="221" spans="2:11">
      <c r="B221" s="113"/>
      <c r="C221" s="113"/>
      <c r="D221" s="123"/>
      <c r="E221" s="123"/>
      <c r="F221" s="123"/>
      <c r="G221" s="123"/>
      <c r="H221" s="123"/>
      <c r="I221" s="114"/>
      <c r="J221" s="114"/>
      <c r="K221" s="114"/>
    </row>
    <row r="222" spans="2:11">
      <c r="B222" s="113"/>
      <c r="C222" s="113"/>
      <c r="D222" s="123"/>
      <c r="E222" s="123"/>
      <c r="F222" s="123"/>
      <c r="G222" s="123"/>
      <c r="H222" s="123"/>
      <c r="I222" s="114"/>
      <c r="J222" s="114"/>
      <c r="K222" s="114"/>
    </row>
    <row r="223" spans="2:11">
      <c r="B223" s="113"/>
      <c r="C223" s="113"/>
      <c r="D223" s="123"/>
      <c r="E223" s="123"/>
      <c r="F223" s="123"/>
      <c r="G223" s="123"/>
      <c r="H223" s="123"/>
      <c r="I223" s="114"/>
      <c r="J223" s="114"/>
      <c r="K223" s="114"/>
    </row>
    <row r="224" spans="2:11">
      <c r="B224" s="113"/>
      <c r="C224" s="113"/>
      <c r="D224" s="123"/>
      <c r="E224" s="123"/>
      <c r="F224" s="123"/>
      <c r="G224" s="123"/>
      <c r="H224" s="123"/>
      <c r="I224" s="114"/>
      <c r="J224" s="114"/>
      <c r="K224" s="114"/>
    </row>
    <row r="225" spans="2:11">
      <c r="B225" s="113"/>
      <c r="C225" s="113"/>
      <c r="D225" s="123"/>
      <c r="E225" s="123"/>
      <c r="F225" s="123"/>
      <c r="G225" s="123"/>
      <c r="H225" s="123"/>
      <c r="I225" s="114"/>
      <c r="J225" s="114"/>
      <c r="K225" s="114"/>
    </row>
    <row r="226" spans="2:11">
      <c r="B226" s="113"/>
      <c r="C226" s="113"/>
      <c r="D226" s="123"/>
      <c r="E226" s="123"/>
      <c r="F226" s="123"/>
      <c r="G226" s="123"/>
      <c r="H226" s="123"/>
      <c r="I226" s="114"/>
      <c r="J226" s="114"/>
      <c r="K226" s="114"/>
    </row>
    <row r="227" spans="2:11">
      <c r="B227" s="113"/>
      <c r="C227" s="113"/>
      <c r="D227" s="123"/>
      <c r="E227" s="123"/>
      <c r="F227" s="123"/>
      <c r="G227" s="123"/>
      <c r="H227" s="123"/>
      <c r="I227" s="114"/>
      <c r="J227" s="114"/>
      <c r="K227" s="114"/>
    </row>
    <row r="228" spans="2:11">
      <c r="B228" s="113"/>
      <c r="C228" s="113"/>
      <c r="D228" s="123"/>
      <c r="E228" s="123"/>
      <c r="F228" s="123"/>
      <c r="G228" s="123"/>
      <c r="H228" s="123"/>
      <c r="I228" s="114"/>
      <c r="J228" s="114"/>
      <c r="K228" s="114"/>
    </row>
    <row r="229" spans="2:11">
      <c r="B229" s="113"/>
      <c r="C229" s="113"/>
      <c r="D229" s="123"/>
      <c r="E229" s="123"/>
      <c r="F229" s="123"/>
      <c r="G229" s="123"/>
      <c r="H229" s="123"/>
      <c r="I229" s="114"/>
      <c r="J229" s="114"/>
      <c r="K229" s="114"/>
    </row>
    <row r="230" spans="2:11">
      <c r="B230" s="113"/>
      <c r="C230" s="113"/>
      <c r="D230" s="123"/>
      <c r="E230" s="123"/>
      <c r="F230" s="123"/>
      <c r="G230" s="123"/>
      <c r="H230" s="123"/>
      <c r="I230" s="114"/>
      <c r="J230" s="114"/>
      <c r="K230" s="114"/>
    </row>
    <row r="231" spans="2:11">
      <c r="B231" s="113"/>
      <c r="C231" s="113"/>
      <c r="D231" s="123"/>
      <c r="E231" s="123"/>
      <c r="F231" s="123"/>
      <c r="G231" s="123"/>
      <c r="H231" s="123"/>
      <c r="I231" s="114"/>
      <c r="J231" s="114"/>
      <c r="K231" s="114"/>
    </row>
    <row r="232" spans="2:11">
      <c r="B232" s="113"/>
      <c r="C232" s="113"/>
      <c r="D232" s="123"/>
      <c r="E232" s="123"/>
      <c r="F232" s="123"/>
      <c r="G232" s="123"/>
      <c r="H232" s="123"/>
      <c r="I232" s="114"/>
      <c r="J232" s="114"/>
      <c r="K232" s="114"/>
    </row>
    <row r="233" spans="2:11">
      <c r="B233" s="113"/>
      <c r="C233" s="113"/>
      <c r="D233" s="123"/>
      <c r="E233" s="123"/>
      <c r="F233" s="123"/>
      <c r="G233" s="123"/>
      <c r="H233" s="123"/>
      <c r="I233" s="114"/>
      <c r="J233" s="114"/>
      <c r="K233" s="114"/>
    </row>
    <row r="234" spans="2:11">
      <c r="B234" s="113"/>
      <c r="C234" s="113"/>
      <c r="D234" s="123"/>
      <c r="E234" s="123"/>
      <c r="F234" s="123"/>
      <c r="G234" s="123"/>
      <c r="H234" s="123"/>
      <c r="I234" s="114"/>
      <c r="J234" s="114"/>
      <c r="K234" s="114"/>
    </row>
    <row r="235" spans="2:11">
      <c r="B235" s="113"/>
      <c r="C235" s="113"/>
      <c r="D235" s="123"/>
      <c r="E235" s="123"/>
      <c r="F235" s="123"/>
      <c r="G235" s="123"/>
      <c r="H235" s="123"/>
      <c r="I235" s="114"/>
      <c r="J235" s="114"/>
      <c r="K235" s="114"/>
    </row>
    <row r="236" spans="2:11">
      <c r="B236" s="113"/>
      <c r="C236" s="113"/>
      <c r="D236" s="123"/>
      <c r="E236" s="123"/>
      <c r="F236" s="123"/>
      <c r="G236" s="123"/>
      <c r="H236" s="123"/>
      <c r="I236" s="114"/>
      <c r="J236" s="114"/>
      <c r="K236" s="114"/>
    </row>
    <row r="237" spans="2:11">
      <c r="B237" s="113"/>
      <c r="C237" s="113"/>
      <c r="D237" s="123"/>
      <c r="E237" s="123"/>
      <c r="F237" s="123"/>
      <c r="G237" s="123"/>
      <c r="H237" s="123"/>
      <c r="I237" s="114"/>
      <c r="J237" s="114"/>
      <c r="K237" s="114"/>
    </row>
    <row r="238" spans="2:11">
      <c r="B238" s="113"/>
      <c r="C238" s="113"/>
      <c r="D238" s="123"/>
      <c r="E238" s="123"/>
      <c r="F238" s="123"/>
      <c r="G238" s="123"/>
      <c r="H238" s="123"/>
      <c r="I238" s="114"/>
      <c r="J238" s="114"/>
      <c r="K238" s="114"/>
    </row>
    <row r="239" spans="2:11">
      <c r="B239" s="113"/>
      <c r="C239" s="113"/>
      <c r="D239" s="123"/>
      <c r="E239" s="123"/>
      <c r="F239" s="123"/>
      <c r="G239" s="123"/>
      <c r="H239" s="123"/>
      <c r="I239" s="114"/>
      <c r="J239" s="114"/>
      <c r="K239" s="114"/>
    </row>
    <row r="240" spans="2:11">
      <c r="B240" s="113"/>
      <c r="C240" s="113"/>
      <c r="D240" s="123"/>
      <c r="E240" s="123"/>
      <c r="F240" s="123"/>
      <c r="G240" s="123"/>
      <c r="H240" s="123"/>
      <c r="I240" s="114"/>
      <c r="J240" s="114"/>
      <c r="K240" s="114"/>
    </row>
    <row r="241" spans="2:11">
      <c r="B241" s="113"/>
      <c r="C241" s="113"/>
      <c r="D241" s="123"/>
      <c r="E241" s="123"/>
      <c r="F241" s="123"/>
      <c r="G241" s="123"/>
      <c r="H241" s="123"/>
      <c r="I241" s="114"/>
      <c r="J241" s="114"/>
      <c r="K241" s="114"/>
    </row>
    <row r="242" spans="2:11">
      <c r="B242" s="113"/>
      <c r="C242" s="113"/>
      <c r="D242" s="123"/>
      <c r="E242" s="123"/>
      <c r="F242" s="123"/>
      <c r="G242" s="123"/>
      <c r="H242" s="123"/>
      <c r="I242" s="114"/>
      <c r="J242" s="114"/>
      <c r="K242" s="114"/>
    </row>
    <row r="243" spans="2:11">
      <c r="B243" s="113"/>
      <c r="C243" s="113"/>
      <c r="D243" s="123"/>
      <c r="E243" s="123"/>
      <c r="F243" s="123"/>
      <c r="G243" s="123"/>
      <c r="H243" s="123"/>
      <c r="I243" s="114"/>
      <c r="J243" s="114"/>
      <c r="K243" s="114"/>
    </row>
    <row r="244" spans="2:11">
      <c r="B244" s="113"/>
      <c r="C244" s="113"/>
      <c r="D244" s="123"/>
      <c r="E244" s="123"/>
      <c r="F244" s="123"/>
      <c r="G244" s="123"/>
      <c r="H244" s="123"/>
      <c r="I244" s="114"/>
      <c r="J244" s="114"/>
      <c r="K244" s="114"/>
    </row>
    <row r="245" spans="2:11">
      <c r="B245" s="113"/>
      <c r="C245" s="113"/>
      <c r="D245" s="123"/>
      <c r="E245" s="123"/>
      <c r="F245" s="123"/>
      <c r="G245" s="123"/>
      <c r="H245" s="123"/>
      <c r="I245" s="114"/>
      <c r="J245" s="114"/>
      <c r="K245" s="114"/>
    </row>
    <row r="246" spans="2:11">
      <c r="B246" s="113"/>
      <c r="C246" s="113"/>
      <c r="D246" s="123"/>
      <c r="E246" s="123"/>
      <c r="F246" s="123"/>
      <c r="G246" s="123"/>
      <c r="H246" s="123"/>
      <c r="I246" s="114"/>
      <c r="J246" s="114"/>
      <c r="K246" s="114"/>
    </row>
    <row r="247" spans="2:11">
      <c r="B247" s="113"/>
      <c r="C247" s="113"/>
      <c r="D247" s="123"/>
      <c r="E247" s="123"/>
      <c r="F247" s="123"/>
      <c r="G247" s="123"/>
      <c r="H247" s="123"/>
      <c r="I247" s="114"/>
      <c r="J247" s="114"/>
      <c r="K247" s="114"/>
    </row>
    <row r="248" spans="2:11">
      <c r="B248" s="113"/>
      <c r="C248" s="113"/>
      <c r="D248" s="123"/>
      <c r="E248" s="123"/>
      <c r="F248" s="123"/>
      <c r="G248" s="123"/>
      <c r="H248" s="123"/>
      <c r="I248" s="114"/>
      <c r="J248" s="114"/>
      <c r="K248" s="114"/>
    </row>
    <row r="249" spans="2:11">
      <c r="B249" s="113"/>
      <c r="C249" s="113"/>
      <c r="D249" s="123"/>
      <c r="E249" s="123"/>
      <c r="F249" s="123"/>
      <c r="G249" s="123"/>
      <c r="H249" s="123"/>
      <c r="I249" s="114"/>
      <c r="J249" s="114"/>
      <c r="K249" s="114"/>
    </row>
    <row r="250" spans="2:11">
      <c r="B250" s="113"/>
      <c r="C250" s="113"/>
      <c r="D250" s="123"/>
      <c r="E250" s="123"/>
      <c r="F250" s="123"/>
      <c r="G250" s="123"/>
      <c r="H250" s="123"/>
      <c r="I250" s="114"/>
      <c r="J250" s="114"/>
      <c r="K250" s="114"/>
    </row>
    <row r="251" spans="2:11">
      <c r="B251" s="113"/>
      <c r="C251" s="113"/>
      <c r="D251" s="123"/>
      <c r="E251" s="123"/>
      <c r="F251" s="123"/>
      <c r="G251" s="123"/>
      <c r="H251" s="123"/>
      <c r="I251" s="114"/>
      <c r="J251" s="114"/>
      <c r="K251" s="114"/>
    </row>
    <row r="252" spans="2:11">
      <c r="B252" s="113"/>
      <c r="C252" s="113"/>
      <c r="D252" s="123"/>
      <c r="E252" s="123"/>
      <c r="F252" s="123"/>
      <c r="G252" s="123"/>
      <c r="H252" s="123"/>
      <c r="I252" s="114"/>
      <c r="J252" s="114"/>
      <c r="K252" s="114"/>
    </row>
    <row r="253" spans="2:11">
      <c r="B253" s="113"/>
      <c r="C253" s="113"/>
      <c r="D253" s="123"/>
      <c r="E253" s="123"/>
      <c r="F253" s="123"/>
      <c r="G253" s="123"/>
      <c r="H253" s="123"/>
      <c r="I253" s="114"/>
      <c r="J253" s="114"/>
      <c r="K253" s="114"/>
    </row>
    <row r="254" spans="2:11">
      <c r="B254" s="113"/>
      <c r="C254" s="113"/>
      <c r="D254" s="123"/>
      <c r="E254" s="123"/>
      <c r="F254" s="123"/>
      <c r="G254" s="123"/>
      <c r="H254" s="123"/>
      <c r="I254" s="114"/>
      <c r="J254" s="114"/>
      <c r="K254" s="114"/>
    </row>
    <row r="255" spans="2:11">
      <c r="B255" s="113"/>
      <c r="C255" s="113"/>
      <c r="D255" s="123"/>
      <c r="E255" s="123"/>
      <c r="F255" s="123"/>
      <c r="G255" s="123"/>
      <c r="H255" s="123"/>
      <c r="I255" s="114"/>
      <c r="J255" s="114"/>
      <c r="K255" s="114"/>
    </row>
    <row r="256" spans="2:11">
      <c r="B256" s="113"/>
      <c r="C256" s="113"/>
      <c r="D256" s="123"/>
      <c r="E256" s="123"/>
      <c r="F256" s="123"/>
      <c r="G256" s="123"/>
      <c r="H256" s="123"/>
      <c r="I256" s="114"/>
      <c r="J256" s="114"/>
      <c r="K256" s="114"/>
    </row>
    <row r="257" spans="2:11">
      <c r="B257" s="113"/>
      <c r="C257" s="113"/>
      <c r="D257" s="123"/>
      <c r="E257" s="123"/>
      <c r="F257" s="123"/>
      <c r="G257" s="123"/>
      <c r="H257" s="123"/>
      <c r="I257" s="114"/>
      <c r="J257" s="114"/>
      <c r="K257" s="114"/>
    </row>
    <row r="258" spans="2:11">
      <c r="B258" s="113"/>
      <c r="C258" s="113"/>
      <c r="D258" s="123"/>
      <c r="E258" s="123"/>
      <c r="F258" s="123"/>
      <c r="G258" s="123"/>
      <c r="H258" s="123"/>
      <c r="I258" s="114"/>
      <c r="J258" s="114"/>
      <c r="K258" s="114"/>
    </row>
    <row r="259" spans="2:11">
      <c r="B259" s="113"/>
      <c r="C259" s="113"/>
      <c r="D259" s="123"/>
      <c r="E259" s="123"/>
      <c r="F259" s="123"/>
      <c r="G259" s="123"/>
      <c r="H259" s="123"/>
      <c r="I259" s="114"/>
      <c r="J259" s="114"/>
      <c r="K259" s="114"/>
    </row>
    <row r="260" spans="2:11">
      <c r="B260" s="113"/>
      <c r="C260" s="113"/>
      <c r="D260" s="123"/>
      <c r="E260" s="123"/>
      <c r="F260" s="123"/>
      <c r="G260" s="123"/>
      <c r="H260" s="123"/>
      <c r="I260" s="114"/>
      <c r="J260" s="114"/>
      <c r="K260" s="114"/>
    </row>
    <row r="261" spans="2:11">
      <c r="B261" s="113"/>
      <c r="C261" s="113"/>
      <c r="D261" s="123"/>
      <c r="E261" s="123"/>
      <c r="F261" s="123"/>
      <c r="G261" s="123"/>
      <c r="H261" s="123"/>
      <c r="I261" s="114"/>
      <c r="J261" s="114"/>
      <c r="K261" s="114"/>
    </row>
    <row r="262" spans="2:11">
      <c r="B262" s="113"/>
      <c r="C262" s="113"/>
      <c r="D262" s="123"/>
      <c r="E262" s="123"/>
      <c r="F262" s="123"/>
      <c r="G262" s="123"/>
      <c r="H262" s="123"/>
      <c r="I262" s="114"/>
      <c r="J262" s="114"/>
      <c r="K262" s="114"/>
    </row>
    <row r="263" spans="2:11">
      <c r="B263" s="113"/>
      <c r="C263" s="113"/>
      <c r="D263" s="123"/>
      <c r="E263" s="123"/>
      <c r="F263" s="123"/>
      <c r="G263" s="123"/>
      <c r="H263" s="123"/>
      <c r="I263" s="114"/>
      <c r="J263" s="114"/>
      <c r="K263" s="114"/>
    </row>
    <row r="264" spans="2:11">
      <c r="B264" s="113"/>
      <c r="C264" s="113"/>
      <c r="D264" s="123"/>
      <c r="E264" s="123"/>
      <c r="F264" s="123"/>
      <c r="G264" s="123"/>
      <c r="H264" s="123"/>
      <c r="I264" s="114"/>
      <c r="J264" s="114"/>
      <c r="K264" s="114"/>
    </row>
    <row r="265" spans="2:11">
      <c r="B265" s="113"/>
      <c r="C265" s="113"/>
      <c r="D265" s="123"/>
      <c r="E265" s="123"/>
      <c r="F265" s="123"/>
      <c r="G265" s="123"/>
      <c r="H265" s="123"/>
      <c r="I265" s="114"/>
      <c r="J265" s="114"/>
      <c r="K265" s="114"/>
    </row>
    <row r="266" spans="2:11">
      <c r="B266" s="113"/>
      <c r="C266" s="113"/>
      <c r="D266" s="123"/>
      <c r="E266" s="123"/>
      <c r="F266" s="123"/>
      <c r="G266" s="123"/>
      <c r="H266" s="123"/>
      <c r="I266" s="114"/>
      <c r="J266" s="114"/>
      <c r="K266" s="114"/>
    </row>
    <row r="267" spans="2:11">
      <c r="B267" s="113"/>
      <c r="C267" s="113"/>
      <c r="D267" s="123"/>
      <c r="E267" s="123"/>
      <c r="F267" s="123"/>
      <c r="G267" s="123"/>
      <c r="H267" s="123"/>
      <c r="I267" s="114"/>
      <c r="J267" s="114"/>
      <c r="K267" s="114"/>
    </row>
    <row r="268" spans="2:11">
      <c r="B268" s="113"/>
      <c r="C268" s="113"/>
      <c r="D268" s="123"/>
      <c r="E268" s="123"/>
      <c r="F268" s="123"/>
      <c r="G268" s="123"/>
      <c r="H268" s="123"/>
      <c r="I268" s="114"/>
      <c r="J268" s="114"/>
      <c r="K268" s="114"/>
    </row>
    <row r="269" spans="2:11">
      <c r="B269" s="113"/>
      <c r="C269" s="113"/>
      <c r="D269" s="123"/>
      <c r="E269" s="123"/>
      <c r="F269" s="123"/>
      <c r="G269" s="123"/>
      <c r="H269" s="123"/>
      <c r="I269" s="114"/>
      <c r="J269" s="114"/>
      <c r="K269" s="114"/>
    </row>
    <row r="270" spans="2:11">
      <c r="B270" s="113"/>
      <c r="C270" s="113"/>
      <c r="D270" s="123"/>
      <c r="E270" s="123"/>
      <c r="F270" s="123"/>
      <c r="G270" s="123"/>
      <c r="H270" s="123"/>
      <c r="I270" s="114"/>
      <c r="J270" s="114"/>
      <c r="K270" s="114"/>
    </row>
    <row r="271" spans="2:11">
      <c r="B271" s="113"/>
      <c r="C271" s="113"/>
      <c r="D271" s="123"/>
      <c r="E271" s="123"/>
      <c r="F271" s="123"/>
      <c r="G271" s="123"/>
      <c r="H271" s="123"/>
      <c r="I271" s="114"/>
      <c r="J271" s="114"/>
      <c r="K271" s="114"/>
    </row>
    <row r="272" spans="2:11">
      <c r="B272" s="113"/>
      <c r="C272" s="113"/>
      <c r="D272" s="123"/>
      <c r="E272" s="123"/>
      <c r="F272" s="123"/>
      <c r="G272" s="123"/>
      <c r="H272" s="123"/>
      <c r="I272" s="114"/>
      <c r="J272" s="114"/>
      <c r="K272" s="114"/>
    </row>
    <row r="273" spans="2:11">
      <c r="B273" s="113"/>
      <c r="C273" s="113"/>
      <c r="D273" s="123"/>
      <c r="E273" s="123"/>
      <c r="F273" s="123"/>
      <c r="G273" s="123"/>
      <c r="H273" s="123"/>
      <c r="I273" s="114"/>
      <c r="J273" s="114"/>
      <c r="K273" s="114"/>
    </row>
    <row r="274" spans="2:11">
      <c r="B274" s="113"/>
      <c r="C274" s="113"/>
      <c r="D274" s="123"/>
      <c r="E274" s="123"/>
      <c r="F274" s="123"/>
      <c r="G274" s="123"/>
      <c r="H274" s="123"/>
      <c r="I274" s="114"/>
      <c r="J274" s="114"/>
      <c r="K274" s="114"/>
    </row>
    <row r="275" spans="2:11">
      <c r="B275" s="113"/>
      <c r="C275" s="113"/>
      <c r="D275" s="123"/>
      <c r="E275" s="123"/>
      <c r="F275" s="123"/>
      <c r="G275" s="123"/>
      <c r="H275" s="123"/>
      <c r="I275" s="114"/>
      <c r="J275" s="114"/>
      <c r="K275" s="114"/>
    </row>
    <row r="276" spans="2:11">
      <c r="B276" s="113"/>
      <c r="C276" s="113"/>
      <c r="D276" s="123"/>
      <c r="E276" s="123"/>
      <c r="F276" s="123"/>
      <c r="G276" s="123"/>
      <c r="H276" s="123"/>
      <c r="I276" s="114"/>
      <c r="J276" s="114"/>
      <c r="K276" s="114"/>
    </row>
    <row r="277" spans="2:11">
      <c r="B277" s="113"/>
      <c r="C277" s="113"/>
      <c r="D277" s="123"/>
      <c r="E277" s="123"/>
      <c r="F277" s="123"/>
      <c r="G277" s="123"/>
      <c r="H277" s="123"/>
      <c r="I277" s="114"/>
      <c r="J277" s="114"/>
      <c r="K277" s="114"/>
    </row>
    <row r="278" spans="2:11">
      <c r="B278" s="113"/>
      <c r="C278" s="113"/>
      <c r="D278" s="123"/>
      <c r="E278" s="123"/>
      <c r="F278" s="123"/>
      <c r="G278" s="123"/>
      <c r="H278" s="123"/>
      <c r="I278" s="114"/>
      <c r="J278" s="114"/>
      <c r="K278" s="114"/>
    </row>
    <row r="279" spans="2:11">
      <c r="B279" s="113"/>
      <c r="C279" s="113"/>
      <c r="D279" s="123"/>
      <c r="E279" s="123"/>
      <c r="F279" s="123"/>
      <c r="G279" s="123"/>
      <c r="H279" s="123"/>
      <c r="I279" s="114"/>
      <c r="J279" s="114"/>
      <c r="K279" s="114"/>
    </row>
    <row r="280" spans="2:11">
      <c r="B280" s="113"/>
      <c r="C280" s="113"/>
      <c r="D280" s="123"/>
      <c r="E280" s="123"/>
      <c r="F280" s="123"/>
      <c r="G280" s="123"/>
      <c r="H280" s="123"/>
      <c r="I280" s="114"/>
      <c r="J280" s="114"/>
      <c r="K280" s="114"/>
    </row>
    <row r="281" spans="2:11">
      <c r="B281" s="113"/>
      <c r="C281" s="113"/>
      <c r="D281" s="123"/>
      <c r="E281" s="123"/>
      <c r="F281" s="123"/>
      <c r="G281" s="123"/>
      <c r="H281" s="123"/>
      <c r="I281" s="114"/>
      <c r="J281" s="114"/>
      <c r="K281" s="114"/>
    </row>
    <row r="282" spans="2:11">
      <c r="B282" s="113"/>
      <c r="C282" s="113"/>
      <c r="D282" s="123"/>
      <c r="E282" s="123"/>
      <c r="F282" s="123"/>
      <c r="G282" s="123"/>
      <c r="H282" s="123"/>
      <c r="I282" s="114"/>
      <c r="J282" s="114"/>
      <c r="K282" s="114"/>
    </row>
    <row r="283" spans="2:11">
      <c r="B283" s="113"/>
      <c r="C283" s="113"/>
      <c r="D283" s="123"/>
      <c r="E283" s="123"/>
      <c r="F283" s="123"/>
      <c r="G283" s="123"/>
      <c r="H283" s="123"/>
      <c r="I283" s="114"/>
      <c r="J283" s="114"/>
      <c r="K283" s="114"/>
    </row>
    <row r="284" spans="2:11">
      <c r="B284" s="113"/>
      <c r="C284" s="113"/>
      <c r="D284" s="123"/>
      <c r="E284" s="123"/>
      <c r="F284" s="123"/>
      <c r="G284" s="123"/>
      <c r="H284" s="123"/>
      <c r="I284" s="114"/>
      <c r="J284" s="114"/>
      <c r="K284" s="114"/>
    </row>
    <row r="285" spans="2:11">
      <c r="B285" s="113"/>
      <c r="C285" s="113"/>
      <c r="D285" s="123"/>
      <c r="E285" s="123"/>
      <c r="F285" s="123"/>
      <c r="G285" s="123"/>
      <c r="H285" s="123"/>
      <c r="I285" s="114"/>
      <c r="J285" s="114"/>
      <c r="K285" s="114"/>
    </row>
    <row r="286" spans="2:11">
      <c r="B286" s="113"/>
      <c r="C286" s="113"/>
      <c r="D286" s="123"/>
      <c r="E286" s="123"/>
      <c r="F286" s="123"/>
      <c r="G286" s="123"/>
      <c r="H286" s="123"/>
      <c r="I286" s="114"/>
      <c r="J286" s="114"/>
      <c r="K286" s="114"/>
    </row>
    <row r="287" spans="2:11">
      <c r="B287" s="113"/>
      <c r="C287" s="113"/>
      <c r="D287" s="123"/>
      <c r="E287" s="123"/>
      <c r="F287" s="123"/>
      <c r="G287" s="123"/>
      <c r="H287" s="123"/>
      <c r="I287" s="114"/>
      <c r="J287" s="114"/>
      <c r="K287" s="114"/>
    </row>
    <row r="288" spans="2:11">
      <c r="B288" s="113"/>
      <c r="C288" s="113"/>
      <c r="D288" s="123"/>
      <c r="E288" s="123"/>
      <c r="F288" s="123"/>
      <c r="G288" s="123"/>
      <c r="H288" s="123"/>
      <c r="I288" s="114"/>
      <c r="J288" s="114"/>
      <c r="K288" s="114"/>
    </row>
    <row r="289" spans="2:11">
      <c r="B289" s="113"/>
      <c r="C289" s="113"/>
      <c r="D289" s="123"/>
      <c r="E289" s="123"/>
      <c r="F289" s="123"/>
      <c r="G289" s="123"/>
      <c r="H289" s="123"/>
      <c r="I289" s="114"/>
      <c r="J289" s="114"/>
      <c r="K289" s="114"/>
    </row>
    <row r="290" spans="2:11">
      <c r="B290" s="113"/>
      <c r="C290" s="113"/>
      <c r="D290" s="123"/>
      <c r="E290" s="123"/>
      <c r="F290" s="123"/>
      <c r="G290" s="123"/>
      <c r="H290" s="123"/>
      <c r="I290" s="114"/>
      <c r="J290" s="114"/>
      <c r="K290" s="114"/>
    </row>
    <row r="291" spans="2:11">
      <c r="B291" s="113"/>
      <c r="C291" s="113"/>
      <c r="D291" s="123"/>
      <c r="E291" s="123"/>
      <c r="F291" s="123"/>
      <c r="G291" s="123"/>
      <c r="H291" s="123"/>
      <c r="I291" s="114"/>
      <c r="J291" s="114"/>
      <c r="K291" s="114"/>
    </row>
    <row r="292" spans="2:11">
      <c r="B292" s="113"/>
      <c r="C292" s="113"/>
      <c r="D292" s="123"/>
      <c r="E292" s="123"/>
      <c r="F292" s="123"/>
      <c r="G292" s="123"/>
      <c r="H292" s="123"/>
      <c r="I292" s="114"/>
      <c r="J292" s="114"/>
      <c r="K292" s="114"/>
    </row>
    <row r="293" spans="2:11">
      <c r="B293" s="113"/>
      <c r="C293" s="113"/>
      <c r="D293" s="123"/>
      <c r="E293" s="123"/>
      <c r="F293" s="123"/>
      <c r="G293" s="123"/>
      <c r="H293" s="123"/>
      <c r="I293" s="114"/>
      <c r="J293" s="114"/>
      <c r="K293" s="114"/>
    </row>
    <row r="294" spans="2:11">
      <c r="B294" s="113"/>
      <c r="C294" s="113"/>
      <c r="D294" s="123"/>
      <c r="E294" s="123"/>
      <c r="F294" s="123"/>
      <c r="G294" s="123"/>
      <c r="H294" s="123"/>
      <c r="I294" s="114"/>
      <c r="J294" s="114"/>
      <c r="K294" s="114"/>
    </row>
    <row r="295" spans="2:11">
      <c r="B295" s="113"/>
      <c r="C295" s="113"/>
      <c r="D295" s="123"/>
      <c r="E295" s="123"/>
      <c r="F295" s="123"/>
      <c r="G295" s="123"/>
      <c r="H295" s="123"/>
      <c r="I295" s="114"/>
      <c r="J295" s="114"/>
      <c r="K295" s="114"/>
    </row>
    <row r="296" spans="2:11">
      <c r="B296" s="113"/>
      <c r="C296" s="113"/>
      <c r="D296" s="123"/>
      <c r="E296" s="123"/>
      <c r="F296" s="123"/>
      <c r="G296" s="123"/>
      <c r="H296" s="123"/>
      <c r="I296" s="114"/>
      <c r="J296" s="114"/>
      <c r="K296" s="114"/>
    </row>
    <row r="297" spans="2:11">
      <c r="B297" s="113"/>
      <c r="C297" s="113"/>
      <c r="D297" s="123"/>
      <c r="E297" s="123"/>
      <c r="F297" s="123"/>
      <c r="G297" s="123"/>
      <c r="H297" s="123"/>
      <c r="I297" s="114"/>
      <c r="J297" s="114"/>
      <c r="K297" s="114"/>
    </row>
    <row r="298" spans="2:11">
      <c r="B298" s="113"/>
      <c r="C298" s="113"/>
      <c r="D298" s="123"/>
      <c r="E298" s="123"/>
      <c r="F298" s="123"/>
      <c r="G298" s="123"/>
      <c r="H298" s="123"/>
      <c r="I298" s="114"/>
      <c r="J298" s="114"/>
      <c r="K298" s="114"/>
    </row>
    <row r="299" spans="2:11">
      <c r="B299" s="113"/>
      <c r="C299" s="113"/>
      <c r="D299" s="123"/>
      <c r="E299" s="123"/>
      <c r="F299" s="123"/>
      <c r="G299" s="123"/>
      <c r="H299" s="123"/>
      <c r="I299" s="114"/>
      <c r="J299" s="114"/>
      <c r="K299" s="114"/>
    </row>
    <row r="300" spans="2:11">
      <c r="B300" s="113"/>
      <c r="C300" s="113"/>
      <c r="D300" s="123"/>
      <c r="E300" s="123"/>
      <c r="F300" s="123"/>
      <c r="G300" s="123"/>
      <c r="H300" s="123"/>
      <c r="I300" s="114"/>
      <c r="J300" s="114"/>
      <c r="K300" s="114"/>
    </row>
    <row r="301" spans="2:11">
      <c r="B301" s="113"/>
      <c r="C301" s="113"/>
      <c r="D301" s="123"/>
      <c r="E301" s="123"/>
      <c r="F301" s="123"/>
      <c r="G301" s="123"/>
      <c r="H301" s="123"/>
      <c r="I301" s="114"/>
      <c r="J301" s="114"/>
      <c r="K301" s="114"/>
    </row>
    <row r="302" spans="2:11">
      <c r="B302" s="113"/>
      <c r="C302" s="113"/>
      <c r="D302" s="123"/>
      <c r="E302" s="123"/>
      <c r="F302" s="123"/>
      <c r="G302" s="123"/>
      <c r="H302" s="123"/>
      <c r="I302" s="114"/>
      <c r="J302" s="114"/>
      <c r="K302" s="114"/>
    </row>
    <row r="303" spans="2:11">
      <c r="B303" s="113"/>
      <c r="C303" s="113"/>
      <c r="D303" s="123"/>
      <c r="E303" s="123"/>
      <c r="F303" s="123"/>
      <c r="G303" s="123"/>
      <c r="H303" s="123"/>
      <c r="I303" s="114"/>
      <c r="J303" s="114"/>
      <c r="K303" s="114"/>
    </row>
    <row r="304" spans="2:11">
      <c r="B304" s="113"/>
      <c r="C304" s="113"/>
      <c r="D304" s="123"/>
      <c r="E304" s="123"/>
      <c r="F304" s="123"/>
      <c r="G304" s="123"/>
      <c r="H304" s="123"/>
      <c r="I304" s="114"/>
      <c r="J304" s="114"/>
      <c r="K304" s="114"/>
    </row>
    <row r="305" spans="2:11">
      <c r="B305" s="113"/>
      <c r="C305" s="113"/>
      <c r="D305" s="123"/>
      <c r="E305" s="123"/>
      <c r="F305" s="123"/>
      <c r="G305" s="123"/>
      <c r="H305" s="123"/>
      <c r="I305" s="114"/>
      <c r="J305" s="114"/>
      <c r="K305" s="114"/>
    </row>
    <row r="306" spans="2:11">
      <c r="B306" s="113"/>
      <c r="C306" s="113"/>
      <c r="D306" s="123"/>
      <c r="E306" s="123"/>
      <c r="F306" s="123"/>
      <c r="G306" s="123"/>
      <c r="H306" s="123"/>
      <c r="I306" s="114"/>
      <c r="J306" s="114"/>
      <c r="K306" s="114"/>
    </row>
    <row r="307" spans="2:11">
      <c r="B307" s="113"/>
      <c r="C307" s="113"/>
      <c r="D307" s="123"/>
      <c r="E307" s="123"/>
      <c r="F307" s="123"/>
      <c r="G307" s="123"/>
      <c r="H307" s="123"/>
      <c r="I307" s="114"/>
      <c r="J307" s="114"/>
      <c r="K307" s="114"/>
    </row>
    <row r="308" spans="2:11">
      <c r="B308" s="113"/>
      <c r="C308" s="113"/>
      <c r="D308" s="123"/>
      <c r="E308" s="123"/>
      <c r="F308" s="123"/>
      <c r="G308" s="123"/>
      <c r="H308" s="123"/>
      <c r="I308" s="114"/>
      <c r="J308" s="114"/>
      <c r="K308" s="114"/>
    </row>
    <row r="309" spans="2:11">
      <c r="B309" s="113"/>
      <c r="C309" s="113"/>
      <c r="D309" s="123"/>
      <c r="E309" s="123"/>
      <c r="F309" s="123"/>
      <c r="G309" s="123"/>
      <c r="H309" s="123"/>
      <c r="I309" s="114"/>
      <c r="J309" s="114"/>
      <c r="K309" s="114"/>
    </row>
    <row r="310" spans="2:11">
      <c r="B310" s="113"/>
      <c r="C310" s="113"/>
      <c r="D310" s="123"/>
      <c r="E310" s="123"/>
      <c r="F310" s="123"/>
      <c r="G310" s="123"/>
      <c r="H310" s="123"/>
      <c r="I310" s="114"/>
      <c r="J310" s="114"/>
      <c r="K310" s="114"/>
    </row>
    <row r="311" spans="2:11">
      <c r="B311" s="113"/>
      <c r="C311" s="113"/>
      <c r="D311" s="123"/>
      <c r="E311" s="123"/>
      <c r="F311" s="123"/>
      <c r="G311" s="123"/>
      <c r="H311" s="123"/>
      <c r="I311" s="114"/>
      <c r="J311" s="114"/>
      <c r="K311" s="114"/>
    </row>
    <row r="312" spans="2:11">
      <c r="B312" s="113"/>
      <c r="C312" s="113"/>
      <c r="D312" s="123"/>
      <c r="E312" s="123"/>
      <c r="F312" s="123"/>
      <c r="G312" s="123"/>
      <c r="H312" s="123"/>
      <c r="I312" s="114"/>
      <c r="J312" s="114"/>
      <c r="K312" s="11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29.42578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13.28515625" style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144</v>
      </c>
      <c r="C1" s="67" t="s" vm="1">
        <v>228</v>
      </c>
    </row>
    <row r="2" spans="2:15">
      <c r="B2" s="46" t="s">
        <v>143</v>
      </c>
      <c r="C2" s="67" t="s">
        <v>229</v>
      </c>
    </row>
    <row r="3" spans="2:15">
      <c r="B3" s="46" t="s">
        <v>145</v>
      </c>
      <c r="C3" s="67" t="s">
        <v>230</v>
      </c>
    </row>
    <row r="4" spans="2:15">
      <c r="B4" s="46" t="s">
        <v>146</v>
      </c>
      <c r="C4" s="67">
        <v>8801</v>
      </c>
    </row>
    <row r="6" spans="2:15" ht="26.25" customHeight="1">
      <c r="B6" s="148" t="s">
        <v>178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5" s="3" customFormat="1" ht="63">
      <c r="B7" s="47" t="s">
        <v>115</v>
      </c>
      <c r="C7" s="49" t="s">
        <v>45</v>
      </c>
      <c r="D7" s="49" t="s">
        <v>14</v>
      </c>
      <c r="E7" s="49" t="s">
        <v>15</v>
      </c>
      <c r="F7" s="49" t="s">
        <v>57</v>
      </c>
      <c r="G7" s="49" t="s">
        <v>102</v>
      </c>
      <c r="H7" s="49" t="s">
        <v>54</v>
      </c>
      <c r="I7" s="49" t="s">
        <v>110</v>
      </c>
      <c r="J7" s="49" t="s">
        <v>147</v>
      </c>
      <c r="K7" s="51" t="s">
        <v>148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7" t="s">
        <v>3160</v>
      </c>
      <c r="C10" s="81"/>
      <c r="D10" s="81"/>
      <c r="E10" s="81"/>
      <c r="F10" s="81"/>
      <c r="G10" s="81"/>
      <c r="H10" s="81"/>
      <c r="I10" s="118">
        <f>I11</f>
        <v>-799.25871250900002</v>
      </c>
      <c r="J10" s="119">
        <f>IFERROR(I10/$I$10,0)</f>
        <v>1</v>
      </c>
      <c r="K10" s="119">
        <f>I10/'סכום נכסי הקרן'!$C$42</f>
        <v>-4.9691272570596833E-5</v>
      </c>
      <c r="O10" s="1"/>
    </row>
    <row r="11" spans="2:15" ht="21" customHeight="1">
      <c r="B11" s="133" t="s">
        <v>197</v>
      </c>
      <c r="C11" s="133"/>
      <c r="D11" s="133"/>
      <c r="E11" s="133"/>
      <c r="F11" s="133"/>
      <c r="G11" s="133"/>
      <c r="H11" s="134"/>
      <c r="I11" s="135">
        <f>I12+I13</f>
        <v>-799.25871250900002</v>
      </c>
      <c r="J11" s="119">
        <f t="shared" ref="J11:J13" si="0">IFERROR(I11/$I$10,0)</f>
        <v>1</v>
      </c>
      <c r="K11" s="119">
        <f>I11/'סכום נכסי הקרן'!$C$42</f>
        <v>-4.9691272570596833E-5</v>
      </c>
    </row>
    <row r="12" spans="2:15">
      <c r="B12" s="136" t="s">
        <v>508</v>
      </c>
      <c r="C12" s="136" t="s">
        <v>509</v>
      </c>
      <c r="D12" s="136" t="s">
        <v>511</v>
      </c>
      <c r="E12" s="136"/>
      <c r="F12" s="137">
        <v>0</v>
      </c>
      <c r="G12" s="136" t="s">
        <v>131</v>
      </c>
      <c r="H12" s="137">
        <v>0</v>
      </c>
      <c r="I12" s="102">
        <v>-303.56705052900003</v>
      </c>
      <c r="J12" s="138">
        <f t="shared" si="0"/>
        <v>0.37981074935805809</v>
      </c>
      <c r="K12" s="138">
        <f>I12/'סכום נכסי הקרן'!$C$42</f>
        <v>-1.8873279471593901E-5</v>
      </c>
    </row>
    <row r="13" spans="2:15">
      <c r="B13" s="139" t="s">
        <v>1315</v>
      </c>
      <c r="C13" s="140" t="s">
        <v>1316</v>
      </c>
      <c r="D13" s="136" t="s">
        <v>511</v>
      </c>
      <c r="E13" s="136"/>
      <c r="F13" s="137">
        <v>0</v>
      </c>
      <c r="G13" s="136" t="s">
        <v>131</v>
      </c>
      <c r="H13" s="137">
        <v>0</v>
      </c>
      <c r="I13" s="141">
        <v>-495.69166197999999</v>
      </c>
      <c r="J13" s="138">
        <f t="shared" si="0"/>
        <v>0.62018925064194186</v>
      </c>
      <c r="K13" s="138">
        <f>I13/'סכום נכסי הקרן'!$C$42</f>
        <v>-3.0817993099002935E-5</v>
      </c>
    </row>
    <row r="14" spans="2:15"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2:15"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2:15"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2:11"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2:11"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2:11">
      <c r="B19" s="81"/>
      <c r="C19" s="81"/>
      <c r="D19" s="81"/>
      <c r="E19" s="81"/>
      <c r="F19" s="81"/>
      <c r="G19" s="81"/>
      <c r="H19" s="81"/>
      <c r="I19" s="81"/>
      <c r="J19" s="81"/>
      <c r="K19" s="81"/>
    </row>
    <row r="20" spans="2:11"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2:11"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2:11"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2:11"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2:11"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2:11"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2:11"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2:11"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2:11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2:11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2:11"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2:11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2:11"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2:11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2:11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2:11"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2:11"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2:11"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2:11"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2:11"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2:11">
      <c r="B44" s="81"/>
      <c r="C44" s="81"/>
      <c r="D44" s="81"/>
      <c r="E44" s="81"/>
      <c r="F44" s="81"/>
      <c r="G44" s="81"/>
      <c r="H44" s="81"/>
      <c r="I44" s="81"/>
      <c r="J44" s="81"/>
      <c r="K44" s="81"/>
    </row>
    <row r="45" spans="2:11"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2:11"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2:11"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2:11"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2:11"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2:11"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2:11"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2:11"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2:11"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2:11"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2:11"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2:11"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2:11"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2:11"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2:11"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2:11"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2:11"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2:11"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2:11"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2:11"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2:11"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2:11"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2:11">
      <c r="B67" s="81"/>
      <c r="C67" s="81"/>
      <c r="D67" s="81"/>
      <c r="E67" s="81"/>
      <c r="F67" s="81"/>
      <c r="G67" s="81"/>
      <c r="H67" s="81"/>
      <c r="I67" s="81"/>
      <c r="J67" s="81"/>
      <c r="K67" s="81"/>
    </row>
    <row r="68" spans="2:11"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2:11"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2:11"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2:11">
      <c r="B71" s="81"/>
      <c r="C71" s="81"/>
      <c r="D71" s="81"/>
      <c r="E71" s="81"/>
      <c r="F71" s="81"/>
      <c r="G71" s="81"/>
      <c r="H71" s="81"/>
      <c r="I71" s="81"/>
      <c r="J71" s="81"/>
      <c r="K71" s="81"/>
    </row>
    <row r="72" spans="2:11">
      <c r="B72" s="81"/>
      <c r="C72" s="81"/>
      <c r="D72" s="81"/>
      <c r="E72" s="81"/>
      <c r="F72" s="81"/>
      <c r="G72" s="81"/>
      <c r="H72" s="81"/>
      <c r="I72" s="81"/>
      <c r="J72" s="81"/>
      <c r="K72" s="81"/>
    </row>
    <row r="73" spans="2:11"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2:11"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2:11">
      <c r="B75" s="81"/>
      <c r="C75" s="81"/>
      <c r="D75" s="81"/>
      <c r="E75" s="81"/>
      <c r="F75" s="81"/>
      <c r="G75" s="81"/>
      <c r="H75" s="81"/>
      <c r="I75" s="81"/>
      <c r="J75" s="81"/>
      <c r="K75" s="81"/>
    </row>
    <row r="76" spans="2:11">
      <c r="B76" s="81"/>
      <c r="C76" s="81"/>
      <c r="D76" s="81"/>
      <c r="E76" s="81"/>
      <c r="F76" s="81"/>
      <c r="G76" s="81"/>
      <c r="H76" s="81"/>
      <c r="I76" s="81"/>
      <c r="J76" s="81"/>
      <c r="K76" s="81"/>
    </row>
    <row r="77" spans="2:11">
      <c r="B77" s="81"/>
      <c r="C77" s="81"/>
      <c r="D77" s="81"/>
      <c r="E77" s="81"/>
      <c r="F77" s="81"/>
      <c r="G77" s="81"/>
      <c r="H77" s="81"/>
      <c r="I77" s="81"/>
      <c r="J77" s="81"/>
      <c r="K77" s="81"/>
    </row>
    <row r="78" spans="2:11">
      <c r="B78" s="81"/>
      <c r="C78" s="81"/>
      <c r="D78" s="81"/>
      <c r="E78" s="81"/>
      <c r="F78" s="81"/>
      <c r="G78" s="81"/>
      <c r="H78" s="81"/>
      <c r="I78" s="81"/>
      <c r="J78" s="81"/>
      <c r="K78" s="81"/>
    </row>
    <row r="79" spans="2:11">
      <c r="B79" s="81"/>
      <c r="C79" s="81"/>
      <c r="D79" s="81"/>
      <c r="E79" s="81"/>
      <c r="F79" s="81"/>
      <c r="G79" s="81"/>
      <c r="H79" s="81"/>
      <c r="I79" s="81"/>
      <c r="J79" s="81"/>
      <c r="K79" s="81"/>
    </row>
    <row r="80" spans="2:11"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2:11"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2:11">
      <c r="B82" s="81"/>
      <c r="C82" s="81"/>
      <c r="D82" s="81"/>
      <c r="E82" s="81"/>
      <c r="F82" s="81"/>
      <c r="G82" s="81"/>
      <c r="H82" s="81"/>
      <c r="I82" s="81"/>
      <c r="J82" s="81"/>
      <c r="K82" s="81"/>
    </row>
    <row r="83" spans="2:11">
      <c r="B83" s="81"/>
      <c r="C83" s="81"/>
      <c r="D83" s="81"/>
      <c r="E83" s="81"/>
      <c r="F83" s="81"/>
      <c r="G83" s="81"/>
      <c r="H83" s="81"/>
      <c r="I83" s="81"/>
      <c r="J83" s="81"/>
      <c r="K83" s="81"/>
    </row>
    <row r="84" spans="2:11">
      <c r="B84" s="81"/>
      <c r="C84" s="81"/>
      <c r="D84" s="81"/>
      <c r="E84" s="81"/>
      <c r="F84" s="81"/>
      <c r="G84" s="81"/>
      <c r="H84" s="81"/>
      <c r="I84" s="81"/>
      <c r="J84" s="81"/>
      <c r="K84" s="81"/>
    </row>
    <row r="85" spans="2:11">
      <c r="B85" s="81"/>
      <c r="C85" s="81"/>
      <c r="D85" s="81"/>
      <c r="E85" s="81"/>
      <c r="F85" s="81"/>
      <c r="G85" s="81"/>
      <c r="H85" s="81"/>
      <c r="I85" s="81"/>
      <c r="J85" s="81"/>
      <c r="K85" s="81"/>
    </row>
    <row r="86" spans="2:11">
      <c r="B86" s="81"/>
      <c r="C86" s="81"/>
      <c r="D86" s="81"/>
      <c r="E86" s="81"/>
      <c r="F86" s="81"/>
      <c r="G86" s="81"/>
      <c r="H86" s="81"/>
      <c r="I86" s="81"/>
      <c r="J86" s="81"/>
      <c r="K86" s="81"/>
    </row>
    <row r="87" spans="2:11">
      <c r="B87" s="81"/>
      <c r="C87" s="81"/>
      <c r="D87" s="81"/>
      <c r="E87" s="81"/>
      <c r="F87" s="81"/>
      <c r="G87" s="81"/>
      <c r="H87" s="81"/>
      <c r="I87" s="81"/>
      <c r="J87" s="81"/>
      <c r="K87" s="81"/>
    </row>
    <row r="88" spans="2:11">
      <c r="B88" s="81"/>
      <c r="C88" s="81"/>
      <c r="D88" s="81"/>
      <c r="E88" s="81"/>
      <c r="F88" s="81"/>
      <c r="G88" s="81"/>
      <c r="H88" s="81"/>
      <c r="I88" s="81"/>
      <c r="J88" s="81"/>
      <c r="K88" s="81"/>
    </row>
    <row r="89" spans="2:11">
      <c r="B89" s="81"/>
      <c r="C89" s="81"/>
      <c r="D89" s="81"/>
      <c r="E89" s="81"/>
      <c r="F89" s="81"/>
      <c r="G89" s="81"/>
      <c r="H89" s="81"/>
      <c r="I89" s="81"/>
      <c r="J89" s="81"/>
      <c r="K89" s="81"/>
    </row>
    <row r="90" spans="2:11"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2:11">
      <c r="B91" s="81"/>
      <c r="C91" s="81"/>
      <c r="D91" s="81"/>
      <c r="E91" s="81"/>
      <c r="F91" s="81"/>
      <c r="G91" s="81"/>
      <c r="H91" s="81"/>
      <c r="I91" s="81"/>
      <c r="J91" s="81"/>
      <c r="K91" s="81"/>
    </row>
    <row r="92" spans="2:11">
      <c r="B92" s="81"/>
      <c r="C92" s="81"/>
      <c r="D92" s="81"/>
      <c r="E92" s="81"/>
      <c r="F92" s="81"/>
      <c r="G92" s="81"/>
      <c r="H92" s="81"/>
      <c r="I92" s="81"/>
      <c r="J92" s="81"/>
      <c r="K92" s="81"/>
    </row>
    <row r="93" spans="2:11">
      <c r="B93" s="81"/>
      <c r="C93" s="81"/>
      <c r="D93" s="81"/>
      <c r="E93" s="81"/>
      <c r="F93" s="81"/>
      <c r="G93" s="81"/>
      <c r="H93" s="81"/>
      <c r="I93" s="81"/>
      <c r="J93" s="81"/>
      <c r="K93" s="81"/>
    </row>
    <row r="94" spans="2:11">
      <c r="B94" s="81"/>
      <c r="C94" s="81"/>
      <c r="D94" s="81"/>
      <c r="E94" s="81"/>
      <c r="F94" s="81"/>
      <c r="G94" s="81"/>
      <c r="H94" s="81"/>
      <c r="I94" s="81"/>
      <c r="J94" s="81"/>
      <c r="K94" s="81"/>
    </row>
    <row r="95" spans="2:11">
      <c r="B95" s="81"/>
      <c r="C95" s="81"/>
      <c r="D95" s="81"/>
      <c r="E95" s="81"/>
      <c r="F95" s="81"/>
      <c r="G95" s="81"/>
      <c r="H95" s="81"/>
      <c r="I95" s="81"/>
      <c r="J95" s="81"/>
      <c r="K95" s="81"/>
    </row>
    <row r="96" spans="2:11">
      <c r="B96" s="81"/>
      <c r="C96" s="81"/>
      <c r="D96" s="81"/>
      <c r="E96" s="81"/>
      <c r="F96" s="81"/>
      <c r="G96" s="81"/>
      <c r="H96" s="81"/>
      <c r="I96" s="81"/>
      <c r="J96" s="81"/>
      <c r="K96" s="81"/>
    </row>
    <row r="97" spans="2:11">
      <c r="B97" s="81"/>
      <c r="C97" s="81"/>
      <c r="D97" s="81"/>
      <c r="E97" s="81"/>
      <c r="F97" s="81"/>
      <c r="G97" s="81"/>
      <c r="H97" s="81"/>
      <c r="I97" s="81"/>
      <c r="J97" s="81"/>
      <c r="K97" s="81"/>
    </row>
    <row r="98" spans="2:11">
      <c r="B98" s="81"/>
      <c r="C98" s="81"/>
      <c r="D98" s="81"/>
      <c r="E98" s="81"/>
      <c r="F98" s="81"/>
      <c r="G98" s="81"/>
      <c r="H98" s="81"/>
      <c r="I98" s="81"/>
      <c r="J98" s="81"/>
      <c r="K98" s="81"/>
    </row>
    <row r="99" spans="2:11"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2:11">
      <c r="B100" s="81"/>
      <c r="C100" s="81"/>
      <c r="D100" s="81"/>
      <c r="E100" s="81"/>
      <c r="F100" s="81"/>
      <c r="G100" s="81"/>
      <c r="H100" s="81"/>
      <c r="I100" s="81"/>
      <c r="J100" s="81"/>
      <c r="K100" s="81"/>
    </row>
    <row r="101" spans="2:11">
      <c r="B101" s="81"/>
      <c r="C101" s="81"/>
      <c r="D101" s="81"/>
      <c r="E101" s="81"/>
      <c r="F101" s="81"/>
      <c r="G101" s="81"/>
      <c r="H101" s="81"/>
      <c r="I101" s="81"/>
      <c r="J101" s="81"/>
      <c r="K101" s="81"/>
    </row>
    <row r="102" spans="2:11"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2:11"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2:11"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2:11"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  <row r="106" spans="2:11">
      <c r="B106" s="81"/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2:11"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2:11">
      <c r="B108" s="81"/>
      <c r="C108" s="81"/>
      <c r="D108" s="81"/>
      <c r="E108" s="81"/>
      <c r="F108" s="81"/>
      <c r="G108" s="81"/>
      <c r="H108" s="81"/>
      <c r="I108" s="81"/>
      <c r="J108" s="81"/>
      <c r="K108" s="81"/>
    </row>
    <row r="109" spans="2:11">
      <c r="B109" s="81"/>
      <c r="C109" s="81"/>
      <c r="D109" s="81"/>
      <c r="E109" s="81"/>
      <c r="F109" s="81"/>
      <c r="G109" s="81"/>
      <c r="H109" s="81"/>
      <c r="I109" s="81"/>
      <c r="J109" s="81"/>
      <c r="K109" s="81"/>
    </row>
    <row r="110" spans="2:11">
      <c r="B110" s="113"/>
      <c r="C110" s="114"/>
      <c r="D110" s="123"/>
      <c r="E110" s="123"/>
      <c r="F110" s="123"/>
      <c r="G110" s="123"/>
      <c r="H110" s="123"/>
      <c r="I110" s="114"/>
      <c r="J110" s="114"/>
      <c r="K110" s="114"/>
    </row>
    <row r="111" spans="2:11">
      <c r="B111" s="113"/>
      <c r="C111" s="114"/>
      <c r="D111" s="123"/>
      <c r="E111" s="123"/>
      <c r="F111" s="123"/>
      <c r="G111" s="123"/>
      <c r="H111" s="123"/>
      <c r="I111" s="114"/>
      <c r="J111" s="114"/>
      <c r="K111" s="114"/>
    </row>
    <row r="112" spans="2:11">
      <c r="B112" s="113"/>
      <c r="C112" s="114"/>
      <c r="D112" s="123"/>
      <c r="E112" s="123"/>
      <c r="F112" s="123"/>
      <c r="G112" s="123"/>
      <c r="H112" s="123"/>
      <c r="I112" s="114"/>
      <c r="J112" s="114"/>
      <c r="K112" s="114"/>
    </row>
    <row r="113" spans="2:11">
      <c r="B113" s="113"/>
      <c r="C113" s="114"/>
      <c r="D113" s="123"/>
      <c r="E113" s="123"/>
      <c r="F113" s="123"/>
      <c r="G113" s="123"/>
      <c r="H113" s="123"/>
      <c r="I113" s="114"/>
      <c r="J113" s="114"/>
      <c r="K113" s="114"/>
    </row>
    <row r="114" spans="2:11">
      <c r="B114" s="113"/>
      <c r="C114" s="114"/>
      <c r="D114" s="123"/>
      <c r="E114" s="123"/>
      <c r="F114" s="123"/>
      <c r="G114" s="123"/>
      <c r="H114" s="123"/>
      <c r="I114" s="114"/>
      <c r="J114" s="114"/>
      <c r="K114" s="114"/>
    </row>
    <row r="115" spans="2:11">
      <c r="B115" s="113"/>
      <c r="C115" s="114"/>
      <c r="D115" s="123"/>
      <c r="E115" s="123"/>
      <c r="F115" s="123"/>
      <c r="G115" s="123"/>
      <c r="H115" s="123"/>
      <c r="I115" s="114"/>
      <c r="J115" s="114"/>
      <c r="K115" s="114"/>
    </row>
    <row r="116" spans="2:11">
      <c r="B116" s="113"/>
      <c r="C116" s="114"/>
      <c r="D116" s="123"/>
      <c r="E116" s="123"/>
      <c r="F116" s="123"/>
      <c r="G116" s="123"/>
      <c r="H116" s="123"/>
      <c r="I116" s="114"/>
      <c r="J116" s="114"/>
      <c r="K116" s="114"/>
    </row>
    <row r="117" spans="2:11">
      <c r="B117" s="113"/>
      <c r="C117" s="114"/>
      <c r="D117" s="123"/>
      <c r="E117" s="123"/>
      <c r="F117" s="123"/>
      <c r="G117" s="123"/>
      <c r="H117" s="123"/>
      <c r="I117" s="114"/>
      <c r="J117" s="114"/>
      <c r="K117" s="114"/>
    </row>
    <row r="118" spans="2:11">
      <c r="B118" s="113"/>
      <c r="C118" s="114"/>
      <c r="D118" s="123"/>
      <c r="E118" s="123"/>
      <c r="F118" s="123"/>
      <c r="G118" s="123"/>
      <c r="H118" s="123"/>
      <c r="I118" s="114"/>
      <c r="J118" s="114"/>
      <c r="K118" s="114"/>
    </row>
    <row r="119" spans="2:11">
      <c r="B119" s="113"/>
      <c r="C119" s="114"/>
      <c r="D119" s="123"/>
      <c r="E119" s="123"/>
      <c r="F119" s="123"/>
      <c r="G119" s="123"/>
      <c r="H119" s="123"/>
      <c r="I119" s="114"/>
      <c r="J119" s="114"/>
      <c r="K119" s="114"/>
    </row>
    <row r="120" spans="2:11">
      <c r="B120" s="113"/>
      <c r="C120" s="114"/>
      <c r="D120" s="123"/>
      <c r="E120" s="123"/>
      <c r="F120" s="123"/>
      <c r="G120" s="123"/>
      <c r="H120" s="123"/>
      <c r="I120" s="114"/>
      <c r="J120" s="114"/>
      <c r="K120" s="114"/>
    </row>
    <row r="121" spans="2:11">
      <c r="B121" s="113"/>
      <c r="C121" s="114"/>
      <c r="D121" s="123"/>
      <c r="E121" s="123"/>
      <c r="F121" s="123"/>
      <c r="G121" s="123"/>
      <c r="H121" s="123"/>
      <c r="I121" s="114"/>
      <c r="J121" s="114"/>
      <c r="K121" s="114"/>
    </row>
    <row r="122" spans="2:11">
      <c r="B122" s="113"/>
      <c r="C122" s="114"/>
      <c r="D122" s="123"/>
      <c r="E122" s="123"/>
      <c r="F122" s="123"/>
      <c r="G122" s="123"/>
      <c r="H122" s="123"/>
      <c r="I122" s="114"/>
      <c r="J122" s="114"/>
      <c r="K122" s="114"/>
    </row>
    <row r="123" spans="2:11">
      <c r="B123" s="113"/>
      <c r="C123" s="114"/>
      <c r="D123" s="123"/>
      <c r="E123" s="123"/>
      <c r="F123" s="123"/>
      <c r="G123" s="123"/>
      <c r="H123" s="123"/>
      <c r="I123" s="114"/>
      <c r="J123" s="114"/>
      <c r="K123" s="114"/>
    </row>
    <row r="124" spans="2:11">
      <c r="B124" s="113"/>
      <c r="C124" s="114"/>
      <c r="D124" s="123"/>
      <c r="E124" s="123"/>
      <c r="F124" s="123"/>
      <c r="G124" s="123"/>
      <c r="H124" s="123"/>
      <c r="I124" s="114"/>
      <c r="J124" s="114"/>
      <c r="K124" s="114"/>
    </row>
    <row r="125" spans="2:11">
      <c r="B125" s="113"/>
      <c r="C125" s="114"/>
      <c r="D125" s="123"/>
      <c r="E125" s="123"/>
      <c r="F125" s="123"/>
      <c r="G125" s="123"/>
      <c r="H125" s="123"/>
      <c r="I125" s="114"/>
      <c r="J125" s="114"/>
      <c r="K125" s="114"/>
    </row>
    <row r="126" spans="2:11">
      <c r="B126" s="113"/>
      <c r="C126" s="114"/>
      <c r="D126" s="123"/>
      <c r="E126" s="123"/>
      <c r="F126" s="123"/>
      <c r="G126" s="123"/>
      <c r="H126" s="123"/>
      <c r="I126" s="114"/>
      <c r="J126" s="114"/>
      <c r="K126" s="114"/>
    </row>
    <row r="127" spans="2:11">
      <c r="B127" s="113"/>
      <c r="C127" s="114"/>
      <c r="D127" s="123"/>
      <c r="E127" s="123"/>
      <c r="F127" s="123"/>
      <c r="G127" s="123"/>
      <c r="H127" s="123"/>
      <c r="I127" s="114"/>
      <c r="J127" s="114"/>
      <c r="K127" s="114"/>
    </row>
    <row r="128" spans="2:11">
      <c r="B128" s="113"/>
      <c r="C128" s="114"/>
      <c r="D128" s="123"/>
      <c r="E128" s="123"/>
      <c r="F128" s="123"/>
      <c r="G128" s="123"/>
      <c r="H128" s="123"/>
      <c r="I128" s="114"/>
      <c r="J128" s="114"/>
      <c r="K128" s="114"/>
    </row>
    <row r="129" spans="2:11">
      <c r="B129" s="113"/>
      <c r="C129" s="114"/>
      <c r="D129" s="123"/>
      <c r="E129" s="123"/>
      <c r="F129" s="123"/>
      <c r="G129" s="123"/>
      <c r="H129" s="123"/>
      <c r="I129" s="114"/>
      <c r="J129" s="114"/>
      <c r="K129" s="114"/>
    </row>
    <row r="130" spans="2:11">
      <c r="B130" s="113"/>
      <c r="C130" s="114"/>
      <c r="D130" s="123"/>
      <c r="E130" s="123"/>
      <c r="F130" s="123"/>
      <c r="G130" s="123"/>
      <c r="H130" s="123"/>
      <c r="I130" s="114"/>
      <c r="J130" s="114"/>
      <c r="K130" s="114"/>
    </row>
    <row r="131" spans="2:11">
      <c r="B131" s="113"/>
      <c r="C131" s="114"/>
      <c r="D131" s="123"/>
      <c r="E131" s="123"/>
      <c r="F131" s="123"/>
      <c r="G131" s="123"/>
      <c r="H131" s="123"/>
      <c r="I131" s="114"/>
      <c r="J131" s="114"/>
      <c r="K131" s="114"/>
    </row>
    <row r="132" spans="2:11">
      <c r="B132" s="113"/>
      <c r="C132" s="114"/>
      <c r="D132" s="123"/>
      <c r="E132" s="123"/>
      <c r="F132" s="123"/>
      <c r="G132" s="123"/>
      <c r="H132" s="123"/>
      <c r="I132" s="114"/>
      <c r="J132" s="114"/>
      <c r="K132" s="114"/>
    </row>
    <row r="133" spans="2:11">
      <c r="B133" s="113"/>
      <c r="C133" s="114"/>
      <c r="D133" s="123"/>
      <c r="E133" s="123"/>
      <c r="F133" s="123"/>
      <c r="G133" s="123"/>
      <c r="H133" s="123"/>
      <c r="I133" s="114"/>
      <c r="J133" s="114"/>
      <c r="K133" s="114"/>
    </row>
    <row r="134" spans="2:11">
      <c r="B134" s="113"/>
      <c r="C134" s="114"/>
      <c r="D134" s="123"/>
      <c r="E134" s="123"/>
      <c r="F134" s="123"/>
      <c r="G134" s="123"/>
      <c r="H134" s="123"/>
      <c r="I134" s="114"/>
      <c r="J134" s="114"/>
      <c r="K134" s="114"/>
    </row>
    <row r="135" spans="2:11">
      <c r="B135" s="113"/>
      <c r="C135" s="114"/>
      <c r="D135" s="123"/>
      <c r="E135" s="123"/>
      <c r="F135" s="123"/>
      <c r="G135" s="123"/>
      <c r="H135" s="123"/>
      <c r="I135" s="114"/>
      <c r="J135" s="114"/>
      <c r="K135" s="114"/>
    </row>
    <row r="136" spans="2:11">
      <c r="B136" s="113"/>
      <c r="C136" s="114"/>
      <c r="D136" s="123"/>
      <c r="E136" s="123"/>
      <c r="F136" s="123"/>
      <c r="G136" s="123"/>
      <c r="H136" s="123"/>
      <c r="I136" s="114"/>
      <c r="J136" s="114"/>
      <c r="K136" s="114"/>
    </row>
    <row r="137" spans="2:11">
      <c r="B137" s="113"/>
      <c r="C137" s="114"/>
      <c r="D137" s="123"/>
      <c r="E137" s="123"/>
      <c r="F137" s="123"/>
      <c r="G137" s="123"/>
      <c r="H137" s="123"/>
      <c r="I137" s="114"/>
      <c r="J137" s="114"/>
      <c r="K137" s="114"/>
    </row>
    <row r="138" spans="2:11">
      <c r="B138" s="113"/>
      <c r="C138" s="114"/>
      <c r="D138" s="123"/>
      <c r="E138" s="123"/>
      <c r="F138" s="123"/>
      <c r="G138" s="123"/>
      <c r="H138" s="123"/>
      <c r="I138" s="114"/>
      <c r="J138" s="114"/>
      <c r="K138" s="114"/>
    </row>
    <row r="139" spans="2:11">
      <c r="B139" s="113"/>
      <c r="C139" s="114"/>
      <c r="D139" s="123"/>
      <c r="E139" s="123"/>
      <c r="F139" s="123"/>
      <c r="G139" s="123"/>
      <c r="H139" s="123"/>
      <c r="I139" s="114"/>
      <c r="J139" s="114"/>
      <c r="K139" s="114"/>
    </row>
    <row r="140" spans="2:11">
      <c r="B140" s="113"/>
      <c r="C140" s="114"/>
      <c r="D140" s="123"/>
      <c r="E140" s="123"/>
      <c r="F140" s="123"/>
      <c r="G140" s="123"/>
      <c r="H140" s="123"/>
      <c r="I140" s="114"/>
      <c r="J140" s="114"/>
      <c r="K140" s="114"/>
    </row>
    <row r="141" spans="2:11">
      <c r="B141" s="113"/>
      <c r="C141" s="114"/>
      <c r="D141" s="123"/>
      <c r="E141" s="123"/>
      <c r="F141" s="123"/>
      <c r="G141" s="123"/>
      <c r="H141" s="123"/>
      <c r="I141" s="114"/>
      <c r="J141" s="114"/>
      <c r="K141" s="114"/>
    </row>
    <row r="142" spans="2:11">
      <c r="B142" s="113"/>
      <c r="C142" s="114"/>
      <c r="D142" s="123"/>
      <c r="E142" s="123"/>
      <c r="F142" s="123"/>
      <c r="G142" s="123"/>
      <c r="H142" s="123"/>
      <c r="I142" s="114"/>
      <c r="J142" s="114"/>
      <c r="K142" s="114"/>
    </row>
    <row r="143" spans="2:11">
      <c r="B143" s="113"/>
      <c r="C143" s="114"/>
      <c r="D143" s="123"/>
      <c r="E143" s="123"/>
      <c r="F143" s="123"/>
      <c r="G143" s="123"/>
      <c r="H143" s="123"/>
      <c r="I143" s="114"/>
      <c r="J143" s="114"/>
      <c r="K143" s="114"/>
    </row>
    <row r="144" spans="2:11">
      <c r="B144" s="113"/>
      <c r="C144" s="114"/>
      <c r="D144" s="123"/>
      <c r="E144" s="123"/>
      <c r="F144" s="123"/>
      <c r="G144" s="123"/>
      <c r="H144" s="123"/>
      <c r="I144" s="114"/>
      <c r="J144" s="114"/>
      <c r="K144" s="114"/>
    </row>
    <row r="145" spans="2:11">
      <c r="B145" s="113"/>
      <c r="C145" s="114"/>
      <c r="D145" s="123"/>
      <c r="E145" s="123"/>
      <c r="F145" s="123"/>
      <c r="G145" s="123"/>
      <c r="H145" s="123"/>
      <c r="I145" s="114"/>
      <c r="J145" s="114"/>
      <c r="K145" s="114"/>
    </row>
    <row r="146" spans="2:11">
      <c r="B146" s="113"/>
      <c r="C146" s="114"/>
      <c r="D146" s="123"/>
      <c r="E146" s="123"/>
      <c r="F146" s="123"/>
      <c r="G146" s="123"/>
      <c r="H146" s="123"/>
      <c r="I146" s="114"/>
      <c r="J146" s="114"/>
      <c r="K146" s="114"/>
    </row>
    <row r="147" spans="2:11">
      <c r="B147" s="113"/>
      <c r="C147" s="114"/>
      <c r="D147" s="123"/>
      <c r="E147" s="123"/>
      <c r="F147" s="123"/>
      <c r="G147" s="123"/>
      <c r="H147" s="123"/>
      <c r="I147" s="114"/>
      <c r="J147" s="114"/>
      <c r="K147" s="114"/>
    </row>
    <row r="148" spans="2:11">
      <c r="B148" s="113"/>
      <c r="C148" s="114"/>
      <c r="D148" s="123"/>
      <c r="E148" s="123"/>
      <c r="F148" s="123"/>
      <c r="G148" s="123"/>
      <c r="H148" s="123"/>
      <c r="I148" s="114"/>
      <c r="J148" s="114"/>
      <c r="K148" s="114"/>
    </row>
    <row r="149" spans="2:11">
      <c r="B149" s="113"/>
      <c r="C149" s="114"/>
      <c r="D149" s="123"/>
      <c r="E149" s="123"/>
      <c r="F149" s="123"/>
      <c r="G149" s="123"/>
      <c r="H149" s="123"/>
      <c r="I149" s="114"/>
      <c r="J149" s="114"/>
      <c r="K149" s="114"/>
    </row>
    <row r="150" spans="2:11">
      <c r="B150" s="113"/>
      <c r="C150" s="114"/>
      <c r="D150" s="123"/>
      <c r="E150" s="123"/>
      <c r="F150" s="123"/>
      <c r="G150" s="123"/>
      <c r="H150" s="123"/>
      <c r="I150" s="114"/>
      <c r="J150" s="114"/>
      <c r="K150" s="114"/>
    </row>
    <row r="151" spans="2:11">
      <c r="B151" s="113"/>
      <c r="C151" s="114"/>
      <c r="D151" s="123"/>
      <c r="E151" s="123"/>
      <c r="F151" s="123"/>
      <c r="G151" s="123"/>
      <c r="H151" s="123"/>
      <c r="I151" s="114"/>
      <c r="J151" s="114"/>
      <c r="K151" s="114"/>
    </row>
    <row r="152" spans="2:11">
      <c r="B152" s="113"/>
      <c r="C152" s="114"/>
      <c r="D152" s="123"/>
      <c r="E152" s="123"/>
      <c r="F152" s="123"/>
      <c r="G152" s="123"/>
      <c r="H152" s="123"/>
      <c r="I152" s="114"/>
      <c r="J152" s="114"/>
      <c r="K152" s="114"/>
    </row>
    <row r="153" spans="2:11">
      <c r="B153" s="113"/>
      <c r="C153" s="114"/>
      <c r="D153" s="123"/>
      <c r="E153" s="123"/>
      <c r="F153" s="123"/>
      <c r="G153" s="123"/>
      <c r="H153" s="123"/>
      <c r="I153" s="114"/>
      <c r="J153" s="114"/>
      <c r="K153" s="114"/>
    </row>
    <row r="154" spans="2:11">
      <c r="B154" s="113"/>
      <c r="C154" s="114"/>
      <c r="D154" s="123"/>
      <c r="E154" s="123"/>
      <c r="F154" s="123"/>
      <c r="G154" s="123"/>
      <c r="H154" s="123"/>
      <c r="I154" s="114"/>
      <c r="J154" s="114"/>
      <c r="K154" s="114"/>
    </row>
    <row r="155" spans="2:11">
      <c r="B155" s="113"/>
      <c r="C155" s="114"/>
      <c r="D155" s="123"/>
      <c r="E155" s="123"/>
      <c r="F155" s="123"/>
      <c r="G155" s="123"/>
      <c r="H155" s="123"/>
      <c r="I155" s="114"/>
      <c r="J155" s="114"/>
      <c r="K155" s="114"/>
    </row>
    <row r="156" spans="2:11">
      <c r="B156" s="113"/>
      <c r="C156" s="114"/>
      <c r="D156" s="123"/>
      <c r="E156" s="123"/>
      <c r="F156" s="123"/>
      <c r="G156" s="123"/>
      <c r="H156" s="123"/>
      <c r="I156" s="114"/>
      <c r="J156" s="114"/>
      <c r="K156" s="114"/>
    </row>
    <row r="157" spans="2:11">
      <c r="B157" s="113"/>
      <c r="C157" s="114"/>
      <c r="D157" s="123"/>
      <c r="E157" s="123"/>
      <c r="F157" s="123"/>
      <c r="G157" s="123"/>
      <c r="H157" s="123"/>
      <c r="I157" s="114"/>
      <c r="J157" s="114"/>
      <c r="K157" s="114"/>
    </row>
    <row r="158" spans="2:11">
      <c r="B158" s="113"/>
      <c r="C158" s="114"/>
      <c r="D158" s="123"/>
      <c r="E158" s="123"/>
      <c r="F158" s="123"/>
      <c r="G158" s="123"/>
      <c r="H158" s="123"/>
      <c r="I158" s="114"/>
      <c r="J158" s="114"/>
      <c r="K158" s="114"/>
    </row>
    <row r="159" spans="2:11">
      <c r="B159" s="113"/>
      <c r="C159" s="114"/>
      <c r="D159" s="123"/>
      <c r="E159" s="123"/>
      <c r="F159" s="123"/>
      <c r="G159" s="123"/>
      <c r="H159" s="123"/>
      <c r="I159" s="114"/>
      <c r="J159" s="114"/>
      <c r="K159" s="114"/>
    </row>
    <row r="160" spans="2:11">
      <c r="B160" s="113"/>
      <c r="C160" s="114"/>
      <c r="D160" s="123"/>
      <c r="E160" s="123"/>
      <c r="F160" s="123"/>
      <c r="G160" s="123"/>
      <c r="H160" s="123"/>
      <c r="I160" s="114"/>
      <c r="J160" s="114"/>
      <c r="K160" s="114"/>
    </row>
    <row r="161" spans="2:11">
      <c r="B161" s="113"/>
      <c r="C161" s="114"/>
      <c r="D161" s="123"/>
      <c r="E161" s="123"/>
      <c r="F161" s="123"/>
      <c r="G161" s="123"/>
      <c r="H161" s="123"/>
      <c r="I161" s="114"/>
      <c r="J161" s="114"/>
      <c r="K161" s="114"/>
    </row>
    <row r="162" spans="2:11">
      <c r="B162" s="113"/>
      <c r="C162" s="114"/>
      <c r="D162" s="123"/>
      <c r="E162" s="123"/>
      <c r="F162" s="123"/>
      <c r="G162" s="123"/>
      <c r="H162" s="123"/>
      <c r="I162" s="114"/>
      <c r="J162" s="114"/>
      <c r="K162" s="114"/>
    </row>
    <row r="163" spans="2:11">
      <c r="B163" s="113"/>
      <c r="C163" s="114"/>
      <c r="D163" s="123"/>
      <c r="E163" s="123"/>
      <c r="F163" s="123"/>
      <c r="G163" s="123"/>
      <c r="H163" s="123"/>
      <c r="I163" s="114"/>
      <c r="J163" s="114"/>
      <c r="K163" s="114"/>
    </row>
    <row r="164" spans="2:11">
      <c r="B164" s="113"/>
      <c r="C164" s="114"/>
      <c r="D164" s="123"/>
      <c r="E164" s="123"/>
      <c r="F164" s="123"/>
      <c r="G164" s="123"/>
      <c r="H164" s="123"/>
      <c r="I164" s="114"/>
      <c r="J164" s="114"/>
      <c r="K164" s="114"/>
    </row>
    <row r="165" spans="2:11">
      <c r="B165" s="113"/>
      <c r="C165" s="114"/>
      <c r="D165" s="123"/>
      <c r="E165" s="123"/>
      <c r="F165" s="123"/>
      <c r="G165" s="123"/>
      <c r="H165" s="123"/>
      <c r="I165" s="114"/>
      <c r="J165" s="114"/>
      <c r="K165" s="114"/>
    </row>
    <row r="166" spans="2:11">
      <c r="B166" s="113"/>
      <c r="C166" s="114"/>
      <c r="D166" s="123"/>
      <c r="E166" s="123"/>
      <c r="F166" s="123"/>
      <c r="G166" s="123"/>
      <c r="H166" s="123"/>
      <c r="I166" s="114"/>
      <c r="J166" s="114"/>
      <c r="K166" s="114"/>
    </row>
    <row r="167" spans="2:11">
      <c r="B167" s="113"/>
      <c r="C167" s="114"/>
      <c r="D167" s="123"/>
      <c r="E167" s="123"/>
      <c r="F167" s="123"/>
      <c r="G167" s="123"/>
      <c r="H167" s="123"/>
      <c r="I167" s="114"/>
      <c r="J167" s="114"/>
      <c r="K167" s="114"/>
    </row>
    <row r="168" spans="2:11">
      <c r="B168" s="113"/>
      <c r="C168" s="114"/>
      <c r="D168" s="123"/>
      <c r="E168" s="123"/>
      <c r="F168" s="123"/>
      <c r="G168" s="123"/>
      <c r="H168" s="123"/>
      <c r="I168" s="114"/>
      <c r="J168" s="114"/>
      <c r="K168" s="114"/>
    </row>
    <row r="169" spans="2:11">
      <c r="B169" s="113"/>
      <c r="C169" s="114"/>
      <c r="D169" s="123"/>
      <c r="E169" s="123"/>
      <c r="F169" s="123"/>
      <c r="G169" s="123"/>
      <c r="H169" s="123"/>
      <c r="I169" s="114"/>
      <c r="J169" s="114"/>
      <c r="K169" s="114"/>
    </row>
    <row r="170" spans="2:11">
      <c r="B170" s="113"/>
      <c r="C170" s="114"/>
      <c r="D170" s="123"/>
      <c r="E170" s="123"/>
      <c r="F170" s="123"/>
      <c r="G170" s="123"/>
      <c r="H170" s="123"/>
      <c r="I170" s="114"/>
      <c r="J170" s="114"/>
      <c r="K170" s="114"/>
    </row>
    <row r="171" spans="2:11">
      <c r="B171" s="113"/>
      <c r="C171" s="114"/>
      <c r="D171" s="123"/>
      <c r="E171" s="123"/>
      <c r="F171" s="123"/>
      <c r="G171" s="123"/>
      <c r="H171" s="123"/>
      <c r="I171" s="114"/>
      <c r="J171" s="114"/>
      <c r="K171" s="114"/>
    </row>
    <row r="172" spans="2:11">
      <c r="B172" s="113"/>
      <c r="C172" s="114"/>
      <c r="D172" s="123"/>
      <c r="E172" s="123"/>
      <c r="F172" s="123"/>
      <c r="G172" s="123"/>
      <c r="H172" s="123"/>
      <c r="I172" s="114"/>
      <c r="J172" s="114"/>
      <c r="K172" s="114"/>
    </row>
    <row r="173" spans="2:11">
      <c r="B173" s="113"/>
      <c r="C173" s="114"/>
      <c r="D173" s="123"/>
      <c r="E173" s="123"/>
      <c r="F173" s="123"/>
      <c r="G173" s="123"/>
      <c r="H173" s="123"/>
      <c r="I173" s="114"/>
      <c r="J173" s="114"/>
      <c r="K173" s="114"/>
    </row>
    <row r="174" spans="2:11">
      <c r="B174" s="113"/>
      <c r="C174" s="114"/>
      <c r="D174" s="123"/>
      <c r="E174" s="123"/>
      <c r="F174" s="123"/>
      <c r="G174" s="123"/>
      <c r="H174" s="123"/>
      <c r="I174" s="114"/>
      <c r="J174" s="114"/>
      <c r="K174" s="114"/>
    </row>
    <row r="175" spans="2:11">
      <c r="B175" s="113"/>
      <c r="C175" s="114"/>
      <c r="D175" s="123"/>
      <c r="E175" s="123"/>
      <c r="F175" s="123"/>
      <c r="G175" s="123"/>
      <c r="H175" s="123"/>
      <c r="I175" s="114"/>
      <c r="J175" s="114"/>
      <c r="K175" s="114"/>
    </row>
    <row r="176" spans="2:11">
      <c r="B176" s="113"/>
      <c r="C176" s="114"/>
      <c r="D176" s="123"/>
      <c r="E176" s="123"/>
      <c r="F176" s="123"/>
      <c r="G176" s="123"/>
      <c r="H176" s="123"/>
      <c r="I176" s="114"/>
      <c r="J176" s="114"/>
      <c r="K176" s="114"/>
    </row>
    <row r="177" spans="2:11">
      <c r="B177" s="113"/>
      <c r="C177" s="114"/>
      <c r="D177" s="123"/>
      <c r="E177" s="123"/>
      <c r="F177" s="123"/>
      <c r="G177" s="123"/>
      <c r="H177" s="123"/>
      <c r="I177" s="114"/>
      <c r="J177" s="114"/>
      <c r="K177" s="114"/>
    </row>
    <row r="178" spans="2:11">
      <c r="B178" s="113"/>
      <c r="C178" s="114"/>
      <c r="D178" s="123"/>
      <c r="E178" s="123"/>
      <c r="F178" s="123"/>
      <c r="G178" s="123"/>
      <c r="H178" s="123"/>
      <c r="I178" s="114"/>
      <c r="J178" s="114"/>
      <c r="K178" s="114"/>
    </row>
    <row r="179" spans="2:11">
      <c r="B179" s="113"/>
      <c r="C179" s="114"/>
      <c r="D179" s="123"/>
      <c r="E179" s="123"/>
      <c r="F179" s="123"/>
      <c r="G179" s="123"/>
      <c r="H179" s="123"/>
      <c r="I179" s="114"/>
      <c r="J179" s="114"/>
      <c r="K179" s="114"/>
    </row>
    <row r="180" spans="2:11">
      <c r="B180" s="113"/>
      <c r="C180" s="114"/>
      <c r="D180" s="123"/>
      <c r="E180" s="123"/>
      <c r="F180" s="123"/>
      <c r="G180" s="123"/>
      <c r="H180" s="123"/>
      <c r="I180" s="114"/>
      <c r="J180" s="114"/>
      <c r="K180" s="114"/>
    </row>
    <row r="181" spans="2:11">
      <c r="B181" s="113"/>
      <c r="C181" s="114"/>
      <c r="D181" s="123"/>
      <c r="E181" s="123"/>
      <c r="F181" s="123"/>
      <c r="G181" s="123"/>
      <c r="H181" s="123"/>
      <c r="I181" s="114"/>
      <c r="J181" s="114"/>
      <c r="K181" s="114"/>
    </row>
    <row r="182" spans="2:11">
      <c r="B182" s="113"/>
      <c r="C182" s="114"/>
      <c r="D182" s="123"/>
      <c r="E182" s="123"/>
      <c r="F182" s="123"/>
      <c r="G182" s="123"/>
      <c r="H182" s="123"/>
      <c r="I182" s="114"/>
      <c r="J182" s="114"/>
      <c r="K182" s="114"/>
    </row>
    <row r="183" spans="2:11">
      <c r="B183" s="113"/>
      <c r="C183" s="114"/>
      <c r="D183" s="123"/>
      <c r="E183" s="123"/>
      <c r="F183" s="123"/>
      <c r="G183" s="123"/>
      <c r="H183" s="123"/>
      <c r="I183" s="114"/>
      <c r="J183" s="114"/>
      <c r="K183" s="114"/>
    </row>
    <row r="184" spans="2:11">
      <c r="B184" s="113"/>
      <c r="C184" s="114"/>
      <c r="D184" s="123"/>
      <c r="E184" s="123"/>
      <c r="F184" s="123"/>
      <c r="G184" s="123"/>
      <c r="H184" s="123"/>
      <c r="I184" s="114"/>
      <c r="J184" s="114"/>
      <c r="K184" s="114"/>
    </row>
    <row r="185" spans="2:11">
      <c r="B185" s="113"/>
      <c r="C185" s="114"/>
      <c r="D185" s="123"/>
      <c r="E185" s="123"/>
      <c r="F185" s="123"/>
      <c r="G185" s="123"/>
      <c r="H185" s="123"/>
      <c r="I185" s="114"/>
      <c r="J185" s="114"/>
      <c r="K185" s="114"/>
    </row>
    <row r="186" spans="2:11">
      <c r="B186" s="113"/>
      <c r="C186" s="114"/>
      <c r="D186" s="123"/>
      <c r="E186" s="123"/>
      <c r="F186" s="123"/>
      <c r="G186" s="123"/>
      <c r="H186" s="123"/>
      <c r="I186" s="114"/>
      <c r="J186" s="114"/>
      <c r="K186" s="114"/>
    </row>
    <row r="187" spans="2:11">
      <c r="B187" s="113"/>
      <c r="C187" s="114"/>
      <c r="D187" s="123"/>
      <c r="E187" s="123"/>
      <c r="F187" s="123"/>
      <c r="G187" s="123"/>
      <c r="H187" s="123"/>
      <c r="I187" s="114"/>
      <c r="J187" s="114"/>
      <c r="K187" s="114"/>
    </row>
    <row r="188" spans="2:11">
      <c r="B188" s="113"/>
      <c r="C188" s="114"/>
      <c r="D188" s="123"/>
      <c r="E188" s="123"/>
      <c r="F188" s="123"/>
      <c r="G188" s="123"/>
      <c r="H188" s="123"/>
      <c r="I188" s="114"/>
      <c r="J188" s="114"/>
      <c r="K188" s="114"/>
    </row>
    <row r="189" spans="2:11">
      <c r="B189" s="113"/>
      <c r="C189" s="114"/>
      <c r="D189" s="123"/>
      <c r="E189" s="123"/>
      <c r="F189" s="123"/>
      <c r="G189" s="123"/>
      <c r="H189" s="123"/>
      <c r="I189" s="114"/>
      <c r="J189" s="114"/>
      <c r="K189" s="114"/>
    </row>
    <row r="190" spans="2:11">
      <c r="B190" s="113"/>
      <c r="C190" s="114"/>
      <c r="D190" s="123"/>
      <c r="E190" s="123"/>
      <c r="F190" s="123"/>
      <c r="G190" s="123"/>
      <c r="H190" s="123"/>
      <c r="I190" s="114"/>
      <c r="J190" s="114"/>
      <c r="K190" s="114"/>
    </row>
    <row r="191" spans="2:11">
      <c r="B191" s="113"/>
      <c r="C191" s="114"/>
      <c r="D191" s="123"/>
      <c r="E191" s="123"/>
      <c r="F191" s="123"/>
      <c r="G191" s="123"/>
      <c r="H191" s="123"/>
      <c r="I191" s="114"/>
      <c r="J191" s="114"/>
      <c r="K191" s="114"/>
    </row>
    <row r="192" spans="2:11">
      <c r="B192" s="113"/>
      <c r="C192" s="114"/>
      <c r="D192" s="123"/>
      <c r="E192" s="123"/>
      <c r="F192" s="123"/>
      <c r="G192" s="123"/>
      <c r="H192" s="123"/>
      <c r="I192" s="114"/>
      <c r="J192" s="114"/>
      <c r="K192" s="114"/>
    </row>
    <row r="193" spans="2:11">
      <c r="B193" s="113"/>
      <c r="C193" s="114"/>
      <c r="D193" s="123"/>
      <c r="E193" s="123"/>
      <c r="F193" s="123"/>
      <c r="G193" s="123"/>
      <c r="H193" s="123"/>
      <c r="I193" s="114"/>
      <c r="J193" s="114"/>
      <c r="K193" s="114"/>
    </row>
    <row r="194" spans="2:11">
      <c r="B194" s="113"/>
      <c r="C194" s="114"/>
      <c r="D194" s="123"/>
      <c r="E194" s="123"/>
      <c r="F194" s="123"/>
      <c r="G194" s="123"/>
      <c r="H194" s="123"/>
      <c r="I194" s="114"/>
      <c r="J194" s="114"/>
      <c r="K194" s="114"/>
    </row>
    <row r="195" spans="2:11">
      <c r="B195" s="113"/>
      <c r="C195" s="114"/>
      <c r="D195" s="123"/>
      <c r="E195" s="123"/>
      <c r="F195" s="123"/>
      <c r="G195" s="123"/>
      <c r="H195" s="123"/>
      <c r="I195" s="114"/>
      <c r="J195" s="114"/>
      <c r="K195" s="114"/>
    </row>
    <row r="196" spans="2:11">
      <c r="B196" s="113"/>
      <c r="C196" s="114"/>
      <c r="D196" s="123"/>
      <c r="E196" s="123"/>
      <c r="F196" s="123"/>
      <c r="G196" s="123"/>
      <c r="H196" s="123"/>
      <c r="I196" s="114"/>
      <c r="J196" s="114"/>
      <c r="K196" s="114"/>
    </row>
    <row r="197" spans="2:11">
      <c r="B197" s="113"/>
      <c r="C197" s="114"/>
      <c r="D197" s="123"/>
      <c r="E197" s="123"/>
      <c r="F197" s="123"/>
      <c r="G197" s="123"/>
      <c r="H197" s="123"/>
      <c r="I197" s="114"/>
      <c r="J197" s="114"/>
      <c r="K197" s="114"/>
    </row>
    <row r="198" spans="2:11">
      <c r="B198" s="113"/>
      <c r="C198" s="114"/>
      <c r="D198" s="123"/>
      <c r="E198" s="123"/>
      <c r="F198" s="123"/>
      <c r="G198" s="123"/>
      <c r="H198" s="123"/>
      <c r="I198" s="114"/>
      <c r="J198" s="114"/>
      <c r="K198" s="114"/>
    </row>
    <row r="199" spans="2:11">
      <c r="B199" s="113"/>
      <c r="C199" s="114"/>
      <c r="D199" s="123"/>
      <c r="E199" s="123"/>
      <c r="F199" s="123"/>
      <c r="G199" s="123"/>
      <c r="H199" s="123"/>
      <c r="I199" s="114"/>
      <c r="J199" s="114"/>
      <c r="K199" s="114"/>
    </row>
    <row r="200" spans="2:11">
      <c r="B200" s="113"/>
      <c r="C200" s="114"/>
      <c r="D200" s="123"/>
      <c r="E200" s="123"/>
      <c r="F200" s="123"/>
      <c r="G200" s="123"/>
      <c r="H200" s="123"/>
      <c r="I200" s="114"/>
      <c r="J200" s="114"/>
      <c r="K200" s="114"/>
    </row>
    <row r="201" spans="2:11">
      <c r="B201" s="113"/>
      <c r="C201" s="114"/>
      <c r="D201" s="123"/>
      <c r="E201" s="123"/>
      <c r="F201" s="123"/>
      <c r="G201" s="123"/>
      <c r="H201" s="123"/>
      <c r="I201" s="114"/>
      <c r="J201" s="114"/>
      <c r="K201" s="114"/>
    </row>
    <row r="202" spans="2:11">
      <c r="B202" s="113"/>
      <c r="C202" s="114"/>
      <c r="D202" s="123"/>
      <c r="E202" s="123"/>
      <c r="F202" s="123"/>
      <c r="G202" s="123"/>
      <c r="H202" s="123"/>
      <c r="I202" s="114"/>
      <c r="J202" s="114"/>
      <c r="K202" s="114"/>
    </row>
    <row r="203" spans="2:11">
      <c r="B203" s="113"/>
      <c r="C203" s="114"/>
      <c r="D203" s="123"/>
      <c r="E203" s="123"/>
      <c r="F203" s="123"/>
      <c r="G203" s="123"/>
      <c r="H203" s="123"/>
      <c r="I203" s="114"/>
      <c r="J203" s="114"/>
      <c r="K203" s="114"/>
    </row>
    <row r="204" spans="2:11">
      <c r="B204" s="113"/>
      <c r="C204" s="114"/>
      <c r="D204" s="123"/>
      <c r="E204" s="123"/>
      <c r="F204" s="123"/>
      <c r="G204" s="123"/>
      <c r="H204" s="123"/>
      <c r="I204" s="114"/>
      <c r="J204" s="114"/>
      <c r="K204" s="114"/>
    </row>
    <row r="205" spans="2:11">
      <c r="B205" s="113"/>
      <c r="C205" s="114"/>
      <c r="D205" s="123"/>
      <c r="E205" s="123"/>
      <c r="F205" s="123"/>
      <c r="G205" s="123"/>
      <c r="H205" s="123"/>
      <c r="I205" s="114"/>
      <c r="J205" s="114"/>
      <c r="K205" s="114"/>
    </row>
    <row r="206" spans="2:11">
      <c r="B206" s="113"/>
      <c r="C206" s="114"/>
      <c r="D206" s="123"/>
      <c r="E206" s="123"/>
      <c r="F206" s="123"/>
      <c r="G206" s="123"/>
      <c r="H206" s="123"/>
      <c r="I206" s="114"/>
      <c r="J206" s="114"/>
      <c r="K206" s="114"/>
    </row>
    <row r="207" spans="2:11">
      <c r="B207" s="113"/>
      <c r="C207" s="114"/>
      <c r="D207" s="123"/>
      <c r="E207" s="123"/>
      <c r="F207" s="123"/>
      <c r="G207" s="123"/>
      <c r="H207" s="123"/>
      <c r="I207" s="114"/>
      <c r="J207" s="114"/>
      <c r="K207" s="114"/>
    </row>
    <row r="208" spans="2:11">
      <c r="B208" s="113"/>
      <c r="C208" s="114"/>
      <c r="D208" s="123"/>
      <c r="E208" s="123"/>
      <c r="F208" s="123"/>
      <c r="G208" s="123"/>
      <c r="H208" s="123"/>
      <c r="I208" s="114"/>
      <c r="J208" s="114"/>
      <c r="K208" s="114"/>
    </row>
    <row r="209" spans="2:11">
      <c r="B209" s="113"/>
      <c r="C209" s="114"/>
      <c r="D209" s="123"/>
      <c r="E209" s="123"/>
      <c r="F209" s="123"/>
      <c r="G209" s="123"/>
      <c r="H209" s="123"/>
      <c r="I209" s="114"/>
      <c r="J209" s="114"/>
      <c r="K209" s="114"/>
    </row>
    <row r="210" spans="2:11">
      <c r="B210" s="113"/>
      <c r="C210" s="114"/>
      <c r="D210" s="123"/>
      <c r="E210" s="123"/>
      <c r="F210" s="123"/>
      <c r="G210" s="123"/>
      <c r="H210" s="123"/>
      <c r="I210" s="114"/>
      <c r="J210" s="114"/>
      <c r="K210" s="114"/>
    </row>
    <row r="211" spans="2:11">
      <c r="B211" s="113"/>
      <c r="C211" s="114"/>
      <c r="D211" s="123"/>
      <c r="E211" s="123"/>
      <c r="F211" s="123"/>
      <c r="G211" s="123"/>
      <c r="H211" s="123"/>
      <c r="I211" s="114"/>
      <c r="J211" s="114"/>
      <c r="K211" s="114"/>
    </row>
    <row r="212" spans="2:11">
      <c r="B212" s="113"/>
      <c r="C212" s="114"/>
      <c r="D212" s="123"/>
      <c r="E212" s="123"/>
      <c r="F212" s="123"/>
      <c r="G212" s="123"/>
      <c r="H212" s="123"/>
      <c r="I212" s="114"/>
      <c r="J212" s="114"/>
      <c r="K212" s="114"/>
    </row>
    <row r="213" spans="2:11">
      <c r="B213" s="113"/>
      <c r="C213" s="114"/>
      <c r="D213" s="123"/>
      <c r="E213" s="123"/>
      <c r="F213" s="123"/>
      <c r="G213" s="123"/>
      <c r="H213" s="123"/>
      <c r="I213" s="114"/>
      <c r="J213" s="114"/>
      <c r="K213" s="114"/>
    </row>
    <row r="214" spans="2:11">
      <c r="B214" s="113"/>
      <c r="C214" s="114"/>
      <c r="D214" s="123"/>
      <c r="E214" s="123"/>
      <c r="F214" s="123"/>
      <c r="G214" s="123"/>
      <c r="H214" s="123"/>
      <c r="I214" s="114"/>
      <c r="J214" s="114"/>
      <c r="K214" s="114"/>
    </row>
    <row r="215" spans="2:11">
      <c r="B215" s="113"/>
      <c r="C215" s="114"/>
      <c r="D215" s="123"/>
      <c r="E215" s="123"/>
      <c r="F215" s="123"/>
      <c r="G215" s="123"/>
      <c r="H215" s="123"/>
      <c r="I215" s="114"/>
      <c r="J215" s="114"/>
      <c r="K215" s="114"/>
    </row>
    <row r="216" spans="2:11">
      <c r="B216" s="113"/>
      <c r="C216" s="114"/>
      <c r="D216" s="123"/>
      <c r="E216" s="123"/>
      <c r="F216" s="123"/>
      <c r="G216" s="123"/>
      <c r="H216" s="123"/>
      <c r="I216" s="114"/>
      <c r="J216" s="114"/>
      <c r="K216" s="114"/>
    </row>
    <row r="217" spans="2:11">
      <c r="B217" s="113"/>
      <c r="C217" s="114"/>
      <c r="D217" s="123"/>
      <c r="E217" s="123"/>
      <c r="F217" s="123"/>
      <c r="G217" s="123"/>
      <c r="H217" s="123"/>
      <c r="I217" s="114"/>
      <c r="J217" s="114"/>
      <c r="K217" s="114"/>
    </row>
    <row r="218" spans="2:11">
      <c r="B218" s="113"/>
      <c r="C218" s="114"/>
      <c r="D218" s="123"/>
      <c r="E218" s="123"/>
      <c r="F218" s="123"/>
      <c r="G218" s="123"/>
      <c r="H218" s="123"/>
      <c r="I218" s="114"/>
      <c r="J218" s="114"/>
      <c r="K218" s="114"/>
    </row>
    <row r="219" spans="2:11">
      <c r="B219" s="113"/>
      <c r="C219" s="114"/>
      <c r="D219" s="123"/>
      <c r="E219" s="123"/>
      <c r="F219" s="123"/>
      <c r="G219" s="123"/>
      <c r="H219" s="123"/>
      <c r="I219" s="114"/>
      <c r="J219" s="114"/>
      <c r="K219" s="114"/>
    </row>
    <row r="220" spans="2:11">
      <c r="B220" s="113"/>
      <c r="C220" s="114"/>
      <c r="D220" s="123"/>
      <c r="E220" s="123"/>
      <c r="F220" s="123"/>
      <c r="G220" s="123"/>
      <c r="H220" s="123"/>
      <c r="I220" s="114"/>
      <c r="J220" s="114"/>
      <c r="K220" s="114"/>
    </row>
    <row r="221" spans="2:11">
      <c r="B221" s="113"/>
      <c r="C221" s="114"/>
      <c r="D221" s="123"/>
      <c r="E221" s="123"/>
      <c r="F221" s="123"/>
      <c r="G221" s="123"/>
      <c r="H221" s="123"/>
      <c r="I221" s="114"/>
      <c r="J221" s="114"/>
      <c r="K221" s="114"/>
    </row>
    <row r="222" spans="2:11">
      <c r="B222" s="113"/>
      <c r="C222" s="114"/>
      <c r="D222" s="123"/>
      <c r="E222" s="123"/>
      <c r="F222" s="123"/>
      <c r="G222" s="123"/>
      <c r="H222" s="123"/>
      <c r="I222" s="114"/>
      <c r="J222" s="114"/>
      <c r="K222" s="114"/>
    </row>
    <row r="223" spans="2:11">
      <c r="B223" s="113"/>
      <c r="C223" s="114"/>
      <c r="D223" s="123"/>
      <c r="E223" s="123"/>
      <c r="F223" s="123"/>
      <c r="G223" s="123"/>
      <c r="H223" s="123"/>
      <c r="I223" s="114"/>
      <c r="J223" s="114"/>
      <c r="K223" s="114"/>
    </row>
    <row r="224" spans="2:11">
      <c r="B224" s="113"/>
      <c r="C224" s="114"/>
      <c r="D224" s="123"/>
      <c r="E224" s="123"/>
      <c r="F224" s="123"/>
      <c r="G224" s="123"/>
      <c r="H224" s="123"/>
      <c r="I224" s="114"/>
      <c r="J224" s="114"/>
      <c r="K224" s="114"/>
    </row>
    <row r="225" spans="2:11">
      <c r="B225" s="113"/>
      <c r="C225" s="114"/>
      <c r="D225" s="123"/>
      <c r="E225" s="123"/>
      <c r="F225" s="123"/>
      <c r="G225" s="123"/>
      <c r="H225" s="123"/>
      <c r="I225" s="114"/>
      <c r="J225" s="114"/>
      <c r="K225" s="114"/>
    </row>
    <row r="226" spans="2:11">
      <c r="B226" s="113"/>
      <c r="C226" s="114"/>
      <c r="D226" s="123"/>
      <c r="E226" s="123"/>
      <c r="F226" s="123"/>
      <c r="G226" s="123"/>
      <c r="H226" s="123"/>
      <c r="I226" s="114"/>
      <c r="J226" s="114"/>
      <c r="K226" s="114"/>
    </row>
    <row r="227" spans="2:11">
      <c r="B227" s="113"/>
      <c r="C227" s="114"/>
      <c r="D227" s="123"/>
      <c r="E227" s="123"/>
      <c r="F227" s="123"/>
      <c r="G227" s="123"/>
      <c r="H227" s="123"/>
      <c r="I227" s="114"/>
      <c r="J227" s="114"/>
      <c r="K227" s="114"/>
    </row>
    <row r="228" spans="2:11">
      <c r="B228" s="113"/>
      <c r="C228" s="114"/>
      <c r="D228" s="123"/>
      <c r="E228" s="123"/>
      <c r="F228" s="123"/>
      <c r="G228" s="123"/>
      <c r="H228" s="123"/>
      <c r="I228" s="114"/>
      <c r="J228" s="114"/>
      <c r="K228" s="114"/>
    </row>
    <row r="229" spans="2:11">
      <c r="B229" s="113"/>
      <c r="C229" s="114"/>
      <c r="D229" s="123"/>
      <c r="E229" s="123"/>
      <c r="F229" s="123"/>
      <c r="G229" s="123"/>
      <c r="H229" s="123"/>
      <c r="I229" s="114"/>
      <c r="J229" s="114"/>
      <c r="K229" s="114"/>
    </row>
    <row r="230" spans="2:11">
      <c r="B230" s="113"/>
      <c r="C230" s="114"/>
      <c r="D230" s="123"/>
      <c r="E230" s="123"/>
      <c r="F230" s="123"/>
      <c r="G230" s="123"/>
      <c r="H230" s="123"/>
      <c r="I230" s="114"/>
      <c r="J230" s="114"/>
      <c r="K230" s="114"/>
    </row>
    <row r="231" spans="2:11">
      <c r="B231" s="113"/>
      <c r="C231" s="114"/>
      <c r="D231" s="123"/>
      <c r="E231" s="123"/>
      <c r="F231" s="123"/>
      <c r="G231" s="123"/>
      <c r="H231" s="123"/>
      <c r="I231" s="114"/>
      <c r="J231" s="114"/>
      <c r="K231" s="114"/>
    </row>
    <row r="232" spans="2:11">
      <c r="B232" s="113"/>
      <c r="C232" s="114"/>
      <c r="D232" s="123"/>
      <c r="E232" s="123"/>
      <c r="F232" s="123"/>
      <c r="G232" s="123"/>
      <c r="H232" s="123"/>
      <c r="I232" s="114"/>
      <c r="J232" s="114"/>
      <c r="K232" s="114"/>
    </row>
    <row r="233" spans="2:11">
      <c r="B233" s="113"/>
      <c r="C233" s="114"/>
      <c r="D233" s="123"/>
      <c r="E233" s="123"/>
      <c r="F233" s="123"/>
      <c r="G233" s="123"/>
      <c r="H233" s="123"/>
      <c r="I233" s="114"/>
      <c r="J233" s="114"/>
      <c r="K233" s="114"/>
    </row>
    <row r="234" spans="2:11">
      <c r="B234" s="113"/>
      <c r="C234" s="114"/>
      <c r="D234" s="123"/>
      <c r="E234" s="123"/>
      <c r="F234" s="123"/>
      <c r="G234" s="123"/>
      <c r="H234" s="123"/>
      <c r="I234" s="114"/>
      <c r="J234" s="114"/>
      <c r="K234" s="114"/>
    </row>
    <row r="235" spans="2:11">
      <c r="B235" s="113"/>
      <c r="C235" s="114"/>
      <c r="D235" s="123"/>
      <c r="E235" s="123"/>
      <c r="F235" s="123"/>
      <c r="G235" s="123"/>
      <c r="H235" s="123"/>
      <c r="I235" s="114"/>
      <c r="J235" s="114"/>
      <c r="K235" s="114"/>
    </row>
    <row r="236" spans="2:11">
      <c r="B236" s="113"/>
      <c r="C236" s="114"/>
      <c r="D236" s="123"/>
      <c r="E236" s="123"/>
      <c r="F236" s="123"/>
      <c r="G236" s="123"/>
      <c r="H236" s="123"/>
      <c r="I236" s="114"/>
      <c r="J236" s="114"/>
      <c r="K236" s="114"/>
    </row>
    <row r="237" spans="2:11">
      <c r="B237" s="113"/>
      <c r="C237" s="114"/>
      <c r="D237" s="123"/>
      <c r="E237" s="123"/>
      <c r="F237" s="123"/>
      <c r="G237" s="123"/>
      <c r="H237" s="123"/>
      <c r="I237" s="114"/>
      <c r="J237" s="114"/>
      <c r="K237" s="114"/>
    </row>
    <row r="238" spans="2:11">
      <c r="B238" s="113"/>
      <c r="C238" s="114"/>
      <c r="D238" s="123"/>
      <c r="E238" s="123"/>
      <c r="F238" s="123"/>
      <c r="G238" s="123"/>
      <c r="H238" s="123"/>
      <c r="I238" s="114"/>
      <c r="J238" s="114"/>
      <c r="K238" s="114"/>
    </row>
    <row r="239" spans="2:11">
      <c r="B239" s="113"/>
      <c r="C239" s="114"/>
      <c r="D239" s="123"/>
      <c r="E239" s="123"/>
      <c r="F239" s="123"/>
      <c r="G239" s="123"/>
      <c r="H239" s="123"/>
      <c r="I239" s="114"/>
      <c r="J239" s="114"/>
      <c r="K239" s="114"/>
    </row>
    <row r="240" spans="2:11">
      <c r="B240" s="113"/>
      <c r="C240" s="114"/>
      <c r="D240" s="123"/>
      <c r="E240" s="123"/>
      <c r="F240" s="123"/>
      <c r="G240" s="123"/>
      <c r="H240" s="123"/>
      <c r="I240" s="114"/>
      <c r="J240" s="114"/>
      <c r="K240" s="114"/>
    </row>
    <row r="241" spans="2:11">
      <c r="B241" s="113"/>
      <c r="C241" s="114"/>
      <c r="D241" s="123"/>
      <c r="E241" s="123"/>
      <c r="F241" s="123"/>
      <c r="G241" s="123"/>
      <c r="H241" s="123"/>
      <c r="I241" s="114"/>
      <c r="J241" s="114"/>
      <c r="K241" s="114"/>
    </row>
    <row r="242" spans="2:11">
      <c r="B242" s="113"/>
      <c r="C242" s="114"/>
      <c r="D242" s="123"/>
      <c r="E242" s="123"/>
      <c r="F242" s="123"/>
      <c r="G242" s="123"/>
      <c r="H242" s="123"/>
      <c r="I242" s="114"/>
      <c r="J242" s="114"/>
      <c r="K242" s="114"/>
    </row>
    <row r="243" spans="2:11">
      <c r="B243" s="113"/>
      <c r="C243" s="114"/>
      <c r="D243" s="123"/>
      <c r="E243" s="123"/>
      <c r="F243" s="123"/>
      <c r="G243" s="123"/>
      <c r="H243" s="123"/>
      <c r="I243" s="114"/>
      <c r="J243" s="114"/>
      <c r="K243" s="114"/>
    </row>
    <row r="244" spans="2:11">
      <c r="B244" s="113"/>
      <c r="C244" s="114"/>
      <c r="D244" s="123"/>
      <c r="E244" s="123"/>
      <c r="F244" s="123"/>
      <c r="G244" s="123"/>
      <c r="H244" s="123"/>
      <c r="I244" s="114"/>
      <c r="J244" s="114"/>
      <c r="K244" s="114"/>
    </row>
    <row r="245" spans="2:11">
      <c r="B245" s="113"/>
      <c r="C245" s="114"/>
      <c r="D245" s="123"/>
      <c r="E245" s="123"/>
      <c r="F245" s="123"/>
      <c r="G245" s="123"/>
      <c r="H245" s="123"/>
      <c r="I245" s="114"/>
      <c r="J245" s="114"/>
      <c r="K245" s="114"/>
    </row>
    <row r="246" spans="2:11">
      <c r="B246" s="113"/>
      <c r="C246" s="114"/>
      <c r="D246" s="123"/>
      <c r="E246" s="123"/>
      <c r="F246" s="123"/>
      <c r="G246" s="123"/>
      <c r="H246" s="123"/>
      <c r="I246" s="114"/>
      <c r="J246" s="114"/>
      <c r="K246" s="114"/>
    </row>
    <row r="247" spans="2:11">
      <c r="B247" s="113"/>
      <c r="C247" s="114"/>
      <c r="D247" s="123"/>
      <c r="E247" s="123"/>
      <c r="F247" s="123"/>
      <c r="G247" s="123"/>
      <c r="H247" s="123"/>
      <c r="I247" s="114"/>
      <c r="J247" s="114"/>
      <c r="K247" s="114"/>
    </row>
    <row r="248" spans="2:11">
      <c r="B248" s="113"/>
      <c r="C248" s="114"/>
      <c r="D248" s="123"/>
      <c r="E248" s="123"/>
      <c r="F248" s="123"/>
      <c r="G248" s="123"/>
      <c r="H248" s="123"/>
      <c r="I248" s="114"/>
      <c r="J248" s="114"/>
      <c r="K248" s="114"/>
    </row>
    <row r="249" spans="2:11">
      <c r="B249" s="113"/>
      <c r="C249" s="114"/>
      <c r="D249" s="123"/>
      <c r="E249" s="123"/>
      <c r="F249" s="123"/>
      <c r="G249" s="123"/>
      <c r="H249" s="123"/>
      <c r="I249" s="114"/>
      <c r="J249" s="114"/>
      <c r="K249" s="114"/>
    </row>
    <row r="250" spans="2:11">
      <c r="B250" s="113"/>
      <c r="C250" s="114"/>
      <c r="D250" s="123"/>
      <c r="E250" s="123"/>
      <c r="F250" s="123"/>
      <c r="G250" s="123"/>
      <c r="H250" s="123"/>
      <c r="I250" s="114"/>
      <c r="J250" s="114"/>
      <c r="K250" s="114"/>
    </row>
    <row r="251" spans="2:11">
      <c r="B251" s="113"/>
      <c r="C251" s="114"/>
      <c r="D251" s="123"/>
      <c r="E251" s="123"/>
      <c r="F251" s="123"/>
      <c r="G251" s="123"/>
      <c r="H251" s="123"/>
      <c r="I251" s="114"/>
      <c r="J251" s="114"/>
      <c r="K251" s="114"/>
    </row>
    <row r="252" spans="2:11">
      <c r="B252" s="113"/>
      <c r="C252" s="114"/>
      <c r="D252" s="123"/>
      <c r="E252" s="123"/>
      <c r="F252" s="123"/>
      <c r="G252" s="123"/>
      <c r="H252" s="123"/>
      <c r="I252" s="114"/>
      <c r="J252" s="114"/>
      <c r="K252" s="114"/>
    </row>
    <row r="253" spans="2:11">
      <c r="B253" s="113"/>
      <c r="C253" s="114"/>
      <c r="D253" s="123"/>
      <c r="E253" s="123"/>
      <c r="F253" s="123"/>
      <c r="G253" s="123"/>
      <c r="H253" s="123"/>
      <c r="I253" s="114"/>
      <c r="J253" s="114"/>
      <c r="K253" s="114"/>
    </row>
    <row r="254" spans="2:11">
      <c r="B254" s="113"/>
      <c r="C254" s="114"/>
      <c r="D254" s="123"/>
      <c r="E254" s="123"/>
      <c r="F254" s="123"/>
      <c r="G254" s="123"/>
      <c r="H254" s="123"/>
      <c r="I254" s="114"/>
      <c r="J254" s="114"/>
      <c r="K254" s="114"/>
    </row>
    <row r="255" spans="2:11">
      <c r="B255" s="113"/>
      <c r="C255" s="114"/>
      <c r="D255" s="123"/>
      <c r="E255" s="123"/>
      <c r="F255" s="123"/>
      <c r="G255" s="123"/>
      <c r="H255" s="123"/>
      <c r="I255" s="114"/>
      <c r="J255" s="114"/>
      <c r="K255" s="114"/>
    </row>
    <row r="256" spans="2:11">
      <c r="B256" s="113"/>
      <c r="C256" s="114"/>
      <c r="D256" s="123"/>
      <c r="E256" s="123"/>
      <c r="F256" s="123"/>
      <c r="G256" s="123"/>
      <c r="H256" s="123"/>
      <c r="I256" s="114"/>
      <c r="J256" s="114"/>
      <c r="K256" s="114"/>
    </row>
    <row r="257" spans="2:11">
      <c r="B257" s="113"/>
      <c r="C257" s="114"/>
      <c r="D257" s="123"/>
      <c r="E257" s="123"/>
      <c r="F257" s="123"/>
      <c r="G257" s="123"/>
      <c r="H257" s="123"/>
      <c r="I257" s="114"/>
      <c r="J257" s="114"/>
      <c r="K257" s="114"/>
    </row>
    <row r="258" spans="2:11">
      <c r="B258" s="113"/>
      <c r="C258" s="114"/>
      <c r="D258" s="123"/>
      <c r="E258" s="123"/>
      <c r="F258" s="123"/>
      <c r="G258" s="123"/>
      <c r="H258" s="123"/>
      <c r="I258" s="114"/>
      <c r="J258" s="114"/>
      <c r="K258" s="114"/>
    </row>
    <row r="259" spans="2:11">
      <c r="B259" s="113"/>
      <c r="C259" s="114"/>
      <c r="D259" s="123"/>
      <c r="E259" s="123"/>
      <c r="F259" s="123"/>
      <c r="G259" s="123"/>
      <c r="H259" s="123"/>
      <c r="I259" s="114"/>
      <c r="J259" s="114"/>
      <c r="K259" s="114"/>
    </row>
    <row r="260" spans="2:11">
      <c r="B260" s="113"/>
      <c r="C260" s="114"/>
      <c r="D260" s="123"/>
      <c r="E260" s="123"/>
      <c r="F260" s="123"/>
      <c r="G260" s="123"/>
      <c r="H260" s="123"/>
      <c r="I260" s="114"/>
      <c r="J260" s="114"/>
      <c r="K260" s="114"/>
    </row>
    <row r="261" spans="2:11">
      <c r="B261" s="113"/>
      <c r="C261" s="114"/>
      <c r="D261" s="123"/>
      <c r="E261" s="123"/>
      <c r="F261" s="123"/>
      <c r="G261" s="123"/>
      <c r="H261" s="123"/>
      <c r="I261" s="114"/>
      <c r="J261" s="114"/>
      <c r="K261" s="114"/>
    </row>
    <row r="262" spans="2:11">
      <c r="B262" s="113"/>
      <c r="C262" s="114"/>
      <c r="D262" s="123"/>
      <c r="E262" s="123"/>
      <c r="F262" s="123"/>
      <c r="G262" s="123"/>
      <c r="H262" s="123"/>
      <c r="I262" s="114"/>
      <c r="J262" s="114"/>
      <c r="K262" s="114"/>
    </row>
    <row r="263" spans="2:11">
      <c r="B263" s="113"/>
      <c r="C263" s="114"/>
      <c r="D263" s="123"/>
      <c r="E263" s="123"/>
      <c r="F263" s="123"/>
      <c r="G263" s="123"/>
      <c r="H263" s="123"/>
      <c r="I263" s="114"/>
      <c r="J263" s="114"/>
      <c r="K263" s="114"/>
    </row>
    <row r="264" spans="2:11">
      <c r="B264" s="113"/>
      <c r="C264" s="114"/>
      <c r="D264" s="123"/>
      <c r="E264" s="123"/>
      <c r="F264" s="123"/>
      <c r="G264" s="123"/>
      <c r="H264" s="123"/>
      <c r="I264" s="114"/>
      <c r="J264" s="114"/>
      <c r="K264" s="114"/>
    </row>
    <row r="265" spans="2:11">
      <c r="B265" s="113"/>
      <c r="C265" s="114"/>
      <c r="D265" s="123"/>
      <c r="E265" s="123"/>
      <c r="F265" s="123"/>
      <c r="G265" s="123"/>
      <c r="H265" s="123"/>
      <c r="I265" s="114"/>
      <c r="J265" s="114"/>
      <c r="K265" s="114"/>
    </row>
    <row r="266" spans="2:11">
      <c r="B266" s="113"/>
      <c r="C266" s="114"/>
      <c r="D266" s="123"/>
      <c r="E266" s="123"/>
      <c r="F266" s="123"/>
      <c r="G266" s="123"/>
      <c r="H266" s="123"/>
      <c r="I266" s="114"/>
      <c r="J266" s="114"/>
      <c r="K266" s="114"/>
    </row>
    <row r="267" spans="2:11">
      <c r="B267" s="113"/>
      <c r="C267" s="114"/>
      <c r="D267" s="123"/>
      <c r="E267" s="123"/>
      <c r="F267" s="123"/>
      <c r="G267" s="123"/>
      <c r="H267" s="123"/>
      <c r="I267" s="114"/>
      <c r="J267" s="114"/>
      <c r="K267" s="114"/>
    </row>
    <row r="268" spans="2:11">
      <c r="B268" s="113"/>
      <c r="C268" s="114"/>
      <c r="D268" s="123"/>
      <c r="E268" s="123"/>
      <c r="F268" s="123"/>
      <c r="G268" s="123"/>
      <c r="H268" s="123"/>
      <c r="I268" s="114"/>
      <c r="J268" s="114"/>
      <c r="K268" s="114"/>
    </row>
    <row r="269" spans="2:11">
      <c r="B269" s="113"/>
      <c r="C269" s="114"/>
      <c r="D269" s="123"/>
      <c r="E269" s="123"/>
      <c r="F269" s="123"/>
      <c r="G269" s="123"/>
      <c r="H269" s="123"/>
      <c r="I269" s="114"/>
      <c r="J269" s="114"/>
      <c r="K269" s="114"/>
    </row>
    <row r="270" spans="2:11">
      <c r="B270" s="113"/>
      <c r="C270" s="114"/>
      <c r="D270" s="123"/>
      <c r="E270" s="123"/>
      <c r="F270" s="123"/>
      <c r="G270" s="123"/>
      <c r="H270" s="123"/>
      <c r="I270" s="114"/>
      <c r="J270" s="114"/>
      <c r="K270" s="114"/>
    </row>
    <row r="271" spans="2:11">
      <c r="B271" s="113"/>
      <c r="C271" s="114"/>
      <c r="D271" s="123"/>
      <c r="E271" s="123"/>
      <c r="F271" s="123"/>
      <c r="G271" s="123"/>
      <c r="H271" s="123"/>
      <c r="I271" s="114"/>
      <c r="J271" s="114"/>
      <c r="K271" s="114"/>
    </row>
    <row r="272" spans="2:11">
      <c r="B272" s="113"/>
      <c r="C272" s="114"/>
      <c r="D272" s="123"/>
      <c r="E272" s="123"/>
      <c r="F272" s="123"/>
      <c r="G272" s="123"/>
      <c r="H272" s="123"/>
      <c r="I272" s="114"/>
      <c r="J272" s="114"/>
      <c r="K272" s="114"/>
    </row>
    <row r="273" spans="2:11">
      <c r="B273" s="113"/>
      <c r="C273" s="114"/>
      <c r="D273" s="123"/>
      <c r="E273" s="123"/>
      <c r="F273" s="123"/>
      <c r="G273" s="123"/>
      <c r="H273" s="123"/>
      <c r="I273" s="114"/>
      <c r="J273" s="114"/>
      <c r="K273" s="114"/>
    </row>
    <row r="274" spans="2:11">
      <c r="B274" s="113"/>
      <c r="C274" s="114"/>
      <c r="D274" s="123"/>
      <c r="E274" s="123"/>
      <c r="F274" s="123"/>
      <c r="G274" s="123"/>
      <c r="H274" s="123"/>
      <c r="I274" s="114"/>
      <c r="J274" s="114"/>
      <c r="K274" s="114"/>
    </row>
    <row r="275" spans="2:11">
      <c r="B275" s="113"/>
      <c r="C275" s="114"/>
      <c r="D275" s="123"/>
      <c r="E275" s="123"/>
      <c r="F275" s="123"/>
      <c r="G275" s="123"/>
      <c r="H275" s="123"/>
      <c r="I275" s="114"/>
      <c r="J275" s="114"/>
      <c r="K275" s="114"/>
    </row>
    <row r="276" spans="2:11">
      <c r="B276" s="113"/>
      <c r="C276" s="114"/>
      <c r="D276" s="123"/>
      <c r="E276" s="123"/>
      <c r="F276" s="123"/>
      <c r="G276" s="123"/>
      <c r="H276" s="123"/>
      <c r="I276" s="114"/>
      <c r="J276" s="114"/>
      <c r="K276" s="114"/>
    </row>
    <row r="277" spans="2:11">
      <c r="B277" s="113"/>
      <c r="C277" s="114"/>
      <c r="D277" s="123"/>
      <c r="E277" s="123"/>
      <c r="F277" s="123"/>
      <c r="G277" s="123"/>
      <c r="H277" s="123"/>
      <c r="I277" s="114"/>
      <c r="J277" s="114"/>
      <c r="K277" s="114"/>
    </row>
    <row r="278" spans="2:11">
      <c r="B278" s="113"/>
      <c r="C278" s="114"/>
      <c r="D278" s="123"/>
      <c r="E278" s="123"/>
      <c r="F278" s="123"/>
      <c r="G278" s="123"/>
      <c r="H278" s="123"/>
      <c r="I278" s="114"/>
      <c r="J278" s="114"/>
      <c r="K278" s="114"/>
    </row>
    <row r="279" spans="2:11">
      <c r="B279" s="113"/>
      <c r="C279" s="114"/>
      <c r="D279" s="123"/>
      <c r="E279" s="123"/>
      <c r="F279" s="123"/>
      <c r="G279" s="123"/>
      <c r="H279" s="123"/>
      <c r="I279" s="114"/>
      <c r="J279" s="114"/>
      <c r="K279" s="114"/>
    </row>
    <row r="280" spans="2:11">
      <c r="B280" s="113"/>
      <c r="C280" s="114"/>
      <c r="D280" s="123"/>
      <c r="E280" s="123"/>
      <c r="F280" s="123"/>
      <c r="G280" s="123"/>
      <c r="H280" s="123"/>
      <c r="I280" s="114"/>
      <c r="J280" s="114"/>
      <c r="K280" s="114"/>
    </row>
    <row r="281" spans="2:11">
      <c r="B281" s="113"/>
      <c r="C281" s="114"/>
      <c r="D281" s="123"/>
      <c r="E281" s="123"/>
      <c r="F281" s="123"/>
      <c r="G281" s="123"/>
      <c r="H281" s="123"/>
      <c r="I281" s="114"/>
      <c r="J281" s="114"/>
      <c r="K281" s="114"/>
    </row>
    <row r="282" spans="2:11">
      <c r="B282" s="113"/>
      <c r="C282" s="114"/>
      <c r="D282" s="123"/>
      <c r="E282" s="123"/>
      <c r="F282" s="123"/>
      <c r="G282" s="123"/>
      <c r="H282" s="123"/>
      <c r="I282" s="114"/>
      <c r="J282" s="114"/>
      <c r="K282" s="114"/>
    </row>
    <row r="283" spans="2:11">
      <c r="B283" s="113"/>
      <c r="C283" s="114"/>
      <c r="D283" s="123"/>
      <c r="E283" s="123"/>
      <c r="F283" s="123"/>
      <c r="G283" s="123"/>
      <c r="H283" s="123"/>
      <c r="I283" s="114"/>
      <c r="J283" s="114"/>
      <c r="K283" s="114"/>
    </row>
    <row r="284" spans="2:11">
      <c r="B284" s="113"/>
      <c r="C284" s="114"/>
      <c r="D284" s="123"/>
      <c r="E284" s="123"/>
      <c r="F284" s="123"/>
      <c r="G284" s="123"/>
      <c r="H284" s="123"/>
      <c r="I284" s="114"/>
      <c r="J284" s="114"/>
      <c r="K284" s="114"/>
    </row>
    <row r="285" spans="2:11">
      <c r="B285" s="113"/>
      <c r="C285" s="114"/>
      <c r="D285" s="123"/>
      <c r="E285" s="123"/>
      <c r="F285" s="123"/>
      <c r="G285" s="123"/>
      <c r="H285" s="123"/>
      <c r="I285" s="114"/>
      <c r="J285" s="114"/>
      <c r="K285" s="114"/>
    </row>
    <row r="286" spans="2:11">
      <c r="B286" s="113"/>
      <c r="C286" s="114"/>
      <c r="D286" s="123"/>
      <c r="E286" s="123"/>
      <c r="F286" s="123"/>
      <c r="G286" s="123"/>
      <c r="H286" s="123"/>
      <c r="I286" s="114"/>
      <c r="J286" s="114"/>
      <c r="K286" s="114"/>
    </row>
    <row r="287" spans="2:11">
      <c r="B287" s="113"/>
      <c r="C287" s="114"/>
      <c r="D287" s="123"/>
      <c r="E287" s="123"/>
      <c r="F287" s="123"/>
      <c r="G287" s="123"/>
      <c r="H287" s="123"/>
      <c r="I287" s="114"/>
      <c r="J287" s="114"/>
      <c r="K287" s="114"/>
    </row>
    <row r="288" spans="2:11">
      <c r="B288" s="113"/>
      <c r="C288" s="114"/>
      <c r="D288" s="123"/>
      <c r="E288" s="123"/>
      <c r="F288" s="123"/>
      <c r="G288" s="123"/>
      <c r="H288" s="123"/>
      <c r="I288" s="114"/>
      <c r="J288" s="114"/>
      <c r="K288" s="114"/>
    </row>
    <row r="289" spans="2:11">
      <c r="B289" s="113"/>
      <c r="C289" s="114"/>
      <c r="D289" s="123"/>
      <c r="E289" s="123"/>
      <c r="F289" s="123"/>
      <c r="G289" s="123"/>
      <c r="H289" s="123"/>
      <c r="I289" s="114"/>
      <c r="J289" s="114"/>
      <c r="K289" s="114"/>
    </row>
    <row r="290" spans="2:11">
      <c r="B290" s="113"/>
      <c r="C290" s="114"/>
      <c r="D290" s="123"/>
      <c r="E290" s="123"/>
      <c r="F290" s="123"/>
      <c r="G290" s="123"/>
      <c r="H290" s="123"/>
      <c r="I290" s="114"/>
      <c r="J290" s="114"/>
      <c r="K290" s="114"/>
    </row>
    <row r="291" spans="2:11">
      <c r="B291" s="113"/>
      <c r="C291" s="114"/>
      <c r="D291" s="123"/>
      <c r="E291" s="123"/>
      <c r="F291" s="123"/>
      <c r="G291" s="123"/>
      <c r="H291" s="123"/>
      <c r="I291" s="114"/>
      <c r="J291" s="114"/>
      <c r="K291" s="114"/>
    </row>
    <row r="292" spans="2:11">
      <c r="B292" s="113"/>
      <c r="C292" s="114"/>
      <c r="D292" s="123"/>
      <c r="E292" s="123"/>
      <c r="F292" s="123"/>
      <c r="G292" s="123"/>
      <c r="H292" s="123"/>
      <c r="I292" s="114"/>
      <c r="J292" s="114"/>
      <c r="K292" s="114"/>
    </row>
    <row r="293" spans="2:11">
      <c r="B293" s="113"/>
      <c r="C293" s="114"/>
      <c r="D293" s="123"/>
      <c r="E293" s="123"/>
      <c r="F293" s="123"/>
      <c r="G293" s="123"/>
      <c r="H293" s="123"/>
      <c r="I293" s="114"/>
      <c r="J293" s="114"/>
      <c r="K293" s="114"/>
    </row>
    <row r="294" spans="2:11">
      <c r="B294" s="113"/>
      <c r="C294" s="114"/>
      <c r="D294" s="123"/>
      <c r="E294" s="123"/>
      <c r="F294" s="123"/>
      <c r="G294" s="123"/>
      <c r="H294" s="123"/>
      <c r="I294" s="114"/>
      <c r="J294" s="114"/>
      <c r="K294" s="114"/>
    </row>
    <row r="295" spans="2:11">
      <c r="B295" s="113"/>
      <c r="C295" s="114"/>
      <c r="D295" s="123"/>
      <c r="E295" s="123"/>
      <c r="F295" s="123"/>
      <c r="G295" s="123"/>
      <c r="H295" s="123"/>
      <c r="I295" s="114"/>
      <c r="J295" s="114"/>
      <c r="K295" s="114"/>
    </row>
    <row r="296" spans="2:11">
      <c r="B296" s="113"/>
      <c r="C296" s="114"/>
      <c r="D296" s="123"/>
      <c r="E296" s="123"/>
      <c r="F296" s="123"/>
      <c r="G296" s="123"/>
      <c r="H296" s="123"/>
      <c r="I296" s="114"/>
      <c r="J296" s="114"/>
      <c r="K296" s="114"/>
    </row>
    <row r="297" spans="2:11">
      <c r="B297" s="113"/>
      <c r="C297" s="114"/>
      <c r="D297" s="123"/>
      <c r="E297" s="123"/>
      <c r="F297" s="123"/>
      <c r="G297" s="123"/>
      <c r="H297" s="123"/>
      <c r="I297" s="114"/>
      <c r="J297" s="114"/>
      <c r="K297" s="114"/>
    </row>
    <row r="298" spans="2:11">
      <c r="B298" s="113"/>
      <c r="C298" s="114"/>
      <c r="D298" s="123"/>
      <c r="E298" s="123"/>
      <c r="F298" s="123"/>
      <c r="G298" s="123"/>
      <c r="H298" s="123"/>
      <c r="I298" s="114"/>
      <c r="J298" s="114"/>
      <c r="K298" s="114"/>
    </row>
    <row r="299" spans="2:11">
      <c r="B299" s="113"/>
      <c r="C299" s="114"/>
      <c r="D299" s="123"/>
      <c r="E299" s="123"/>
      <c r="F299" s="123"/>
      <c r="G299" s="123"/>
      <c r="H299" s="123"/>
      <c r="I299" s="114"/>
      <c r="J299" s="114"/>
      <c r="K299" s="114"/>
    </row>
    <row r="300" spans="2:11">
      <c r="B300" s="113"/>
      <c r="C300" s="114"/>
      <c r="D300" s="123"/>
      <c r="E300" s="123"/>
      <c r="F300" s="123"/>
      <c r="G300" s="123"/>
      <c r="H300" s="123"/>
      <c r="I300" s="114"/>
      <c r="J300" s="114"/>
      <c r="K300" s="114"/>
    </row>
    <row r="301" spans="2:11">
      <c r="B301" s="113"/>
      <c r="C301" s="114"/>
      <c r="D301" s="123"/>
      <c r="E301" s="123"/>
      <c r="F301" s="123"/>
      <c r="G301" s="123"/>
      <c r="H301" s="123"/>
      <c r="I301" s="114"/>
      <c r="J301" s="114"/>
      <c r="K301" s="114"/>
    </row>
    <row r="302" spans="2:11">
      <c r="B302" s="113"/>
      <c r="C302" s="114"/>
      <c r="D302" s="123"/>
      <c r="E302" s="123"/>
      <c r="F302" s="123"/>
      <c r="G302" s="123"/>
      <c r="H302" s="123"/>
      <c r="I302" s="114"/>
      <c r="J302" s="114"/>
      <c r="K302" s="114"/>
    </row>
    <row r="303" spans="2:11">
      <c r="B303" s="113"/>
      <c r="C303" s="114"/>
      <c r="D303" s="123"/>
      <c r="E303" s="123"/>
      <c r="F303" s="123"/>
      <c r="G303" s="123"/>
      <c r="H303" s="123"/>
      <c r="I303" s="114"/>
      <c r="J303" s="114"/>
      <c r="K303" s="11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5" type="noConversion"/>
  <dataValidations count="1">
    <dataValidation allowBlank="1" showInputMessage="1" showErrorMessage="1" sqref="C5:C1048576 A1:B1048576 D1:H27 I14:I27 I1:I11 J1:XFD27 D28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>
      <selection activeCell="I9" sqref="I9"/>
    </sheetView>
  </sheetViews>
  <sheetFormatPr defaultColWidth="9.140625" defaultRowHeight="18"/>
  <cols>
    <col min="1" max="1" width="6.28515625" style="1" customWidth="1"/>
    <col min="2" max="2" width="72.140625" style="2" bestFit="1" customWidth="1"/>
    <col min="3" max="3" width="42" style="1" customWidth="1"/>
    <col min="4" max="4" width="11.85546875" style="1" customWidth="1"/>
    <col min="5" max="16384" width="9.140625" style="1"/>
  </cols>
  <sheetData>
    <row r="1" spans="2:6">
      <c r="B1" s="46" t="s">
        <v>144</v>
      </c>
      <c r="C1" s="67" t="s" vm="1">
        <v>228</v>
      </c>
    </row>
    <row r="2" spans="2:6">
      <c r="B2" s="46" t="s">
        <v>143</v>
      </c>
      <c r="C2" s="67" t="s">
        <v>229</v>
      </c>
    </row>
    <row r="3" spans="2:6">
      <c r="B3" s="46" t="s">
        <v>145</v>
      </c>
      <c r="C3" s="67" t="s">
        <v>230</v>
      </c>
    </row>
    <row r="4" spans="2:6">
      <c r="B4" s="46" t="s">
        <v>146</v>
      </c>
      <c r="C4" s="67">
        <v>8801</v>
      </c>
    </row>
    <row r="6" spans="2:6" ht="26.25" customHeight="1">
      <c r="B6" s="148" t="s">
        <v>179</v>
      </c>
      <c r="C6" s="149"/>
      <c r="D6" s="150"/>
    </row>
    <row r="7" spans="2:6" s="3" customFormat="1" ht="31.5">
      <c r="B7" s="47" t="s">
        <v>115</v>
      </c>
      <c r="C7" s="52" t="s">
        <v>107</v>
      </c>
      <c r="D7" s="53" t="s">
        <v>106</v>
      </c>
    </row>
    <row r="8" spans="2:6" s="3" customFormat="1">
      <c r="B8" s="14"/>
      <c r="C8" s="31" t="s">
        <v>207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4" t="s">
        <v>3161</v>
      </c>
      <c r="C10" s="101">
        <v>1153542.2529482667</v>
      </c>
      <c r="D10" s="104"/>
    </row>
    <row r="11" spans="2:6">
      <c r="B11" s="98" t="s">
        <v>25</v>
      </c>
      <c r="C11" s="101">
        <v>168160.3537295509</v>
      </c>
      <c r="D11" s="105"/>
    </row>
    <row r="12" spans="2:6">
      <c r="B12" s="100" t="s">
        <v>3165</v>
      </c>
      <c r="C12" s="102">
        <v>6495.18</v>
      </c>
      <c r="D12" s="142">
        <v>46772</v>
      </c>
      <c r="E12" s="3"/>
      <c r="F12" s="3"/>
    </row>
    <row r="13" spans="2:6">
      <c r="B13" s="100" t="s">
        <v>3166</v>
      </c>
      <c r="C13" s="102">
        <v>5178.41</v>
      </c>
      <c r="D13" s="142">
        <v>48274</v>
      </c>
      <c r="E13" s="3"/>
      <c r="F13" s="3"/>
    </row>
    <row r="14" spans="2:6">
      <c r="B14" s="100" t="s">
        <v>3167</v>
      </c>
      <c r="C14" s="102">
        <v>3023.07</v>
      </c>
      <c r="D14" s="142">
        <v>48274</v>
      </c>
    </row>
    <row r="15" spans="2:6">
      <c r="B15" s="100" t="s">
        <v>3168</v>
      </c>
      <c r="C15" s="102">
        <v>8463.92</v>
      </c>
      <c r="D15" s="142">
        <v>47969</v>
      </c>
      <c r="E15" s="3"/>
      <c r="F15" s="3"/>
    </row>
    <row r="16" spans="2:6">
      <c r="B16" s="100" t="s">
        <v>3169</v>
      </c>
      <c r="C16" s="102">
        <v>1885.98</v>
      </c>
      <c r="D16" s="142">
        <v>47209</v>
      </c>
      <c r="E16" s="3"/>
      <c r="F16" s="3"/>
    </row>
    <row r="17" spans="2:4">
      <c r="B17" s="100" t="s">
        <v>3170</v>
      </c>
      <c r="C17" s="102">
        <v>12831.79</v>
      </c>
      <c r="D17" s="142">
        <v>48297</v>
      </c>
    </row>
    <row r="18" spans="2:4">
      <c r="B18" s="100" t="s">
        <v>3171</v>
      </c>
      <c r="C18" s="102">
        <v>6886.19</v>
      </c>
      <c r="D18" s="142">
        <v>47118</v>
      </c>
    </row>
    <row r="19" spans="2:4">
      <c r="B19" s="100" t="s">
        <v>3172</v>
      </c>
      <c r="C19" s="102">
        <v>62.19</v>
      </c>
      <c r="D19" s="142">
        <v>47907</v>
      </c>
    </row>
    <row r="20" spans="2:4">
      <c r="B20" s="100" t="s">
        <v>3173</v>
      </c>
      <c r="C20" s="102">
        <v>2967.52</v>
      </c>
      <c r="D20" s="142">
        <v>47848</v>
      </c>
    </row>
    <row r="21" spans="2:4">
      <c r="B21" s="100" t="s">
        <v>3174</v>
      </c>
      <c r="C21" s="102">
        <v>55.74</v>
      </c>
      <c r="D21" s="142">
        <v>47848</v>
      </c>
    </row>
    <row r="22" spans="2:4">
      <c r="B22" s="100" t="s">
        <v>3175</v>
      </c>
      <c r="C22" s="102">
        <v>14767.42</v>
      </c>
      <c r="D22" s="142">
        <v>47969</v>
      </c>
    </row>
    <row r="23" spans="2:4">
      <c r="B23" s="100" t="s">
        <v>3176</v>
      </c>
      <c r="C23" s="102">
        <v>2901.35</v>
      </c>
      <c r="D23" s="142">
        <v>47209</v>
      </c>
    </row>
    <row r="24" spans="2:4">
      <c r="B24" s="100" t="s">
        <v>3177</v>
      </c>
      <c r="C24" s="102">
        <v>10656.63</v>
      </c>
      <c r="D24" s="142">
        <v>48700</v>
      </c>
    </row>
    <row r="25" spans="2:4">
      <c r="B25" s="100" t="s">
        <v>3178</v>
      </c>
      <c r="C25" s="102">
        <v>14353.49</v>
      </c>
      <c r="D25" s="142">
        <v>50256</v>
      </c>
    </row>
    <row r="26" spans="2:4">
      <c r="B26" s="100" t="s">
        <v>3179</v>
      </c>
      <c r="C26" s="102">
        <v>3696.46</v>
      </c>
      <c r="D26" s="142">
        <v>46539</v>
      </c>
    </row>
    <row r="27" spans="2:4">
      <c r="B27" s="100" t="s">
        <v>3180</v>
      </c>
      <c r="C27" s="102">
        <v>10845.86</v>
      </c>
      <c r="D27" s="142">
        <v>48233</v>
      </c>
    </row>
    <row r="28" spans="2:4">
      <c r="B28" s="100" t="s">
        <v>3181</v>
      </c>
      <c r="C28" s="102">
        <v>3319.19</v>
      </c>
      <c r="D28" s="142">
        <v>48212</v>
      </c>
    </row>
    <row r="29" spans="2:4">
      <c r="B29" s="100" t="s">
        <v>3182</v>
      </c>
      <c r="C29" s="102">
        <v>68.28</v>
      </c>
      <c r="D29" s="142">
        <v>47566</v>
      </c>
    </row>
    <row r="30" spans="2:4">
      <c r="B30" s="100" t="s">
        <v>3183</v>
      </c>
      <c r="C30" s="102">
        <v>2734.21</v>
      </c>
      <c r="D30" s="142">
        <v>48212</v>
      </c>
    </row>
    <row r="31" spans="2:4">
      <c r="B31" s="100" t="s">
        <v>3184</v>
      </c>
      <c r="C31" s="102">
        <v>50.16</v>
      </c>
      <c r="D31" s="142">
        <v>48297</v>
      </c>
    </row>
    <row r="32" spans="2:4">
      <c r="B32" s="100" t="s">
        <v>3185</v>
      </c>
      <c r="C32" s="102">
        <v>533.09</v>
      </c>
      <c r="D32" s="142">
        <v>46631</v>
      </c>
    </row>
    <row r="33" spans="2:4">
      <c r="B33" s="100" t="s">
        <v>3186</v>
      </c>
      <c r="C33" s="102">
        <v>972.08</v>
      </c>
      <c r="D33" s="142">
        <v>48214</v>
      </c>
    </row>
    <row r="34" spans="2:4">
      <c r="B34" s="100" t="s">
        <v>3187</v>
      </c>
      <c r="C34" s="102">
        <v>1660.86</v>
      </c>
      <c r="D34" s="142">
        <v>48214</v>
      </c>
    </row>
    <row r="35" spans="2:4">
      <c r="B35" s="100" t="s">
        <v>3188</v>
      </c>
      <c r="C35" s="102">
        <v>13285.2</v>
      </c>
      <c r="D35" s="142">
        <v>46661</v>
      </c>
    </row>
    <row r="36" spans="2:4">
      <c r="B36" s="100" t="s">
        <v>3189</v>
      </c>
      <c r="C36" s="102">
        <v>13505.97</v>
      </c>
      <c r="D36" s="142">
        <v>46661</v>
      </c>
    </row>
    <row r="37" spans="2:4">
      <c r="B37" s="100" t="s">
        <v>3321</v>
      </c>
      <c r="C37" s="102">
        <v>135.56192856379519</v>
      </c>
      <c r="D37" s="142">
        <v>46698</v>
      </c>
    </row>
    <row r="38" spans="2:4">
      <c r="B38" s="100" t="s">
        <v>3322</v>
      </c>
      <c r="C38" s="102">
        <v>8310.2386499999993</v>
      </c>
      <c r="D38" s="142">
        <v>46022</v>
      </c>
    </row>
    <row r="39" spans="2:4">
      <c r="B39" s="100" t="s">
        <v>3323</v>
      </c>
      <c r="C39" s="102">
        <v>11.482277042756799</v>
      </c>
      <c r="D39" s="142">
        <v>45016</v>
      </c>
    </row>
    <row r="40" spans="2:4">
      <c r="B40" s="100" t="s">
        <v>3324</v>
      </c>
      <c r="C40" s="102">
        <v>343.74184250763744</v>
      </c>
      <c r="D40" s="142">
        <v>45981</v>
      </c>
    </row>
    <row r="41" spans="2:4">
      <c r="B41" s="100" t="s">
        <v>3325</v>
      </c>
      <c r="C41" s="102">
        <v>379.01318987221788</v>
      </c>
      <c r="D41" s="142">
        <v>46871</v>
      </c>
    </row>
    <row r="42" spans="2:4">
      <c r="B42" s="100" t="s">
        <v>3326</v>
      </c>
      <c r="C42" s="102">
        <v>10.813796352135039</v>
      </c>
      <c r="D42" s="142">
        <v>48482</v>
      </c>
    </row>
    <row r="43" spans="2:4">
      <c r="B43" s="100" t="s">
        <v>3327</v>
      </c>
      <c r="C43" s="102">
        <v>39.56298031131616</v>
      </c>
      <c r="D43" s="142">
        <v>51774</v>
      </c>
    </row>
    <row r="44" spans="2:4">
      <c r="B44" s="100" t="s">
        <v>3328</v>
      </c>
      <c r="C44" s="102">
        <v>69.205107756113591</v>
      </c>
      <c r="D44" s="142">
        <v>46253</v>
      </c>
    </row>
    <row r="45" spans="2:4">
      <c r="B45" s="100" t="s">
        <v>3329</v>
      </c>
      <c r="C45" s="102">
        <v>6256.3417193222695</v>
      </c>
      <c r="D45" s="142">
        <v>46022</v>
      </c>
    </row>
    <row r="46" spans="2:4">
      <c r="B46" s="100" t="s">
        <v>3330</v>
      </c>
      <c r="C46" s="102">
        <v>4.0279300752960001</v>
      </c>
      <c r="D46" s="142">
        <v>48844</v>
      </c>
    </row>
    <row r="47" spans="2:4">
      <c r="B47" s="100" t="s">
        <v>3331</v>
      </c>
      <c r="C47" s="102">
        <v>7.682343758930239</v>
      </c>
      <c r="D47" s="142">
        <v>45016</v>
      </c>
    </row>
    <row r="48" spans="2:4">
      <c r="B48" s="100" t="s">
        <v>3332</v>
      </c>
      <c r="C48" s="102">
        <v>11294.327594716231</v>
      </c>
      <c r="D48" s="142">
        <v>45935</v>
      </c>
    </row>
    <row r="49" spans="2:4">
      <c r="B49" s="100" t="s">
        <v>3333</v>
      </c>
      <c r="C49" s="102">
        <v>15.885569272178559</v>
      </c>
      <c r="D49" s="142">
        <v>52047</v>
      </c>
    </row>
    <row r="50" spans="2:4">
      <c r="B50" s="100" t="s">
        <v>3334</v>
      </c>
      <c r="C50" s="102">
        <v>82.228800000000007</v>
      </c>
      <c r="D50" s="142">
        <v>45363</v>
      </c>
    </row>
    <row r="51" spans="2:4">
      <c r="B51" s="98" t="s">
        <v>40</v>
      </c>
      <c r="C51" s="101">
        <v>985381.89921871573</v>
      </c>
      <c r="D51" s="143"/>
    </row>
    <row r="52" spans="2:4">
      <c r="B52" s="100" t="s">
        <v>3190</v>
      </c>
      <c r="C52" s="102">
        <v>14570.7</v>
      </c>
      <c r="D52" s="142">
        <v>47201</v>
      </c>
    </row>
    <row r="53" spans="2:4">
      <c r="B53" s="100" t="s">
        <v>3191</v>
      </c>
      <c r="C53" s="102">
        <v>1078.97</v>
      </c>
      <c r="D53" s="142">
        <v>47270</v>
      </c>
    </row>
    <row r="54" spans="2:4">
      <c r="B54" s="100" t="s">
        <v>3192</v>
      </c>
      <c r="C54" s="102">
        <v>13275.83</v>
      </c>
      <c r="D54" s="142">
        <v>48366</v>
      </c>
    </row>
    <row r="55" spans="2:4">
      <c r="B55" s="100" t="s">
        <v>3193</v>
      </c>
      <c r="C55" s="102">
        <v>14827.26</v>
      </c>
      <c r="D55" s="142">
        <v>48914</v>
      </c>
    </row>
    <row r="56" spans="2:4">
      <c r="B56" s="100" t="s">
        <v>3194</v>
      </c>
      <c r="C56" s="102">
        <v>2238.5500000000002</v>
      </c>
      <c r="D56" s="142">
        <v>47467</v>
      </c>
    </row>
    <row r="57" spans="2:4">
      <c r="B57" s="100" t="s">
        <v>3195</v>
      </c>
      <c r="C57" s="102">
        <v>4525.29</v>
      </c>
      <c r="D57" s="142">
        <v>47848</v>
      </c>
    </row>
    <row r="58" spans="2:4">
      <c r="B58" s="100" t="s">
        <v>3196</v>
      </c>
      <c r="C58" s="102">
        <v>634.28</v>
      </c>
      <c r="D58" s="142">
        <v>46601</v>
      </c>
    </row>
    <row r="59" spans="2:4">
      <c r="B59" s="100" t="s">
        <v>3197</v>
      </c>
      <c r="C59" s="102">
        <v>14.31</v>
      </c>
      <c r="D59" s="142">
        <v>46371</v>
      </c>
    </row>
    <row r="60" spans="2:4">
      <c r="B60" s="100" t="s">
        <v>3198</v>
      </c>
      <c r="C60" s="102">
        <v>6368.64</v>
      </c>
      <c r="D60" s="142">
        <v>47209</v>
      </c>
    </row>
    <row r="61" spans="2:4">
      <c r="B61" s="100" t="s">
        <v>3199</v>
      </c>
      <c r="C61" s="102">
        <v>751.19</v>
      </c>
      <c r="D61" s="142">
        <v>47209</v>
      </c>
    </row>
    <row r="62" spans="2:4">
      <c r="B62" s="100" t="s">
        <v>3200</v>
      </c>
      <c r="C62" s="102">
        <v>2438.9</v>
      </c>
      <c r="D62" s="142">
        <v>45778</v>
      </c>
    </row>
    <row r="63" spans="2:4">
      <c r="B63" s="100" t="s">
        <v>3201</v>
      </c>
      <c r="C63" s="102">
        <v>16341.75</v>
      </c>
      <c r="D63" s="142">
        <v>46997</v>
      </c>
    </row>
    <row r="64" spans="2:4">
      <c r="B64" s="100" t="s">
        <v>3202</v>
      </c>
      <c r="C64" s="102">
        <v>17976.09</v>
      </c>
      <c r="D64" s="142">
        <v>46997</v>
      </c>
    </row>
    <row r="65" spans="2:4">
      <c r="B65" s="100" t="s">
        <v>3203</v>
      </c>
      <c r="C65" s="102">
        <v>978.81</v>
      </c>
      <c r="D65" s="142">
        <v>45343</v>
      </c>
    </row>
    <row r="66" spans="2:4">
      <c r="B66" s="100" t="s">
        <v>3204</v>
      </c>
      <c r="C66" s="102">
        <v>13487.67</v>
      </c>
      <c r="D66" s="142">
        <v>47082</v>
      </c>
    </row>
    <row r="67" spans="2:4">
      <c r="B67" s="100" t="s">
        <v>3205</v>
      </c>
      <c r="C67" s="102">
        <v>17937.77</v>
      </c>
      <c r="D67" s="142">
        <v>47398</v>
      </c>
    </row>
    <row r="68" spans="2:4">
      <c r="B68" s="100" t="s">
        <v>3206</v>
      </c>
      <c r="C68" s="102">
        <v>9796.4599999999991</v>
      </c>
      <c r="D68" s="142">
        <v>48054</v>
      </c>
    </row>
    <row r="69" spans="2:4">
      <c r="B69" s="100" t="s">
        <v>3207</v>
      </c>
      <c r="C69" s="102">
        <v>1814.71</v>
      </c>
      <c r="D69" s="142">
        <v>47119</v>
      </c>
    </row>
    <row r="70" spans="2:4">
      <c r="B70" s="100" t="s">
        <v>3208</v>
      </c>
      <c r="C70" s="102">
        <v>15468.17</v>
      </c>
      <c r="D70" s="142">
        <v>48757</v>
      </c>
    </row>
    <row r="71" spans="2:4">
      <c r="B71" s="100" t="s">
        <v>3209</v>
      </c>
      <c r="C71" s="102">
        <v>2080.39</v>
      </c>
      <c r="D71" s="142">
        <v>46326</v>
      </c>
    </row>
    <row r="72" spans="2:4">
      <c r="B72" s="100" t="s">
        <v>3210</v>
      </c>
      <c r="C72" s="102">
        <v>19002.57</v>
      </c>
      <c r="D72" s="142">
        <v>47301</v>
      </c>
    </row>
    <row r="73" spans="2:4">
      <c r="B73" s="100" t="s">
        <v>3211</v>
      </c>
      <c r="C73" s="102">
        <v>11956.99</v>
      </c>
      <c r="D73" s="142">
        <v>47301</v>
      </c>
    </row>
    <row r="74" spans="2:4">
      <c r="B74" s="100" t="s">
        <v>3212</v>
      </c>
      <c r="C74" s="102">
        <v>542.29999999999995</v>
      </c>
      <c r="D74" s="142">
        <v>47119</v>
      </c>
    </row>
    <row r="75" spans="2:4">
      <c r="B75" s="100" t="s">
        <v>3213</v>
      </c>
      <c r="C75" s="102">
        <v>38.54</v>
      </c>
      <c r="D75" s="142">
        <v>48122</v>
      </c>
    </row>
    <row r="76" spans="2:4">
      <c r="B76" s="100" t="s">
        <v>3214</v>
      </c>
      <c r="C76" s="102">
        <v>10693.16</v>
      </c>
      <c r="D76" s="142">
        <v>48395</v>
      </c>
    </row>
    <row r="77" spans="2:4">
      <c r="B77" s="100" t="s">
        <v>3215</v>
      </c>
      <c r="C77" s="102">
        <v>2082.8200000000002</v>
      </c>
      <c r="D77" s="142">
        <v>47119</v>
      </c>
    </row>
    <row r="78" spans="2:4">
      <c r="B78" s="100" t="s">
        <v>3216</v>
      </c>
      <c r="C78" s="102">
        <v>17.809999999999999</v>
      </c>
      <c r="D78" s="142">
        <v>45087</v>
      </c>
    </row>
    <row r="79" spans="2:4">
      <c r="B79" s="100" t="s">
        <v>3217</v>
      </c>
      <c r="C79" s="102">
        <v>17998.099999999999</v>
      </c>
      <c r="D79" s="142">
        <v>48365</v>
      </c>
    </row>
    <row r="80" spans="2:4">
      <c r="B80" s="100" t="s">
        <v>3218</v>
      </c>
      <c r="C80" s="102">
        <v>3784.95</v>
      </c>
      <c r="D80" s="142">
        <v>47119</v>
      </c>
    </row>
    <row r="81" spans="2:4">
      <c r="B81" s="100" t="s">
        <v>3219</v>
      </c>
      <c r="C81" s="102">
        <v>328.67</v>
      </c>
      <c r="D81" s="142">
        <v>47119</v>
      </c>
    </row>
    <row r="82" spans="2:4">
      <c r="B82" s="100" t="s">
        <v>3220</v>
      </c>
      <c r="C82" s="102">
        <v>3570.44</v>
      </c>
      <c r="D82" s="142">
        <v>46742</v>
      </c>
    </row>
    <row r="83" spans="2:4">
      <c r="B83" s="100" t="s">
        <v>3221</v>
      </c>
      <c r="C83" s="102">
        <v>327.67</v>
      </c>
      <c r="D83" s="142">
        <v>46742</v>
      </c>
    </row>
    <row r="84" spans="2:4">
      <c r="B84" s="100" t="s">
        <v>3222</v>
      </c>
      <c r="C84" s="102">
        <v>5346.58</v>
      </c>
      <c r="D84" s="142">
        <v>48395</v>
      </c>
    </row>
    <row r="85" spans="2:4">
      <c r="B85" s="100" t="s">
        <v>3223</v>
      </c>
      <c r="C85" s="102">
        <v>9193.74</v>
      </c>
      <c r="D85" s="142">
        <v>46753</v>
      </c>
    </row>
    <row r="86" spans="2:4">
      <c r="B86" s="100" t="s">
        <v>3224</v>
      </c>
      <c r="C86" s="102">
        <v>972.33</v>
      </c>
      <c r="D86" s="142">
        <v>45047</v>
      </c>
    </row>
    <row r="87" spans="2:4">
      <c r="B87" s="100" t="s">
        <v>3225</v>
      </c>
      <c r="C87" s="102">
        <v>9642.49</v>
      </c>
      <c r="D87" s="142">
        <v>47463</v>
      </c>
    </row>
    <row r="88" spans="2:4">
      <c r="B88" s="100" t="s">
        <v>3226</v>
      </c>
      <c r="C88" s="102">
        <v>15523.81</v>
      </c>
      <c r="D88" s="142">
        <v>49427</v>
      </c>
    </row>
    <row r="89" spans="2:4">
      <c r="B89" s="100" t="s">
        <v>3227</v>
      </c>
      <c r="C89" s="102">
        <v>10592.89</v>
      </c>
      <c r="D89" s="142">
        <v>50041</v>
      </c>
    </row>
    <row r="90" spans="2:4">
      <c r="B90" s="100" t="s">
        <v>3228</v>
      </c>
      <c r="C90" s="102">
        <v>36530.51</v>
      </c>
      <c r="D90" s="142">
        <v>50405</v>
      </c>
    </row>
    <row r="91" spans="2:4">
      <c r="B91" s="100" t="s">
        <v>3229</v>
      </c>
      <c r="C91" s="102">
        <v>458.33</v>
      </c>
      <c r="D91" s="142">
        <v>46971</v>
      </c>
    </row>
    <row r="92" spans="2:4">
      <c r="B92" s="100" t="s">
        <v>3230</v>
      </c>
      <c r="C92" s="102">
        <v>8545.33</v>
      </c>
      <c r="D92" s="142">
        <v>45557</v>
      </c>
    </row>
    <row r="93" spans="2:4">
      <c r="B93" s="100" t="s">
        <v>3231</v>
      </c>
      <c r="C93" s="102">
        <v>15907.25</v>
      </c>
      <c r="D93" s="142">
        <v>46149</v>
      </c>
    </row>
    <row r="94" spans="2:4">
      <c r="B94" s="100" t="s">
        <v>3232</v>
      </c>
      <c r="C94" s="102">
        <v>500.57</v>
      </c>
      <c r="D94" s="142">
        <v>46012</v>
      </c>
    </row>
    <row r="95" spans="2:4">
      <c r="B95" s="100" t="s">
        <v>3233</v>
      </c>
      <c r="C95" s="102">
        <v>12590.45</v>
      </c>
      <c r="D95" s="142">
        <v>47849</v>
      </c>
    </row>
    <row r="96" spans="2:4">
      <c r="B96" s="100" t="s">
        <v>3234</v>
      </c>
      <c r="C96" s="102">
        <v>36602.120000000003</v>
      </c>
      <c r="D96" s="142">
        <v>47665</v>
      </c>
    </row>
    <row r="97" spans="2:4">
      <c r="B97" s="100" t="s">
        <v>3235</v>
      </c>
      <c r="C97" s="102">
        <v>189.02</v>
      </c>
      <c r="D97" s="142">
        <v>46326</v>
      </c>
    </row>
    <row r="98" spans="2:4">
      <c r="B98" s="100" t="s">
        <v>3236</v>
      </c>
      <c r="C98" s="102">
        <v>16.309999999999999</v>
      </c>
      <c r="D98" s="142">
        <v>46326</v>
      </c>
    </row>
    <row r="99" spans="2:4">
      <c r="B99" s="100" t="s">
        <v>3237</v>
      </c>
      <c r="C99" s="102">
        <v>107.99</v>
      </c>
      <c r="D99" s="142">
        <v>46326</v>
      </c>
    </row>
    <row r="100" spans="2:4">
      <c r="B100" s="100" t="s">
        <v>3238</v>
      </c>
      <c r="C100" s="102">
        <v>109.11</v>
      </c>
      <c r="D100" s="142">
        <v>46326</v>
      </c>
    </row>
    <row r="101" spans="2:4">
      <c r="B101" s="100" t="s">
        <v>3239</v>
      </c>
      <c r="C101" s="102">
        <v>236.84</v>
      </c>
      <c r="D101" s="142">
        <v>46326</v>
      </c>
    </row>
    <row r="102" spans="2:4">
      <c r="B102" s="100" t="s">
        <v>3240</v>
      </c>
      <c r="C102" s="102">
        <v>104.25</v>
      </c>
      <c r="D102" s="142">
        <v>46326</v>
      </c>
    </row>
    <row r="103" spans="2:4">
      <c r="B103" s="100" t="s">
        <v>3241</v>
      </c>
      <c r="C103" s="102">
        <v>24.45</v>
      </c>
      <c r="D103" s="142">
        <v>47879</v>
      </c>
    </row>
    <row r="104" spans="2:4">
      <c r="B104" s="100" t="s">
        <v>3242</v>
      </c>
      <c r="C104" s="102">
        <v>21728.92</v>
      </c>
      <c r="D104" s="142">
        <v>46752</v>
      </c>
    </row>
    <row r="105" spans="2:4">
      <c r="B105" s="100" t="s">
        <v>3243</v>
      </c>
      <c r="C105" s="102">
        <v>6573.67</v>
      </c>
      <c r="D105" s="142">
        <v>47756</v>
      </c>
    </row>
    <row r="106" spans="2:4">
      <c r="B106" s="100" t="s">
        <v>3244</v>
      </c>
      <c r="C106" s="102">
        <v>16840.29</v>
      </c>
      <c r="D106" s="142">
        <v>48332</v>
      </c>
    </row>
    <row r="107" spans="2:4">
      <c r="B107" s="100" t="s">
        <v>3245</v>
      </c>
      <c r="C107" s="102">
        <v>28530.57</v>
      </c>
      <c r="D107" s="142">
        <v>47715</v>
      </c>
    </row>
    <row r="108" spans="2:4">
      <c r="B108" s="100" t="s">
        <v>3246</v>
      </c>
      <c r="C108" s="102">
        <v>19414.73</v>
      </c>
      <c r="D108" s="142">
        <v>47715</v>
      </c>
    </row>
    <row r="109" spans="2:4">
      <c r="B109" s="100" t="s">
        <v>3247</v>
      </c>
      <c r="C109" s="102">
        <v>2448.2199999999998</v>
      </c>
      <c r="D109" s="142">
        <v>47715</v>
      </c>
    </row>
    <row r="110" spans="2:4">
      <c r="B110" s="100" t="s">
        <v>3248</v>
      </c>
      <c r="C110" s="102">
        <v>9671.33</v>
      </c>
      <c r="D110" s="142">
        <v>47715</v>
      </c>
    </row>
    <row r="111" spans="2:4">
      <c r="B111" s="100" t="s">
        <v>3249</v>
      </c>
      <c r="C111" s="102">
        <v>1349.97</v>
      </c>
      <c r="D111" s="142">
        <v>48466</v>
      </c>
    </row>
    <row r="112" spans="2:4">
      <c r="B112" s="100" t="s">
        <v>3250</v>
      </c>
      <c r="C112" s="102">
        <v>1014.97</v>
      </c>
      <c r="D112" s="142">
        <v>48466</v>
      </c>
    </row>
    <row r="113" spans="2:4">
      <c r="B113" s="100" t="s">
        <v>3251</v>
      </c>
      <c r="C113" s="102">
        <v>11598.13</v>
      </c>
      <c r="D113" s="142">
        <v>48446</v>
      </c>
    </row>
    <row r="114" spans="2:4">
      <c r="B114" s="100" t="s">
        <v>3252</v>
      </c>
      <c r="C114" s="102">
        <v>104.52</v>
      </c>
      <c r="D114" s="142">
        <v>48446</v>
      </c>
    </row>
    <row r="115" spans="2:4">
      <c r="B115" s="100" t="s">
        <v>3253</v>
      </c>
      <c r="C115" s="102">
        <v>58.94</v>
      </c>
      <c r="D115" s="142">
        <v>47741</v>
      </c>
    </row>
    <row r="116" spans="2:4">
      <c r="B116" s="100" t="s">
        <v>3254</v>
      </c>
      <c r="C116" s="102">
        <v>476.22</v>
      </c>
      <c r="D116" s="142">
        <v>48319</v>
      </c>
    </row>
    <row r="117" spans="2:4">
      <c r="B117" s="100" t="s">
        <v>3255</v>
      </c>
      <c r="C117" s="102">
        <v>9919.16</v>
      </c>
      <c r="D117" s="142">
        <v>47392</v>
      </c>
    </row>
    <row r="118" spans="2:4">
      <c r="B118" s="100" t="s">
        <v>3256</v>
      </c>
      <c r="C118" s="102">
        <v>28.09</v>
      </c>
      <c r="D118" s="142">
        <v>47453</v>
      </c>
    </row>
    <row r="119" spans="2:4">
      <c r="B119" s="100" t="s">
        <v>3257</v>
      </c>
      <c r="C119" s="102">
        <v>181.52</v>
      </c>
      <c r="D119" s="142">
        <v>47262</v>
      </c>
    </row>
    <row r="120" spans="2:4">
      <c r="B120" s="100" t="s">
        <v>3258</v>
      </c>
      <c r="C120" s="102">
        <v>1894.45</v>
      </c>
      <c r="D120" s="142">
        <v>45777</v>
      </c>
    </row>
    <row r="121" spans="2:4">
      <c r="B121" s="100" t="s">
        <v>3259</v>
      </c>
      <c r="C121" s="102">
        <v>12980.47</v>
      </c>
      <c r="D121" s="142">
        <v>45930</v>
      </c>
    </row>
    <row r="122" spans="2:4">
      <c r="B122" s="100" t="s">
        <v>3260</v>
      </c>
      <c r="C122" s="102">
        <v>53709.55</v>
      </c>
      <c r="D122" s="142">
        <v>47665</v>
      </c>
    </row>
    <row r="123" spans="2:4">
      <c r="B123" s="100" t="s">
        <v>3261</v>
      </c>
      <c r="C123" s="102">
        <v>2317.94</v>
      </c>
      <c r="D123" s="142">
        <v>45485</v>
      </c>
    </row>
    <row r="124" spans="2:4">
      <c r="B124" s="100" t="s">
        <v>3262</v>
      </c>
      <c r="C124" s="102">
        <v>18090.21</v>
      </c>
      <c r="D124" s="142">
        <v>46417</v>
      </c>
    </row>
    <row r="125" spans="2:4">
      <c r="B125" s="100" t="s">
        <v>3263</v>
      </c>
      <c r="C125" s="102">
        <v>3671.34</v>
      </c>
      <c r="D125" s="142">
        <v>47178</v>
      </c>
    </row>
    <row r="126" spans="2:4">
      <c r="B126" s="100" t="s">
        <v>3264</v>
      </c>
      <c r="C126" s="102">
        <v>473.33</v>
      </c>
      <c r="D126" s="142">
        <v>47447</v>
      </c>
    </row>
    <row r="127" spans="2:4">
      <c r="B127" s="100" t="s">
        <v>3265</v>
      </c>
      <c r="C127" s="102">
        <v>10082.67</v>
      </c>
      <c r="D127" s="142">
        <v>47987</v>
      </c>
    </row>
    <row r="128" spans="2:4">
      <c r="B128" s="100" t="s">
        <v>3266</v>
      </c>
      <c r="C128" s="102">
        <v>27915.87</v>
      </c>
      <c r="D128" s="142">
        <v>47735</v>
      </c>
    </row>
    <row r="129" spans="2:4">
      <c r="B129" s="100" t="s">
        <v>3267</v>
      </c>
      <c r="C129" s="102">
        <v>815.44</v>
      </c>
      <c r="D129" s="142">
        <v>48151</v>
      </c>
    </row>
    <row r="130" spans="2:4">
      <c r="B130" s="100" t="s">
        <v>3268</v>
      </c>
      <c r="C130" s="102">
        <v>10797.66</v>
      </c>
      <c r="D130" s="142">
        <v>47848</v>
      </c>
    </row>
    <row r="131" spans="2:4">
      <c r="B131" s="100" t="s">
        <v>3269</v>
      </c>
      <c r="C131" s="102">
        <v>630.42999999999995</v>
      </c>
      <c r="D131" s="142">
        <v>45710</v>
      </c>
    </row>
    <row r="132" spans="2:4">
      <c r="B132" s="100" t="s">
        <v>3270</v>
      </c>
      <c r="C132" s="102">
        <v>14807.72</v>
      </c>
      <c r="D132" s="142">
        <v>46573</v>
      </c>
    </row>
    <row r="133" spans="2:4">
      <c r="B133" s="100" t="s">
        <v>3271</v>
      </c>
      <c r="C133" s="102">
        <v>14167.01</v>
      </c>
      <c r="D133" s="142">
        <v>47832</v>
      </c>
    </row>
    <row r="134" spans="2:4">
      <c r="B134" s="100" t="s">
        <v>3272</v>
      </c>
      <c r="C134" s="102">
        <v>2326.6999999999998</v>
      </c>
      <c r="D134" s="142">
        <v>46524</v>
      </c>
    </row>
    <row r="135" spans="2:4">
      <c r="B135" s="100" t="s">
        <v>3273</v>
      </c>
      <c r="C135" s="102">
        <v>17192.080000000002</v>
      </c>
      <c r="D135" s="142">
        <v>48121</v>
      </c>
    </row>
    <row r="136" spans="2:4">
      <c r="B136" s="100" t="s">
        <v>3274</v>
      </c>
      <c r="C136" s="102">
        <v>5577.88</v>
      </c>
      <c r="D136" s="142">
        <v>48121</v>
      </c>
    </row>
    <row r="137" spans="2:4">
      <c r="B137" s="100" t="s">
        <v>3275</v>
      </c>
      <c r="C137" s="102">
        <v>259.35000000000002</v>
      </c>
      <c r="D137" s="142">
        <v>47255</v>
      </c>
    </row>
    <row r="138" spans="2:4">
      <c r="B138" s="100" t="s">
        <v>3276</v>
      </c>
      <c r="C138" s="102">
        <v>2701.45</v>
      </c>
      <c r="D138" s="142">
        <v>48029</v>
      </c>
    </row>
    <row r="139" spans="2:4">
      <c r="B139" s="100" t="s">
        <v>3277</v>
      </c>
      <c r="C139" s="102">
        <v>2232.62</v>
      </c>
      <c r="D139" s="142">
        <v>48294</v>
      </c>
    </row>
    <row r="140" spans="2:4">
      <c r="B140" s="100" t="s">
        <v>3278</v>
      </c>
      <c r="C140" s="102">
        <v>5329.73</v>
      </c>
      <c r="D140" s="142">
        <v>46572</v>
      </c>
    </row>
    <row r="141" spans="2:4">
      <c r="B141" s="100" t="s">
        <v>3279</v>
      </c>
      <c r="C141" s="102">
        <v>3652.24</v>
      </c>
      <c r="D141" s="142">
        <v>46844</v>
      </c>
    </row>
    <row r="142" spans="2:4">
      <c r="B142" s="100" t="s">
        <v>3280</v>
      </c>
      <c r="C142" s="102">
        <v>4.8099999999999996</v>
      </c>
      <c r="D142" s="142">
        <v>50405</v>
      </c>
    </row>
    <row r="143" spans="2:4">
      <c r="B143" s="100" t="s">
        <v>3281</v>
      </c>
      <c r="C143" s="102">
        <v>4211.33</v>
      </c>
      <c r="D143" s="142">
        <v>50405</v>
      </c>
    </row>
    <row r="144" spans="2:4">
      <c r="B144" s="100" t="s">
        <v>3282</v>
      </c>
      <c r="C144" s="102">
        <v>4307.63</v>
      </c>
      <c r="D144" s="142">
        <v>45869</v>
      </c>
    </row>
    <row r="145" spans="2:4">
      <c r="B145" s="100" t="s">
        <v>3283</v>
      </c>
      <c r="C145" s="102">
        <v>1051.3900000000001</v>
      </c>
      <c r="D145" s="142">
        <v>46201</v>
      </c>
    </row>
    <row r="146" spans="2:4">
      <c r="B146" s="100" t="s">
        <v>3284</v>
      </c>
      <c r="C146" s="102">
        <v>7476.84</v>
      </c>
      <c r="D146" s="142">
        <v>45107</v>
      </c>
    </row>
    <row r="147" spans="2:4">
      <c r="B147" s="100" t="s">
        <v>3285</v>
      </c>
      <c r="C147" s="102">
        <v>12307.06</v>
      </c>
      <c r="D147" s="142">
        <v>46660</v>
      </c>
    </row>
    <row r="148" spans="2:4">
      <c r="B148" s="100" t="s">
        <v>3286</v>
      </c>
      <c r="C148" s="102">
        <v>3927.8</v>
      </c>
      <c r="D148" s="142">
        <v>47301</v>
      </c>
    </row>
    <row r="149" spans="2:4">
      <c r="B149" s="100" t="s">
        <v>3287</v>
      </c>
      <c r="C149" s="102">
        <v>14245.9</v>
      </c>
      <c r="D149" s="142">
        <v>48176</v>
      </c>
    </row>
    <row r="150" spans="2:4">
      <c r="B150" s="100" t="s">
        <v>3288</v>
      </c>
      <c r="C150" s="102">
        <v>142.69999999999999</v>
      </c>
      <c r="D150" s="142">
        <v>48213</v>
      </c>
    </row>
    <row r="151" spans="2:4">
      <c r="B151" s="100" t="s">
        <v>3289</v>
      </c>
      <c r="C151" s="102">
        <v>731.04</v>
      </c>
      <c r="D151" s="142">
        <v>47992</v>
      </c>
    </row>
    <row r="152" spans="2:4">
      <c r="B152" s="100" t="s">
        <v>3290</v>
      </c>
      <c r="C152" s="102">
        <v>2987.26</v>
      </c>
      <c r="D152" s="142">
        <v>46601</v>
      </c>
    </row>
    <row r="153" spans="2:4">
      <c r="B153" s="100" t="s">
        <v>3291</v>
      </c>
      <c r="C153" s="102">
        <v>42.89</v>
      </c>
      <c r="D153" s="142">
        <v>46722</v>
      </c>
    </row>
    <row r="154" spans="2:4">
      <c r="B154" s="100" t="s">
        <v>3292</v>
      </c>
      <c r="C154" s="102">
        <v>3328.14</v>
      </c>
      <c r="D154" s="142">
        <v>46794</v>
      </c>
    </row>
    <row r="155" spans="2:4">
      <c r="B155" s="100" t="s">
        <v>3293</v>
      </c>
      <c r="C155" s="102">
        <v>5142.59</v>
      </c>
      <c r="D155" s="142">
        <v>47407</v>
      </c>
    </row>
    <row r="156" spans="2:4">
      <c r="B156" s="100" t="s">
        <v>3294</v>
      </c>
      <c r="C156" s="102">
        <v>16395.59</v>
      </c>
      <c r="D156" s="142">
        <v>48234</v>
      </c>
    </row>
    <row r="157" spans="2:4">
      <c r="B157" s="100" t="s">
        <v>3295</v>
      </c>
      <c r="C157" s="102">
        <v>2323.0300000000002</v>
      </c>
      <c r="D157" s="142">
        <v>47467</v>
      </c>
    </row>
    <row r="158" spans="2:4">
      <c r="B158" s="100" t="s">
        <v>3296</v>
      </c>
      <c r="C158" s="102">
        <v>9909.6</v>
      </c>
      <c r="D158" s="142">
        <v>47599</v>
      </c>
    </row>
    <row r="159" spans="2:4">
      <c r="B159" s="100" t="s">
        <v>3297</v>
      </c>
      <c r="C159" s="102">
        <v>37.229999999999997</v>
      </c>
      <c r="D159" s="142">
        <v>46082</v>
      </c>
    </row>
    <row r="160" spans="2:4">
      <c r="B160" s="100" t="s">
        <v>3298</v>
      </c>
      <c r="C160" s="102">
        <v>6565.78</v>
      </c>
      <c r="D160" s="142">
        <v>47236</v>
      </c>
    </row>
    <row r="161" spans="2:4">
      <c r="B161" s="100" t="s">
        <v>3299</v>
      </c>
      <c r="C161" s="102">
        <v>15187.5</v>
      </c>
      <c r="D161" s="142">
        <v>46465</v>
      </c>
    </row>
    <row r="162" spans="2:4">
      <c r="B162" s="100" t="s">
        <v>3300</v>
      </c>
      <c r="C162" s="102">
        <v>861.7</v>
      </c>
      <c r="D162" s="142">
        <v>48723</v>
      </c>
    </row>
    <row r="163" spans="2:4">
      <c r="B163" s="100" t="s">
        <v>3301</v>
      </c>
      <c r="C163" s="102">
        <v>37.36</v>
      </c>
      <c r="D163" s="142">
        <v>47031</v>
      </c>
    </row>
    <row r="164" spans="2:4">
      <c r="B164" s="100" t="s">
        <v>3302</v>
      </c>
      <c r="C164" s="102">
        <v>5690.94</v>
      </c>
      <c r="D164" s="142">
        <v>48268</v>
      </c>
    </row>
    <row r="165" spans="2:4">
      <c r="B165" s="100" t="s">
        <v>3303</v>
      </c>
      <c r="C165" s="102">
        <v>1390.52</v>
      </c>
      <c r="D165" s="142">
        <v>47107</v>
      </c>
    </row>
    <row r="166" spans="2:4">
      <c r="B166" s="100" t="s">
        <v>3304</v>
      </c>
      <c r="C166" s="102">
        <v>977.57</v>
      </c>
      <c r="D166" s="142">
        <v>48213</v>
      </c>
    </row>
    <row r="167" spans="2:4">
      <c r="B167" s="100" t="s">
        <v>3305</v>
      </c>
      <c r="C167" s="102">
        <v>568.4</v>
      </c>
      <c r="D167" s="142">
        <v>45869</v>
      </c>
    </row>
    <row r="168" spans="2:4">
      <c r="B168" s="100" t="s">
        <v>3306</v>
      </c>
      <c r="C168" s="102">
        <v>4203.38</v>
      </c>
      <c r="D168" s="142">
        <v>47848</v>
      </c>
    </row>
    <row r="169" spans="2:4">
      <c r="B169" s="100" t="s">
        <v>3307</v>
      </c>
      <c r="C169" s="102">
        <v>1963.09</v>
      </c>
      <c r="D169" s="142">
        <v>46637</v>
      </c>
    </row>
    <row r="170" spans="2:4">
      <c r="B170" s="100" t="s">
        <v>3308</v>
      </c>
      <c r="C170" s="102">
        <v>11347.37</v>
      </c>
      <c r="D170" s="142">
        <v>47574</v>
      </c>
    </row>
    <row r="171" spans="2:4">
      <c r="B171" s="100" t="s">
        <v>3309</v>
      </c>
      <c r="C171" s="102">
        <v>5546.74</v>
      </c>
      <c r="D171" s="142">
        <v>48942</v>
      </c>
    </row>
    <row r="172" spans="2:4">
      <c r="B172" s="100" t="s">
        <v>3310</v>
      </c>
      <c r="C172" s="102">
        <v>7708.22</v>
      </c>
      <c r="D172" s="142">
        <v>48942</v>
      </c>
    </row>
    <row r="173" spans="2:4">
      <c r="B173" s="100" t="s">
        <v>3311</v>
      </c>
      <c r="C173" s="102">
        <v>17579.810000000001</v>
      </c>
      <c r="D173" s="142">
        <v>49405</v>
      </c>
    </row>
    <row r="174" spans="2:4">
      <c r="B174" s="100" t="s">
        <v>3312</v>
      </c>
      <c r="C174" s="102">
        <v>788.84</v>
      </c>
      <c r="D174" s="142">
        <v>48069</v>
      </c>
    </row>
    <row r="175" spans="2:4">
      <c r="B175" s="100" t="s">
        <v>3313</v>
      </c>
      <c r="C175" s="102">
        <v>16468.29</v>
      </c>
      <c r="D175" s="142">
        <v>46643</v>
      </c>
    </row>
    <row r="176" spans="2:4">
      <c r="B176" s="100" t="s">
        <v>3314</v>
      </c>
      <c r="C176" s="102">
        <v>6787.62</v>
      </c>
      <c r="D176" s="142">
        <v>48004</v>
      </c>
    </row>
    <row r="177" spans="2:4">
      <c r="B177" s="100" t="s">
        <v>3315</v>
      </c>
      <c r="C177" s="102">
        <v>3.83</v>
      </c>
      <c r="D177" s="142">
        <v>47262</v>
      </c>
    </row>
    <row r="178" spans="2:4">
      <c r="B178" s="100" t="s">
        <v>3316</v>
      </c>
      <c r="C178" s="102">
        <v>2.7</v>
      </c>
      <c r="D178" s="142">
        <v>45939</v>
      </c>
    </row>
    <row r="179" spans="2:4">
      <c r="B179" s="100" t="s">
        <v>3317</v>
      </c>
      <c r="C179" s="102">
        <v>11504.96</v>
      </c>
      <c r="D179" s="142">
        <v>46742</v>
      </c>
    </row>
    <row r="180" spans="2:4">
      <c r="B180" s="100" t="s">
        <v>3318</v>
      </c>
      <c r="C180" s="102">
        <v>11637.17</v>
      </c>
      <c r="D180" s="142">
        <v>46112</v>
      </c>
    </row>
    <row r="181" spans="2:4">
      <c r="B181" s="100" t="s">
        <v>3319</v>
      </c>
      <c r="C181" s="102">
        <v>27696.74</v>
      </c>
      <c r="D181" s="142">
        <v>46722</v>
      </c>
    </row>
    <row r="182" spans="2:4">
      <c r="B182" s="100" t="s">
        <v>3320</v>
      </c>
      <c r="C182" s="102">
        <v>52.96</v>
      </c>
      <c r="D182" s="142">
        <v>48030</v>
      </c>
    </row>
    <row r="183" spans="2:4">
      <c r="B183" s="100" t="s">
        <v>3335</v>
      </c>
      <c r="C183" s="102">
        <v>969.84833660070058</v>
      </c>
      <c r="D183" s="142">
        <v>45515</v>
      </c>
    </row>
    <row r="184" spans="2:4">
      <c r="B184" s="100" t="s">
        <v>3336</v>
      </c>
      <c r="C184" s="102">
        <v>3056.4902599999996</v>
      </c>
      <c r="D184" s="142">
        <v>45615</v>
      </c>
    </row>
    <row r="185" spans="2:4">
      <c r="B185" s="100" t="s">
        <v>3337</v>
      </c>
      <c r="C185" s="102">
        <v>2348.2337599160005</v>
      </c>
      <c r="D185" s="142">
        <v>46418</v>
      </c>
    </row>
    <row r="186" spans="2:4">
      <c r="B186" s="100" t="s">
        <v>3338</v>
      </c>
      <c r="C186" s="102">
        <v>24.334732001547732</v>
      </c>
      <c r="D186" s="142">
        <v>45126</v>
      </c>
    </row>
    <row r="187" spans="2:4">
      <c r="B187" s="100" t="s">
        <v>3339</v>
      </c>
      <c r="C187" s="102">
        <v>107.98399402774946</v>
      </c>
      <c r="D187" s="142">
        <v>45371</v>
      </c>
    </row>
    <row r="188" spans="2:4">
      <c r="B188" s="100" t="s">
        <v>3340</v>
      </c>
      <c r="C188" s="102">
        <v>732.28021867480254</v>
      </c>
      <c r="D188" s="142">
        <v>45187</v>
      </c>
    </row>
    <row r="189" spans="2:4">
      <c r="B189" s="100" t="s">
        <v>3341</v>
      </c>
      <c r="C189" s="102">
        <v>1232.9888949940298</v>
      </c>
      <c r="D189" s="142">
        <v>45602</v>
      </c>
    </row>
    <row r="190" spans="2:4">
      <c r="B190" s="100" t="s">
        <v>3342</v>
      </c>
      <c r="C190" s="102">
        <v>551.83043310388541</v>
      </c>
      <c r="D190" s="142">
        <v>44986</v>
      </c>
    </row>
    <row r="191" spans="2:4">
      <c r="B191" s="100" t="s">
        <v>3343</v>
      </c>
      <c r="C191" s="102">
        <v>637.75252066382279</v>
      </c>
      <c r="D191" s="142">
        <v>45025</v>
      </c>
    </row>
    <row r="192" spans="2:4">
      <c r="B192" s="100" t="s">
        <v>3344</v>
      </c>
      <c r="C192" s="102">
        <v>360.11321440699339</v>
      </c>
      <c r="D192" s="142">
        <v>46014</v>
      </c>
    </row>
    <row r="193" spans="2:4">
      <c r="B193" s="100" t="s">
        <v>3345</v>
      </c>
      <c r="C193" s="102">
        <v>506.20285432671346</v>
      </c>
      <c r="D193" s="142">
        <v>45830</v>
      </c>
    </row>
    <row r="194" spans="2:4">
      <c r="B194" s="100"/>
      <c r="C194" s="102"/>
      <c r="D194" s="142"/>
    </row>
    <row r="195" spans="2:4">
      <c r="B195" s="113"/>
      <c r="C195" s="114"/>
      <c r="D195" s="114"/>
    </row>
    <row r="196" spans="2:4">
      <c r="B196" s="113"/>
      <c r="C196" s="114"/>
      <c r="D196" s="114"/>
    </row>
    <row r="197" spans="2:4">
      <c r="B197" s="113"/>
      <c r="C197" s="114"/>
      <c r="D197" s="114"/>
    </row>
    <row r="198" spans="2:4">
      <c r="B198" s="113"/>
      <c r="C198" s="114"/>
      <c r="D198" s="114"/>
    </row>
    <row r="199" spans="2:4">
      <c r="B199" s="113"/>
      <c r="C199" s="114"/>
      <c r="D199" s="114"/>
    </row>
    <row r="200" spans="2:4">
      <c r="B200" s="113"/>
      <c r="C200" s="114"/>
      <c r="D200" s="114"/>
    </row>
    <row r="201" spans="2:4">
      <c r="B201" s="113"/>
      <c r="C201" s="114"/>
      <c r="D201" s="114"/>
    </row>
    <row r="202" spans="2:4">
      <c r="B202" s="113"/>
      <c r="C202" s="114"/>
      <c r="D202" s="114"/>
    </row>
    <row r="203" spans="2:4">
      <c r="B203" s="113"/>
      <c r="C203" s="114"/>
      <c r="D203" s="114"/>
    </row>
    <row r="204" spans="2:4">
      <c r="B204" s="113"/>
      <c r="C204" s="114"/>
      <c r="D204" s="114"/>
    </row>
    <row r="205" spans="2:4">
      <c r="B205" s="113"/>
      <c r="C205" s="114"/>
      <c r="D205" s="114"/>
    </row>
    <row r="206" spans="2:4">
      <c r="B206" s="113"/>
      <c r="C206" s="114"/>
      <c r="D206" s="114"/>
    </row>
    <row r="207" spans="2:4">
      <c r="B207" s="113"/>
      <c r="C207" s="114"/>
      <c r="D207" s="114"/>
    </row>
    <row r="208" spans="2:4">
      <c r="B208" s="113"/>
      <c r="C208" s="114"/>
      <c r="D208" s="114"/>
    </row>
    <row r="209" spans="2:4">
      <c r="B209" s="113"/>
      <c r="C209" s="114"/>
      <c r="D209" s="114"/>
    </row>
    <row r="210" spans="2:4">
      <c r="B210" s="113"/>
      <c r="C210" s="114"/>
      <c r="D210" s="114"/>
    </row>
    <row r="211" spans="2:4">
      <c r="B211" s="113"/>
      <c r="C211" s="114"/>
      <c r="D211" s="114"/>
    </row>
    <row r="212" spans="2:4">
      <c r="B212" s="113"/>
      <c r="C212" s="114"/>
      <c r="D212" s="114"/>
    </row>
    <row r="213" spans="2:4">
      <c r="B213" s="113"/>
      <c r="C213" s="114"/>
      <c r="D213" s="114"/>
    </row>
    <row r="214" spans="2:4">
      <c r="B214" s="113"/>
      <c r="C214" s="114"/>
      <c r="D214" s="114"/>
    </row>
    <row r="215" spans="2:4">
      <c r="B215" s="113"/>
      <c r="C215" s="114"/>
      <c r="D215" s="114"/>
    </row>
    <row r="216" spans="2:4">
      <c r="B216" s="113"/>
      <c r="C216" s="114"/>
      <c r="D216" s="114"/>
    </row>
    <row r="217" spans="2:4">
      <c r="B217" s="113"/>
      <c r="C217" s="114"/>
      <c r="D217" s="114"/>
    </row>
    <row r="218" spans="2:4">
      <c r="B218" s="113"/>
      <c r="C218" s="114"/>
      <c r="D218" s="114"/>
    </row>
    <row r="219" spans="2:4">
      <c r="B219" s="113"/>
      <c r="C219" s="114"/>
      <c r="D219" s="114"/>
    </row>
    <row r="220" spans="2:4">
      <c r="B220" s="113"/>
      <c r="C220" s="114"/>
      <c r="D220" s="114"/>
    </row>
    <row r="221" spans="2:4">
      <c r="B221" s="113"/>
      <c r="C221" s="114"/>
      <c r="D221" s="114"/>
    </row>
    <row r="222" spans="2:4">
      <c r="B222" s="113"/>
      <c r="C222" s="114"/>
      <c r="D222" s="114"/>
    </row>
    <row r="223" spans="2:4">
      <c r="B223" s="113"/>
      <c r="C223" s="114"/>
      <c r="D223" s="114"/>
    </row>
    <row r="224" spans="2:4">
      <c r="B224" s="113"/>
      <c r="C224" s="114"/>
      <c r="D224" s="114"/>
    </row>
    <row r="225" spans="2:4">
      <c r="B225" s="113"/>
      <c r="C225" s="114"/>
      <c r="D225" s="114"/>
    </row>
    <row r="226" spans="2:4">
      <c r="B226" s="113"/>
      <c r="C226" s="114"/>
      <c r="D226" s="114"/>
    </row>
    <row r="227" spans="2:4">
      <c r="B227" s="113"/>
      <c r="C227" s="114"/>
      <c r="D227" s="114"/>
    </row>
    <row r="228" spans="2:4">
      <c r="B228" s="113"/>
      <c r="C228" s="114"/>
      <c r="D228" s="114"/>
    </row>
    <row r="229" spans="2:4">
      <c r="B229" s="113"/>
      <c r="C229" s="114"/>
      <c r="D229" s="114"/>
    </row>
    <row r="230" spans="2:4">
      <c r="B230" s="113"/>
      <c r="C230" s="114"/>
      <c r="D230" s="114"/>
    </row>
    <row r="231" spans="2:4">
      <c r="B231" s="113"/>
      <c r="C231" s="114"/>
      <c r="D231" s="114"/>
    </row>
    <row r="232" spans="2:4">
      <c r="B232" s="113"/>
      <c r="C232" s="114"/>
      <c r="D232" s="114"/>
    </row>
    <row r="233" spans="2:4">
      <c r="B233" s="113"/>
      <c r="C233" s="114"/>
      <c r="D233" s="114"/>
    </row>
    <row r="234" spans="2:4">
      <c r="B234" s="113"/>
      <c r="C234" s="114"/>
      <c r="D234" s="114"/>
    </row>
    <row r="235" spans="2:4">
      <c r="B235" s="113"/>
      <c r="C235" s="114"/>
      <c r="D235" s="114"/>
    </row>
    <row r="236" spans="2:4">
      <c r="B236" s="113"/>
      <c r="C236" s="114"/>
      <c r="D236" s="114"/>
    </row>
    <row r="237" spans="2:4">
      <c r="B237" s="113"/>
      <c r="C237" s="114"/>
      <c r="D237" s="114"/>
    </row>
    <row r="238" spans="2:4">
      <c r="B238" s="113"/>
      <c r="C238" s="114"/>
      <c r="D238" s="114"/>
    </row>
    <row r="239" spans="2:4">
      <c r="B239" s="113"/>
      <c r="C239" s="114"/>
      <c r="D239" s="114"/>
    </row>
    <row r="240" spans="2:4">
      <c r="B240" s="113"/>
      <c r="C240" s="114"/>
      <c r="D240" s="114"/>
    </row>
    <row r="241" spans="2:4">
      <c r="B241" s="113"/>
      <c r="C241" s="114"/>
      <c r="D241" s="114"/>
    </row>
    <row r="242" spans="2:4">
      <c r="B242" s="113"/>
      <c r="C242" s="114"/>
      <c r="D242" s="114"/>
    </row>
    <row r="243" spans="2:4">
      <c r="B243" s="113"/>
      <c r="C243" s="114"/>
      <c r="D243" s="114"/>
    </row>
    <row r="244" spans="2:4">
      <c r="B244" s="113"/>
      <c r="C244" s="114"/>
      <c r="D244" s="114"/>
    </row>
    <row r="245" spans="2:4">
      <c r="B245" s="113"/>
      <c r="C245" s="114"/>
      <c r="D245" s="114"/>
    </row>
    <row r="246" spans="2:4">
      <c r="B246" s="113"/>
      <c r="C246" s="114"/>
      <c r="D246" s="114"/>
    </row>
    <row r="247" spans="2:4">
      <c r="B247" s="113"/>
      <c r="C247" s="114"/>
      <c r="D247" s="114"/>
    </row>
    <row r="248" spans="2:4">
      <c r="B248" s="113"/>
      <c r="C248" s="114"/>
      <c r="D248" s="114"/>
    </row>
    <row r="249" spans="2:4">
      <c r="B249" s="113"/>
      <c r="C249" s="114"/>
      <c r="D249" s="114"/>
    </row>
    <row r="250" spans="2:4">
      <c r="B250" s="113"/>
      <c r="C250" s="114"/>
      <c r="D250" s="114"/>
    </row>
    <row r="251" spans="2:4">
      <c r="B251" s="113"/>
      <c r="C251" s="114"/>
      <c r="D251" s="114"/>
    </row>
    <row r="252" spans="2:4">
      <c r="B252" s="113"/>
      <c r="C252" s="114"/>
      <c r="D252" s="114"/>
    </row>
    <row r="253" spans="2:4">
      <c r="B253" s="113"/>
      <c r="C253" s="114"/>
      <c r="D253" s="114"/>
    </row>
    <row r="254" spans="2:4">
      <c r="B254" s="113"/>
      <c r="C254" s="114"/>
      <c r="D254" s="114"/>
    </row>
    <row r="255" spans="2:4">
      <c r="B255" s="113"/>
      <c r="C255" s="114"/>
      <c r="D255" s="114"/>
    </row>
    <row r="256" spans="2:4">
      <c r="B256" s="113"/>
      <c r="C256" s="114"/>
      <c r="D256" s="114"/>
    </row>
    <row r="257" spans="2:4">
      <c r="B257" s="113"/>
      <c r="C257" s="114"/>
      <c r="D257" s="114"/>
    </row>
    <row r="258" spans="2:4">
      <c r="B258" s="113"/>
      <c r="C258" s="114"/>
      <c r="D258" s="114"/>
    </row>
    <row r="259" spans="2:4">
      <c r="B259" s="113"/>
      <c r="C259" s="114"/>
      <c r="D259" s="114"/>
    </row>
    <row r="260" spans="2:4">
      <c r="B260" s="113"/>
      <c r="C260" s="114"/>
      <c r="D260" s="114"/>
    </row>
    <row r="261" spans="2:4">
      <c r="B261" s="113"/>
      <c r="C261" s="114"/>
      <c r="D261" s="114"/>
    </row>
    <row r="262" spans="2:4">
      <c r="B262" s="113"/>
      <c r="C262" s="114"/>
      <c r="D262" s="114"/>
    </row>
    <row r="263" spans="2:4">
      <c r="B263" s="113"/>
      <c r="C263" s="114"/>
      <c r="D263" s="114"/>
    </row>
    <row r="264" spans="2:4">
      <c r="B264" s="113"/>
      <c r="C264" s="114"/>
      <c r="D264" s="114"/>
    </row>
    <row r="265" spans="2:4">
      <c r="B265" s="113"/>
      <c r="C265" s="114"/>
      <c r="D265" s="114"/>
    </row>
    <row r="266" spans="2:4">
      <c r="B266" s="113"/>
      <c r="C266" s="114"/>
      <c r="D266" s="114"/>
    </row>
    <row r="267" spans="2:4">
      <c r="B267" s="113"/>
      <c r="C267" s="114"/>
      <c r="D267" s="114"/>
    </row>
    <row r="268" spans="2:4">
      <c r="B268" s="113"/>
      <c r="C268" s="114"/>
      <c r="D268" s="114"/>
    </row>
    <row r="269" spans="2:4">
      <c r="B269" s="113"/>
      <c r="C269" s="114"/>
      <c r="D269" s="114"/>
    </row>
    <row r="270" spans="2:4">
      <c r="B270" s="113"/>
      <c r="C270" s="114"/>
      <c r="D270" s="114"/>
    </row>
    <row r="271" spans="2:4">
      <c r="B271" s="113"/>
      <c r="C271" s="114"/>
      <c r="D271" s="114"/>
    </row>
    <row r="272" spans="2:4">
      <c r="B272" s="113"/>
      <c r="C272" s="114"/>
      <c r="D272" s="114"/>
    </row>
    <row r="273" spans="2:4">
      <c r="B273" s="113"/>
      <c r="C273" s="114"/>
      <c r="D273" s="114"/>
    </row>
    <row r="274" spans="2:4">
      <c r="B274" s="113"/>
      <c r="C274" s="114"/>
      <c r="D274" s="114"/>
    </row>
    <row r="275" spans="2:4">
      <c r="B275" s="113"/>
      <c r="C275" s="114"/>
      <c r="D275" s="114"/>
    </row>
    <row r="276" spans="2:4">
      <c r="B276" s="113"/>
      <c r="C276" s="114"/>
      <c r="D276" s="114"/>
    </row>
    <row r="277" spans="2:4">
      <c r="B277" s="113"/>
      <c r="C277" s="114"/>
      <c r="D277" s="114"/>
    </row>
    <row r="278" spans="2:4">
      <c r="B278" s="113"/>
      <c r="C278" s="114"/>
      <c r="D278" s="114"/>
    </row>
    <row r="279" spans="2:4">
      <c r="B279" s="113"/>
      <c r="C279" s="114"/>
      <c r="D279" s="114"/>
    </row>
    <row r="280" spans="2:4">
      <c r="B280" s="113"/>
      <c r="C280" s="114"/>
      <c r="D280" s="114"/>
    </row>
    <row r="281" spans="2:4">
      <c r="B281" s="113"/>
      <c r="C281" s="114"/>
      <c r="D281" s="114"/>
    </row>
    <row r="282" spans="2:4">
      <c r="B282" s="113"/>
      <c r="C282" s="114"/>
      <c r="D282" s="114"/>
    </row>
    <row r="283" spans="2:4">
      <c r="B283" s="113"/>
      <c r="C283" s="114"/>
      <c r="D283" s="114"/>
    </row>
    <row r="284" spans="2:4">
      <c r="B284" s="113"/>
      <c r="C284" s="114"/>
      <c r="D284" s="114"/>
    </row>
    <row r="285" spans="2:4">
      <c r="B285" s="113"/>
      <c r="C285" s="114"/>
      <c r="D285" s="114"/>
    </row>
    <row r="286" spans="2:4">
      <c r="B286" s="113"/>
      <c r="C286" s="114"/>
      <c r="D286" s="114"/>
    </row>
    <row r="287" spans="2:4">
      <c r="B287" s="113"/>
      <c r="C287" s="114"/>
      <c r="D287" s="114"/>
    </row>
    <row r="288" spans="2:4">
      <c r="B288" s="113"/>
      <c r="C288" s="114"/>
      <c r="D288" s="114"/>
    </row>
    <row r="289" spans="2:4">
      <c r="B289" s="113"/>
      <c r="C289" s="114"/>
      <c r="D289" s="114"/>
    </row>
    <row r="290" spans="2:4">
      <c r="B290" s="113"/>
      <c r="C290" s="114"/>
      <c r="D290" s="114"/>
    </row>
    <row r="291" spans="2:4">
      <c r="B291" s="113"/>
      <c r="C291" s="114"/>
      <c r="D291" s="114"/>
    </row>
    <row r="292" spans="2:4">
      <c r="B292" s="113"/>
      <c r="C292" s="114"/>
      <c r="D292" s="114"/>
    </row>
    <row r="293" spans="2:4">
      <c r="B293" s="113"/>
      <c r="C293" s="114"/>
      <c r="D293" s="114"/>
    </row>
    <row r="294" spans="2:4">
      <c r="B294" s="113"/>
      <c r="C294" s="114"/>
      <c r="D294" s="114"/>
    </row>
    <row r="295" spans="2:4">
      <c r="B295" s="113"/>
      <c r="C295" s="114"/>
      <c r="D295" s="114"/>
    </row>
    <row r="296" spans="2:4">
      <c r="B296" s="113"/>
      <c r="C296" s="114"/>
      <c r="D296" s="114"/>
    </row>
    <row r="297" spans="2:4">
      <c r="B297" s="113"/>
      <c r="C297" s="114"/>
      <c r="D297" s="114"/>
    </row>
    <row r="298" spans="2:4">
      <c r="B298" s="113"/>
      <c r="C298" s="114"/>
      <c r="D298" s="114"/>
    </row>
    <row r="299" spans="2:4">
      <c r="B299" s="113"/>
      <c r="C299" s="114"/>
      <c r="D299" s="114"/>
    </row>
    <row r="300" spans="2:4">
      <c r="B300" s="113"/>
      <c r="C300" s="114"/>
      <c r="D300" s="114"/>
    </row>
    <row r="301" spans="2:4">
      <c r="B301" s="113"/>
      <c r="C301" s="114"/>
      <c r="D301" s="114"/>
    </row>
    <row r="302" spans="2:4">
      <c r="B302" s="113"/>
      <c r="C302" s="114"/>
      <c r="D302" s="114"/>
    </row>
    <row r="303" spans="2:4">
      <c r="B303" s="113"/>
      <c r="C303" s="114"/>
      <c r="D303" s="114"/>
    </row>
    <row r="304" spans="2:4">
      <c r="B304" s="113"/>
      <c r="C304" s="114"/>
      <c r="D304" s="114"/>
    </row>
    <row r="305" spans="2:4">
      <c r="B305" s="113"/>
      <c r="C305" s="114"/>
      <c r="D305" s="114"/>
    </row>
    <row r="306" spans="2:4">
      <c r="B306" s="113"/>
      <c r="C306" s="114"/>
      <c r="D306" s="114"/>
    </row>
    <row r="307" spans="2:4">
      <c r="B307" s="113"/>
      <c r="C307" s="114"/>
      <c r="D307" s="114"/>
    </row>
    <row r="308" spans="2:4">
      <c r="B308" s="113"/>
      <c r="C308" s="114"/>
      <c r="D308" s="114"/>
    </row>
    <row r="309" spans="2:4">
      <c r="B309" s="113"/>
      <c r="C309" s="114"/>
      <c r="D309" s="114"/>
    </row>
    <row r="310" spans="2:4">
      <c r="B310" s="113"/>
      <c r="C310" s="114"/>
      <c r="D310" s="114"/>
    </row>
    <row r="311" spans="2:4">
      <c r="B311" s="113"/>
      <c r="C311" s="114"/>
      <c r="D311" s="114"/>
    </row>
    <row r="312" spans="2:4">
      <c r="B312" s="113"/>
      <c r="C312" s="114"/>
      <c r="D312" s="114"/>
    </row>
    <row r="313" spans="2:4">
      <c r="B313" s="113"/>
      <c r="C313" s="114"/>
      <c r="D313" s="114"/>
    </row>
    <row r="314" spans="2:4">
      <c r="B314" s="113"/>
      <c r="C314" s="114"/>
      <c r="D314" s="114"/>
    </row>
    <row r="315" spans="2:4">
      <c r="B315" s="113"/>
      <c r="C315" s="114"/>
      <c r="D315" s="114"/>
    </row>
    <row r="316" spans="2:4">
      <c r="B316" s="113"/>
      <c r="C316" s="114"/>
      <c r="D316" s="114"/>
    </row>
    <row r="317" spans="2:4">
      <c r="B317" s="113"/>
      <c r="C317" s="114"/>
      <c r="D317" s="114"/>
    </row>
    <row r="318" spans="2:4">
      <c r="B318" s="113"/>
      <c r="C318" s="114"/>
      <c r="D318" s="114"/>
    </row>
    <row r="319" spans="2:4">
      <c r="B319" s="113"/>
      <c r="C319" s="114"/>
      <c r="D319" s="114"/>
    </row>
    <row r="320" spans="2:4">
      <c r="B320" s="113"/>
      <c r="C320" s="114"/>
      <c r="D320" s="114"/>
    </row>
    <row r="321" spans="2:4">
      <c r="B321" s="113"/>
      <c r="C321" s="114"/>
      <c r="D321" s="114"/>
    </row>
    <row r="322" spans="2:4">
      <c r="B322" s="113"/>
      <c r="C322" s="114"/>
      <c r="D322" s="114"/>
    </row>
    <row r="323" spans="2:4">
      <c r="B323" s="113"/>
      <c r="C323" s="114"/>
      <c r="D323" s="114"/>
    </row>
    <row r="324" spans="2:4">
      <c r="B324" s="113"/>
      <c r="C324" s="114"/>
      <c r="D324" s="114"/>
    </row>
    <row r="325" spans="2:4">
      <c r="B325" s="113"/>
      <c r="C325" s="114"/>
      <c r="D325" s="114"/>
    </row>
    <row r="326" spans="2:4">
      <c r="B326" s="113"/>
      <c r="C326" s="114"/>
      <c r="D326" s="114"/>
    </row>
    <row r="327" spans="2:4">
      <c r="B327" s="113"/>
      <c r="C327" s="114"/>
      <c r="D327" s="114"/>
    </row>
    <row r="328" spans="2:4">
      <c r="B328" s="113"/>
      <c r="C328" s="114"/>
      <c r="D328" s="114"/>
    </row>
    <row r="329" spans="2:4">
      <c r="B329" s="113"/>
      <c r="C329" s="114"/>
      <c r="D329" s="114"/>
    </row>
    <row r="330" spans="2:4">
      <c r="B330" s="113"/>
      <c r="C330" s="114"/>
      <c r="D330" s="114"/>
    </row>
    <row r="331" spans="2:4">
      <c r="B331" s="113"/>
      <c r="C331" s="114"/>
      <c r="D331" s="114"/>
    </row>
    <row r="332" spans="2:4">
      <c r="B332" s="113"/>
      <c r="C332" s="114"/>
      <c r="D332" s="114"/>
    </row>
    <row r="333" spans="2:4">
      <c r="B333" s="113"/>
      <c r="C333" s="114"/>
      <c r="D333" s="114"/>
    </row>
    <row r="334" spans="2:4">
      <c r="B334" s="113"/>
      <c r="C334" s="114"/>
      <c r="D334" s="114"/>
    </row>
    <row r="335" spans="2:4">
      <c r="B335" s="113"/>
      <c r="C335" s="114"/>
      <c r="D335" s="114"/>
    </row>
    <row r="336" spans="2:4">
      <c r="B336" s="113"/>
      <c r="C336" s="114"/>
      <c r="D336" s="114"/>
    </row>
    <row r="337" spans="2:4">
      <c r="B337" s="113"/>
      <c r="C337" s="114"/>
      <c r="D337" s="114"/>
    </row>
    <row r="338" spans="2:4">
      <c r="B338" s="113"/>
      <c r="C338" s="114"/>
      <c r="D338" s="114"/>
    </row>
    <row r="339" spans="2:4">
      <c r="B339" s="113"/>
      <c r="C339" s="114"/>
      <c r="D339" s="114"/>
    </row>
    <row r="340" spans="2:4">
      <c r="B340" s="113"/>
      <c r="C340" s="114"/>
      <c r="D340" s="114"/>
    </row>
    <row r="341" spans="2:4">
      <c r="B341" s="113"/>
      <c r="C341" s="114"/>
      <c r="D341" s="114"/>
    </row>
    <row r="342" spans="2:4">
      <c r="B342" s="113"/>
      <c r="C342" s="114"/>
      <c r="D342" s="114"/>
    </row>
    <row r="343" spans="2:4">
      <c r="B343" s="113"/>
      <c r="C343" s="114"/>
      <c r="D343" s="114"/>
    </row>
    <row r="344" spans="2:4">
      <c r="B344" s="113"/>
      <c r="C344" s="114"/>
      <c r="D344" s="114"/>
    </row>
    <row r="345" spans="2:4">
      <c r="B345" s="113"/>
      <c r="C345" s="114"/>
      <c r="D345" s="114"/>
    </row>
    <row r="346" spans="2:4">
      <c r="B346" s="113"/>
      <c r="C346" s="114"/>
      <c r="D346" s="114"/>
    </row>
    <row r="347" spans="2:4">
      <c r="B347" s="113"/>
      <c r="C347" s="114"/>
      <c r="D347" s="114"/>
    </row>
    <row r="348" spans="2:4">
      <c r="B348" s="113"/>
      <c r="C348" s="114"/>
      <c r="D348" s="114"/>
    </row>
    <row r="349" spans="2:4">
      <c r="B349" s="113"/>
      <c r="C349" s="114"/>
      <c r="D349" s="114"/>
    </row>
    <row r="350" spans="2:4">
      <c r="B350" s="113"/>
      <c r="C350" s="114"/>
      <c r="D350" s="114"/>
    </row>
    <row r="351" spans="2:4">
      <c r="B351" s="113"/>
      <c r="C351" s="114"/>
      <c r="D351" s="114"/>
    </row>
    <row r="352" spans="2:4">
      <c r="B352" s="113"/>
      <c r="C352" s="114"/>
      <c r="D352" s="114"/>
    </row>
    <row r="353" spans="2:4">
      <c r="B353" s="113"/>
      <c r="C353" s="114"/>
      <c r="D353" s="114"/>
    </row>
    <row r="354" spans="2:4">
      <c r="B354" s="113"/>
      <c r="C354" s="114"/>
      <c r="D354" s="114"/>
    </row>
    <row r="355" spans="2:4">
      <c r="B355" s="113"/>
      <c r="C355" s="114"/>
      <c r="D355" s="114"/>
    </row>
    <row r="356" spans="2:4">
      <c r="B356" s="113"/>
      <c r="C356" s="114"/>
      <c r="D356" s="114"/>
    </row>
    <row r="357" spans="2:4">
      <c r="B357" s="113"/>
      <c r="C357" s="114"/>
      <c r="D357" s="114"/>
    </row>
    <row r="358" spans="2:4">
      <c r="B358" s="113"/>
      <c r="C358" s="114"/>
      <c r="D358" s="114"/>
    </row>
    <row r="359" spans="2:4">
      <c r="B359" s="113"/>
      <c r="C359" s="114"/>
      <c r="D359" s="114"/>
    </row>
    <row r="360" spans="2:4">
      <c r="B360" s="113"/>
      <c r="C360" s="114"/>
      <c r="D360" s="114"/>
    </row>
    <row r="361" spans="2:4">
      <c r="B361" s="113"/>
      <c r="C361" s="114"/>
      <c r="D361" s="114"/>
    </row>
    <row r="362" spans="2:4">
      <c r="B362" s="113"/>
      <c r="C362" s="114"/>
      <c r="D362" s="114"/>
    </row>
    <row r="363" spans="2:4">
      <c r="B363" s="113"/>
      <c r="C363" s="114"/>
      <c r="D363" s="114"/>
    </row>
    <row r="364" spans="2:4">
      <c r="B364" s="113"/>
      <c r="C364" s="114"/>
      <c r="D364" s="114"/>
    </row>
    <row r="365" spans="2:4">
      <c r="B365" s="113"/>
      <c r="C365" s="114"/>
      <c r="D365" s="114"/>
    </row>
    <row r="366" spans="2:4">
      <c r="B366" s="113"/>
      <c r="C366" s="114"/>
      <c r="D366" s="114"/>
    </row>
    <row r="367" spans="2:4">
      <c r="B367" s="113"/>
      <c r="C367" s="114"/>
      <c r="D367" s="114"/>
    </row>
    <row r="368" spans="2:4">
      <c r="B368" s="113"/>
      <c r="C368" s="114"/>
      <c r="D368" s="114"/>
    </row>
    <row r="369" spans="2:4">
      <c r="B369" s="113"/>
      <c r="C369" s="114"/>
      <c r="D369" s="114"/>
    </row>
    <row r="370" spans="2:4">
      <c r="B370" s="113"/>
      <c r="C370" s="114"/>
      <c r="D370" s="114"/>
    </row>
    <row r="371" spans="2:4">
      <c r="B371" s="113"/>
      <c r="C371" s="114"/>
      <c r="D371" s="114"/>
    </row>
    <row r="372" spans="2:4">
      <c r="B372" s="113"/>
      <c r="C372" s="114"/>
      <c r="D372" s="114"/>
    </row>
    <row r="373" spans="2:4">
      <c r="B373" s="113"/>
      <c r="C373" s="114"/>
      <c r="D373" s="114"/>
    </row>
    <row r="374" spans="2:4">
      <c r="B374" s="113"/>
      <c r="C374" s="114"/>
      <c r="D374" s="114"/>
    </row>
    <row r="375" spans="2:4">
      <c r="B375" s="113"/>
      <c r="C375" s="114"/>
      <c r="D375" s="114"/>
    </row>
    <row r="376" spans="2:4">
      <c r="B376" s="113"/>
      <c r="C376" s="114"/>
      <c r="D376" s="114"/>
    </row>
    <row r="377" spans="2:4">
      <c r="B377" s="113"/>
      <c r="C377" s="114"/>
      <c r="D377" s="114"/>
    </row>
    <row r="378" spans="2:4">
      <c r="B378" s="113"/>
      <c r="C378" s="114"/>
      <c r="D378" s="114"/>
    </row>
    <row r="379" spans="2:4">
      <c r="B379" s="113"/>
      <c r="C379" s="114"/>
      <c r="D379" s="114"/>
    </row>
    <row r="380" spans="2:4">
      <c r="B380" s="113"/>
      <c r="C380" s="114"/>
      <c r="D380" s="114"/>
    </row>
    <row r="381" spans="2:4">
      <c r="B381" s="113"/>
      <c r="C381" s="114"/>
      <c r="D381" s="114"/>
    </row>
    <row r="382" spans="2:4">
      <c r="B382" s="113"/>
      <c r="C382" s="114"/>
      <c r="D382" s="114"/>
    </row>
    <row r="383" spans="2:4">
      <c r="B383" s="113"/>
      <c r="C383" s="114"/>
      <c r="D383" s="114"/>
    </row>
    <row r="384" spans="2:4">
      <c r="B384" s="113"/>
      <c r="C384" s="114"/>
      <c r="D384" s="114"/>
    </row>
    <row r="385" spans="2:4">
      <c r="B385" s="113"/>
      <c r="C385" s="114"/>
      <c r="D385" s="114"/>
    </row>
    <row r="386" spans="2:4">
      <c r="B386" s="113"/>
      <c r="C386" s="114"/>
      <c r="D386" s="114"/>
    </row>
    <row r="387" spans="2:4">
      <c r="B387" s="113"/>
      <c r="C387" s="114"/>
      <c r="D387" s="114"/>
    </row>
    <row r="388" spans="2:4">
      <c r="B388" s="113"/>
      <c r="C388" s="114"/>
      <c r="D388" s="114"/>
    </row>
    <row r="389" spans="2:4">
      <c r="B389" s="113"/>
      <c r="C389" s="114"/>
      <c r="D389" s="114"/>
    </row>
    <row r="390" spans="2:4">
      <c r="B390" s="113"/>
      <c r="C390" s="114"/>
      <c r="D390" s="114"/>
    </row>
    <row r="391" spans="2:4">
      <c r="B391" s="113"/>
      <c r="C391" s="114"/>
      <c r="D391" s="114"/>
    </row>
    <row r="392" spans="2:4">
      <c r="B392" s="113"/>
      <c r="C392" s="114"/>
      <c r="D392" s="114"/>
    </row>
    <row r="393" spans="2:4">
      <c r="B393" s="113"/>
      <c r="C393" s="114"/>
      <c r="D393" s="114"/>
    </row>
    <row r="394" spans="2:4">
      <c r="B394" s="113"/>
      <c r="C394" s="114"/>
      <c r="D394" s="114"/>
    </row>
    <row r="395" spans="2:4">
      <c r="B395" s="113"/>
      <c r="C395" s="114"/>
      <c r="D395" s="114"/>
    </row>
    <row r="396" spans="2:4">
      <c r="B396" s="113"/>
      <c r="C396" s="114"/>
      <c r="D396" s="114"/>
    </row>
    <row r="397" spans="2:4">
      <c r="B397" s="113"/>
      <c r="C397" s="114"/>
      <c r="D397" s="114"/>
    </row>
    <row r="398" spans="2:4">
      <c r="B398" s="113"/>
      <c r="C398" s="114"/>
      <c r="D398" s="114"/>
    </row>
    <row r="399" spans="2:4">
      <c r="B399" s="113"/>
      <c r="C399" s="114"/>
      <c r="D399" s="114"/>
    </row>
    <row r="400" spans="2:4">
      <c r="B400" s="113"/>
      <c r="C400" s="114"/>
      <c r="D400" s="114"/>
    </row>
    <row r="401" spans="2:4">
      <c r="B401" s="113"/>
      <c r="C401" s="114"/>
      <c r="D401" s="114"/>
    </row>
    <row r="402" spans="2:4">
      <c r="B402" s="113"/>
      <c r="C402" s="114"/>
      <c r="D402" s="114"/>
    </row>
    <row r="403" spans="2:4">
      <c r="B403" s="113"/>
      <c r="C403" s="114"/>
      <c r="D403" s="114"/>
    </row>
    <row r="404" spans="2:4">
      <c r="B404" s="113"/>
      <c r="C404" s="114"/>
      <c r="D404" s="114"/>
    </row>
    <row r="405" spans="2:4">
      <c r="B405" s="113"/>
      <c r="C405" s="114"/>
      <c r="D405" s="114"/>
    </row>
    <row r="406" spans="2:4">
      <c r="B406" s="113"/>
      <c r="C406" s="114"/>
      <c r="D406" s="114"/>
    </row>
    <row r="407" spans="2:4">
      <c r="B407" s="113"/>
      <c r="C407" s="114"/>
      <c r="D407" s="114"/>
    </row>
    <row r="408" spans="2:4">
      <c r="B408" s="113"/>
      <c r="C408" s="114"/>
      <c r="D408" s="114"/>
    </row>
    <row r="409" spans="2:4">
      <c r="B409" s="113"/>
      <c r="C409" s="114"/>
      <c r="D409" s="114"/>
    </row>
    <row r="410" spans="2:4">
      <c r="B410" s="113"/>
      <c r="C410" s="114"/>
      <c r="D410" s="114"/>
    </row>
    <row r="411" spans="2:4">
      <c r="B411" s="113"/>
      <c r="C411" s="114"/>
      <c r="D411" s="114"/>
    </row>
    <row r="412" spans="2:4">
      <c r="B412" s="113"/>
      <c r="C412" s="114"/>
      <c r="D412" s="114"/>
    </row>
    <row r="413" spans="2:4">
      <c r="B413" s="113"/>
      <c r="C413" s="114"/>
      <c r="D413" s="114"/>
    </row>
    <row r="414" spans="2:4">
      <c r="B414" s="113"/>
      <c r="C414" s="114"/>
      <c r="D414" s="114"/>
    </row>
    <row r="415" spans="2:4">
      <c r="B415" s="113"/>
      <c r="C415" s="114"/>
      <c r="D415" s="114"/>
    </row>
    <row r="416" spans="2:4">
      <c r="B416" s="113"/>
      <c r="C416" s="114"/>
      <c r="D416" s="114"/>
    </row>
    <row r="417" spans="2:4">
      <c r="B417" s="113"/>
      <c r="C417" s="114"/>
      <c r="D417" s="114"/>
    </row>
    <row r="418" spans="2:4">
      <c r="B418" s="113"/>
      <c r="C418" s="114"/>
      <c r="D418" s="114"/>
    </row>
    <row r="419" spans="2:4">
      <c r="B419" s="113"/>
      <c r="C419" s="114"/>
      <c r="D419" s="114"/>
    </row>
    <row r="420" spans="2:4">
      <c r="B420" s="113"/>
      <c r="C420" s="114"/>
      <c r="D420" s="114"/>
    </row>
    <row r="421" spans="2:4">
      <c r="B421" s="113"/>
      <c r="C421" s="114"/>
      <c r="D421" s="114"/>
    </row>
    <row r="422" spans="2:4">
      <c r="B422" s="113"/>
      <c r="C422" s="114"/>
      <c r="D422" s="114"/>
    </row>
    <row r="423" spans="2:4">
      <c r="B423" s="113"/>
      <c r="C423" s="114"/>
      <c r="D423" s="114"/>
    </row>
    <row r="424" spans="2:4">
      <c r="B424" s="113"/>
      <c r="C424" s="114"/>
      <c r="D424" s="114"/>
    </row>
    <row r="425" spans="2:4">
      <c r="B425" s="113"/>
      <c r="C425" s="114"/>
      <c r="D425" s="114"/>
    </row>
    <row r="426" spans="2:4">
      <c r="B426" s="113"/>
      <c r="C426" s="114"/>
      <c r="D426" s="114"/>
    </row>
    <row r="427" spans="2:4">
      <c r="B427" s="113"/>
      <c r="C427" s="114"/>
      <c r="D427" s="114"/>
    </row>
    <row r="428" spans="2:4">
      <c r="B428" s="113"/>
      <c r="C428" s="114"/>
      <c r="D428" s="114"/>
    </row>
    <row r="429" spans="2:4">
      <c r="B429" s="113"/>
      <c r="C429" s="114"/>
      <c r="D429" s="114"/>
    </row>
    <row r="430" spans="2:4">
      <c r="B430" s="113"/>
      <c r="C430" s="114"/>
      <c r="D430" s="114"/>
    </row>
    <row r="431" spans="2:4">
      <c r="B431" s="113"/>
      <c r="C431" s="114"/>
      <c r="D431" s="114"/>
    </row>
    <row r="432" spans="2:4">
      <c r="B432" s="113"/>
      <c r="C432" s="114"/>
      <c r="D432" s="114"/>
    </row>
    <row r="433" spans="2:4">
      <c r="B433" s="113"/>
      <c r="C433" s="114"/>
      <c r="D433" s="114"/>
    </row>
    <row r="434" spans="2:4">
      <c r="B434" s="113"/>
      <c r="C434" s="114"/>
      <c r="D434" s="114"/>
    </row>
    <row r="435" spans="2:4">
      <c r="B435" s="113"/>
      <c r="C435" s="114"/>
      <c r="D435" s="114"/>
    </row>
    <row r="436" spans="2:4">
      <c r="B436" s="113"/>
      <c r="C436" s="114"/>
      <c r="D436" s="114"/>
    </row>
    <row r="437" spans="2:4">
      <c r="B437" s="113"/>
      <c r="C437" s="114"/>
      <c r="D437" s="114"/>
    </row>
    <row r="438" spans="2:4">
      <c r="B438" s="113"/>
      <c r="C438" s="114"/>
      <c r="D438" s="114"/>
    </row>
    <row r="439" spans="2:4">
      <c r="B439" s="113"/>
      <c r="C439" s="114"/>
      <c r="D439" s="114"/>
    </row>
    <row r="440" spans="2:4">
      <c r="B440" s="113"/>
      <c r="C440" s="114"/>
      <c r="D440" s="114"/>
    </row>
    <row r="441" spans="2:4">
      <c r="B441" s="113"/>
      <c r="C441" s="114"/>
      <c r="D441" s="114"/>
    </row>
    <row r="442" spans="2:4">
      <c r="B442" s="113"/>
      <c r="C442" s="114"/>
      <c r="D442" s="114"/>
    </row>
    <row r="443" spans="2:4">
      <c r="B443" s="113"/>
      <c r="C443" s="114"/>
      <c r="D443" s="114"/>
    </row>
    <row r="444" spans="2:4">
      <c r="B444" s="113"/>
      <c r="C444" s="114"/>
      <c r="D444" s="114"/>
    </row>
    <row r="445" spans="2:4">
      <c r="B445" s="113"/>
      <c r="C445" s="114"/>
      <c r="D445" s="114"/>
    </row>
    <row r="446" spans="2:4">
      <c r="B446" s="113"/>
      <c r="C446" s="114"/>
      <c r="D446" s="114"/>
    </row>
    <row r="447" spans="2:4">
      <c r="B447" s="113"/>
      <c r="C447" s="114"/>
      <c r="D447" s="114"/>
    </row>
    <row r="448" spans="2:4">
      <c r="B448" s="113"/>
      <c r="C448" s="114"/>
      <c r="D448" s="114"/>
    </row>
    <row r="449" spans="2:4">
      <c r="B449" s="113"/>
      <c r="C449" s="114"/>
      <c r="D449" s="114"/>
    </row>
    <row r="450" spans="2:4">
      <c r="B450" s="113"/>
      <c r="C450" s="114"/>
      <c r="D450" s="114"/>
    </row>
    <row r="451" spans="2:4">
      <c r="B451" s="113"/>
      <c r="C451" s="114"/>
      <c r="D451" s="114"/>
    </row>
    <row r="452" spans="2:4">
      <c r="B452" s="113"/>
      <c r="C452" s="114"/>
      <c r="D452" s="114"/>
    </row>
    <row r="453" spans="2:4">
      <c r="B453" s="113"/>
      <c r="C453" s="114"/>
      <c r="D453" s="114"/>
    </row>
    <row r="454" spans="2:4">
      <c r="B454" s="113"/>
      <c r="C454" s="114"/>
      <c r="D454" s="114"/>
    </row>
    <row r="455" spans="2:4">
      <c r="B455" s="113"/>
      <c r="C455" s="114"/>
      <c r="D455" s="114"/>
    </row>
    <row r="456" spans="2:4">
      <c r="B456" s="113"/>
      <c r="C456" s="114"/>
      <c r="D456" s="114"/>
    </row>
    <row r="457" spans="2:4">
      <c r="B457" s="113"/>
      <c r="C457" s="114"/>
      <c r="D457" s="114"/>
    </row>
    <row r="458" spans="2:4">
      <c r="B458" s="113"/>
      <c r="C458" s="114"/>
      <c r="D458" s="114"/>
    </row>
    <row r="459" spans="2:4">
      <c r="B459" s="113"/>
      <c r="C459" s="114"/>
      <c r="D459" s="114"/>
    </row>
    <row r="460" spans="2:4">
      <c r="B460" s="113"/>
      <c r="C460" s="114"/>
      <c r="D460" s="114"/>
    </row>
    <row r="461" spans="2:4">
      <c r="B461" s="113"/>
      <c r="C461" s="114"/>
      <c r="D461" s="114"/>
    </row>
    <row r="462" spans="2:4">
      <c r="B462" s="113"/>
      <c r="C462" s="114"/>
      <c r="D462" s="114"/>
    </row>
    <row r="463" spans="2:4">
      <c r="B463" s="113"/>
      <c r="C463" s="114"/>
      <c r="D463" s="114"/>
    </row>
    <row r="464" spans="2:4">
      <c r="B464" s="113"/>
      <c r="C464" s="114"/>
      <c r="D464" s="114"/>
    </row>
    <row r="465" spans="2:4">
      <c r="B465" s="113"/>
      <c r="C465" s="114"/>
      <c r="D465" s="114"/>
    </row>
    <row r="466" spans="2:4">
      <c r="B466" s="113"/>
      <c r="C466" s="114"/>
      <c r="D466" s="114"/>
    </row>
    <row r="467" spans="2:4">
      <c r="B467" s="113"/>
      <c r="C467" s="114"/>
      <c r="D467" s="114"/>
    </row>
    <row r="468" spans="2:4">
      <c r="B468" s="113"/>
      <c r="C468" s="114"/>
      <c r="D468" s="114"/>
    </row>
    <row r="469" spans="2:4">
      <c r="B469" s="113"/>
      <c r="C469" s="114"/>
      <c r="D469" s="114"/>
    </row>
    <row r="470" spans="2:4">
      <c r="B470" s="113"/>
      <c r="C470" s="114"/>
      <c r="D470" s="114"/>
    </row>
    <row r="471" spans="2:4">
      <c r="B471" s="113"/>
      <c r="C471" s="114"/>
      <c r="D471" s="114"/>
    </row>
    <row r="472" spans="2:4">
      <c r="B472" s="113"/>
      <c r="C472" s="114"/>
      <c r="D472" s="114"/>
    </row>
    <row r="473" spans="2:4">
      <c r="B473" s="113"/>
      <c r="C473" s="114"/>
      <c r="D473" s="114"/>
    </row>
    <row r="474" spans="2:4">
      <c r="B474" s="113"/>
      <c r="C474" s="114"/>
      <c r="D474" s="114"/>
    </row>
    <row r="475" spans="2:4">
      <c r="B475" s="113"/>
      <c r="C475" s="114"/>
      <c r="D475" s="114"/>
    </row>
    <row r="476" spans="2:4">
      <c r="B476" s="113"/>
      <c r="C476" s="114"/>
      <c r="D476" s="114"/>
    </row>
    <row r="477" spans="2:4">
      <c r="B477" s="113"/>
      <c r="C477" s="114"/>
      <c r="D477" s="114"/>
    </row>
    <row r="478" spans="2:4">
      <c r="B478" s="113"/>
      <c r="C478" s="114"/>
      <c r="D478" s="114"/>
    </row>
    <row r="479" spans="2:4">
      <c r="B479" s="113"/>
      <c r="C479" s="114"/>
      <c r="D479" s="114"/>
    </row>
    <row r="480" spans="2:4">
      <c r="B480" s="113"/>
      <c r="C480" s="114"/>
      <c r="D480" s="114"/>
    </row>
    <row r="481" spans="2:4">
      <c r="B481" s="113"/>
      <c r="C481" s="114"/>
      <c r="D481" s="114"/>
    </row>
    <row r="482" spans="2:4">
      <c r="B482" s="113"/>
      <c r="C482" s="114"/>
      <c r="D482" s="114"/>
    </row>
    <row r="483" spans="2:4">
      <c r="B483" s="113"/>
      <c r="C483" s="114"/>
      <c r="D483" s="114"/>
    </row>
    <row r="484" spans="2:4">
      <c r="B484" s="113"/>
      <c r="C484" s="114"/>
      <c r="D484" s="114"/>
    </row>
    <row r="485" spans="2:4">
      <c r="B485" s="113"/>
      <c r="C485" s="114"/>
      <c r="D485" s="114"/>
    </row>
    <row r="486" spans="2:4">
      <c r="B486" s="113"/>
      <c r="C486" s="114"/>
      <c r="D486" s="114"/>
    </row>
    <row r="487" spans="2:4">
      <c r="B487" s="113"/>
      <c r="C487" s="114"/>
      <c r="D487" s="114"/>
    </row>
    <row r="488" spans="2:4">
      <c r="B488" s="113"/>
      <c r="C488" s="114"/>
      <c r="D488" s="114"/>
    </row>
    <row r="489" spans="2:4">
      <c r="B489" s="113"/>
      <c r="C489" s="114"/>
      <c r="D489" s="114"/>
    </row>
    <row r="490" spans="2:4">
      <c r="B490" s="113"/>
      <c r="C490" s="114"/>
      <c r="D490" s="114"/>
    </row>
    <row r="491" spans="2:4">
      <c r="B491" s="113"/>
      <c r="C491" s="114"/>
      <c r="D491" s="114"/>
    </row>
    <row r="492" spans="2:4">
      <c r="B492" s="113"/>
      <c r="C492" s="114"/>
      <c r="D492" s="114"/>
    </row>
    <row r="493" spans="2:4">
      <c r="B493" s="113"/>
      <c r="C493" s="114"/>
      <c r="D493" s="114"/>
    </row>
    <row r="494" spans="2:4">
      <c r="B494" s="113"/>
      <c r="C494" s="114"/>
      <c r="D494" s="114"/>
    </row>
    <row r="495" spans="2:4">
      <c r="B495" s="113"/>
      <c r="C495" s="114"/>
      <c r="D495" s="114"/>
    </row>
    <row r="496" spans="2:4">
      <c r="B496" s="113"/>
      <c r="C496" s="114"/>
      <c r="D496" s="114"/>
    </row>
    <row r="497" spans="2:4">
      <c r="B497" s="113"/>
      <c r="C497" s="114"/>
      <c r="D497" s="114"/>
    </row>
    <row r="498" spans="2:4">
      <c r="B498" s="113"/>
      <c r="C498" s="114"/>
      <c r="D498" s="114"/>
    </row>
    <row r="499" spans="2:4">
      <c r="B499" s="113"/>
      <c r="C499" s="114"/>
      <c r="D499" s="114"/>
    </row>
    <row r="500" spans="2:4">
      <c r="B500" s="113"/>
      <c r="C500" s="114"/>
      <c r="D500" s="114"/>
    </row>
    <row r="501" spans="2:4">
      <c r="B501" s="113"/>
      <c r="C501" s="114"/>
      <c r="D501" s="114"/>
    </row>
    <row r="502" spans="2:4">
      <c r="B502" s="113"/>
      <c r="C502" s="114"/>
      <c r="D502" s="114"/>
    </row>
    <row r="503" spans="2:4">
      <c r="B503" s="113"/>
      <c r="C503" s="114"/>
      <c r="D503" s="114"/>
    </row>
    <row r="504" spans="2:4">
      <c r="B504" s="113"/>
      <c r="C504" s="114"/>
      <c r="D504" s="114"/>
    </row>
    <row r="505" spans="2:4">
      <c r="B505" s="113"/>
      <c r="C505" s="114"/>
      <c r="D505" s="114"/>
    </row>
    <row r="506" spans="2:4">
      <c r="B506" s="113"/>
      <c r="C506" s="114"/>
      <c r="D506" s="114"/>
    </row>
    <row r="507" spans="2:4">
      <c r="B507" s="113"/>
      <c r="C507" s="114"/>
      <c r="D507" s="114"/>
    </row>
    <row r="508" spans="2:4">
      <c r="B508" s="113"/>
      <c r="C508" s="114"/>
      <c r="D508" s="114"/>
    </row>
    <row r="509" spans="2:4">
      <c r="B509" s="113"/>
      <c r="C509" s="114"/>
      <c r="D509" s="114"/>
    </row>
    <row r="510" spans="2:4">
      <c r="B510" s="113"/>
      <c r="C510" s="114"/>
      <c r="D510" s="114"/>
    </row>
    <row r="511" spans="2:4">
      <c r="B511" s="113"/>
      <c r="C511" s="114"/>
      <c r="D511" s="114"/>
    </row>
    <row r="512" spans="2:4">
      <c r="B512" s="113"/>
      <c r="C512" s="114"/>
      <c r="D512" s="114"/>
    </row>
    <row r="513" spans="2:4">
      <c r="B513" s="113"/>
      <c r="C513" s="114"/>
      <c r="D513" s="114"/>
    </row>
    <row r="514" spans="2:4">
      <c r="B514" s="113"/>
      <c r="C514" s="114"/>
      <c r="D514" s="114"/>
    </row>
    <row r="515" spans="2:4">
      <c r="B515" s="113"/>
      <c r="C515" s="114"/>
      <c r="D515" s="114"/>
    </row>
    <row r="516" spans="2:4">
      <c r="B516" s="113"/>
      <c r="C516" s="114"/>
      <c r="D516" s="114"/>
    </row>
    <row r="517" spans="2:4">
      <c r="B517" s="113"/>
      <c r="C517" s="114"/>
      <c r="D517" s="114"/>
    </row>
    <row r="518" spans="2:4">
      <c r="B518" s="113"/>
      <c r="C518" s="114"/>
      <c r="D518" s="114"/>
    </row>
    <row r="519" spans="2:4">
      <c r="B519" s="113"/>
      <c r="C519" s="114"/>
      <c r="D519" s="114"/>
    </row>
    <row r="520" spans="2:4">
      <c r="B520" s="113"/>
      <c r="C520" s="114"/>
      <c r="D520" s="114"/>
    </row>
    <row r="521" spans="2:4">
      <c r="B521" s="113"/>
      <c r="C521" s="114"/>
      <c r="D521" s="114"/>
    </row>
    <row r="522" spans="2:4">
      <c r="B522" s="113"/>
      <c r="C522" s="114"/>
      <c r="D522" s="114"/>
    </row>
    <row r="523" spans="2:4">
      <c r="B523" s="113"/>
      <c r="C523" s="114"/>
      <c r="D523" s="114"/>
    </row>
    <row r="524" spans="2:4">
      <c r="B524" s="113"/>
      <c r="C524" s="114"/>
      <c r="D524" s="114"/>
    </row>
    <row r="525" spans="2:4">
      <c r="B525" s="113"/>
      <c r="C525" s="114"/>
      <c r="D525" s="114"/>
    </row>
    <row r="526" spans="2:4">
      <c r="B526" s="113"/>
      <c r="C526" s="114"/>
      <c r="D526" s="114"/>
    </row>
    <row r="527" spans="2:4">
      <c r="B527" s="113"/>
      <c r="C527" s="114"/>
      <c r="D527" s="114"/>
    </row>
    <row r="528" spans="2:4">
      <c r="B528" s="113"/>
      <c r="C528" s="114"/>
      <c r="D528" s="114"/>
    </row>
    <row r="529" spans="2:4">
      <c r="B529" s="113"/>
      <c r="C529" s="114"/>
      <c r="D529" s="114"/>
    </row>
    <row r="530" spans="2:4">
      <c r="B530" s="113"/>
      <c r="C530" s="114"/>
      <c r="D530" s="114"/>
    </row>
    <row r="531" spans="2:4">
      <c r="B531" s="113"/>
      <c r="C531" s="114"/>
      <c r="D531" s="114"/>
    </row>
    <row r="532" spans="2:4">
      <c r="B532" s="113"/>
      <c r="C532" s="114"/>
      <c r="D532" s="114"/>
    </row>
    <row r="533" spans="2:4">
      <c r="B533" s="113"/>
      <c r="C533" s="114"/>
      <c r="D533" s="114"/>
    </row>
    <row r="534" spans="2:4">
      <c r="B534" s="113"/>
      <c r="C534" s="114"/>
      <c r="D534" s="114"/>
    </row>
    <row r="535" spans="2:4">
      <c r="B535" s="113"/>
      <c r="C535" s="114"/>
      <c r="D535" s="114"/>
    </row>
    <row r="536" spans="2:4">
      <c r="B536" s="113"/>
      <c r="C536" s="114"/>
      <c r="D536" s="114"/>
    </row>
    <row r="537" spans="2:4">
      <c r="B537" s="113"/>
      <c r="C537" s="114"/>
      <c r="D537" s="114"/>
    </row>
    <row r="538" spans="2:4">
      <c r="B538" s="113"/>
      <c r="C538" s="114"/>
      <c r="D538" s="114"/>
    </row>
    <row r="539" spans="2:4">
      <c r="B539" s="113"/>
      <c r="C539" s="114"/>
      <c r="D539" s="114"/>
    </row>
    <row r="540" spans="2:4">
      <c r="B540" s="113"/>
      <c r="C540" s="114"/>
      <c r="D540" s="114"/>
    </row>
    <row r="541" spans="2:4">
      <c r="B541" s="113"/>
      <c r="C541" s="114"/>
      <c r="D541" s="114"/>
    </row>
    <row r="542" spans="2:4">
      <c r="B542" s="113"/>
      <c r="C542" s="114"/>
      <c r="D542" s="114"/>
    </row>
    <row r="543" spans="2:4">
      <c r="B543" s="113"/>
      <c r="C543" s="114"/>
      <c r="D543" s="114"/>
    </row>
    <row r="544" spans="2:4">
      <c r="B544" s="113"/>
      <c r="C544" s="114"/>
      <c r="D544" s="114"/>
    </row>
    <row r="545" spans="2:4">
      <c r="B545" s="113"/>
      <c r="C545" s="114"/>
      <c r="D545" s="114"/>
    </row>
    <row r="546" spans="2:4">
      <c r="B546" s="113"/>
      <c r="C546" s="114"/>
      <c r="D546" s="114"/>
    </row>
    <row r="547" spans="2:4">
      <c r="B547" s="113"/>
      <c r="C547" s="114"/>
      <c r="D547" s="114"/>
    </row>
    <row r="548" spans="2:4">
      <c r="B548" s="113"/>
      <c r="C548" s="114"/>
      <c r="D548" s="114"/>
    </row>
    <row r="549" spans="2:4">
      <c r="B549" s="113"/>
      <c r="C549" s="114"/>
      <c r="D549" s="114"/>
    </row>
    <row r="550" spans="2:4">
      <c r="B550" s="113"/>
      <c r="C550" s="114"/>
      <c r="D550" s="114"/>
    </row>
    <row r="551" spans="2:4">
      <c r="B551" s="113"/>
      <c r="C551" s="114"/>
      <c r="D551" s="114"/>
    </row>
    <row r="552" spans="2:4">
      <c r="B552" s="113"/>
      <c r="C552" s="114"/>
      <c r="D552" s="114"/>
    </row>
    <row r="553" spans="2:4">
      <c r="B553" s="113"/>
      <c r="C553" s="114"/>
      <c r="D553" s="114"/>
    </row>
    <row r="554" spans="2:4">
      <c r="B554" s="113"/>
      <c r="C554" s="114"/>
      <c r="D554" s="114"/>
    </row>
    <row r="555" spans="2:4">
      <c r="B555" s="113"/>
      <c r="C555" s="114"/>
      <c r="D555" s="114"/>
    </row>
    <row r="556" spans="2:4">
      <c r="B556" s="113"/>
      <c r="C556" s="114"/>
      <c r="D556" s="114"/>
    </row>
    <row r="557" spans="2:4">
      <c r="B557" s="113"/>
      <c r="C557" s="114"/>
      <c r="D557" s="114"/>
    </row>
    <row r="558" spans="2:4">
      <c r="B558" s="113"/>
      <c r="C558" s="114"/>
      <c r="D558" s="114"/>
    </row>
    <row r="559" spans="2:4">
      <c r="B559" s="113"/>
      <c r="C559" s="114"/>
      <c r="D559" s="114"/>
    </row>
    <row r="560" spans="2:4">
      <c r="B560" s="113"/>
      <c r="C560" s="114"/>
      <c r="D560" s="114"/>
    </row>
    <row r="561" spans="2:4">
      <c r="B561" s="113"/>
      <c r="C561" s="114"/>
      <c r="D561" s="114"/>
    </row>
    <row r="562" spans="2:4">
      <c r="B562" s="113"/>
      <c r="C562" s="114"/>
      <c r="D562" s="114"/>
    </row>
    <row r="563" spans="2:4">
      <c r="B563" s="113"/>
      <c r="C563" s="114"/>
      <c r="D563" s="114"/>
    </row>
    <row r="564" spans="2:4">
      <c r="B564" s="113"/>
      <c r="C564" s="114"/>
      <c r="D564" s="114"/>
    </row>
    <row r="565" spans="2:4">
      <c r="B565" s="113"/>
      <c r="C565" s="114"/>
      <c r="D565" s="114"/>
    </row>
    <row r="566" spans="2:4">
      <c r="B566" s="113"/>
      <c r="C566" s="114"/>
      <c r="D566" s="114"/>
    </row>
    <row r="567" spans="2:4">
      <c r="B567" s="113"/>
      <c r="C567" s="114"/>
      <c r="D567" s="114"/>
    </row>
    <row r="568" spans="2:4">
      <c r="B568" s="113"/>
      <c r="C568" s="114"/>
      <c r="D568" s="114"/>
    </row>
    <row r="569" spans="2:4">
      <c r="B569" s="113"/>
      <c r="C569" s="114"/>
      <c r="D569" s="114"/>
    </row>
    <row r="570" spans="2:4">
      <c r="B570" s="113"/>
      <c r="C570" s="114"/>
      <c r="D570" s="114"/>
    </row>
    <row r="571" spans="2:4">
      <c r="B571" s="113"/>
      <c r="C571" s="114"/>
      <c r="D571" s="114"/>
    </row>
    <row r="572" spans="2:4">
      <c r="B572" s="113"/>
      <c r="C572" s="114"/>
      <c r="D572" s="114"/>
    </row>
    <row r="573" spans="2:4">
      <c r="B573" s="113"/>
      <c r="C573" s="114"/>
      <c r="D573" s="114"/>
    </row>
    <row r="574" spans="2:4">
      <c r="B574" s="113"/>
      <c r="C574" s="114"/>
      <c r="D574" s="114"/>
    </row>
    <row r="575" spans="2:4">
      <c r="B575" s="113"/>
      <c r="C575" s="114"/>
      <c r="D575" s="114"/>
    </row>
    <row r="576" spans="2:4">
      <c r="B576" s="113"/>
      <c r="C576" s="114"/>
      <c r="D576" s="114"/>
    </row>
    <row r="577" spans="2:4">
      <c r="B577" s="113"/>
      <c r="C577" s="114"/>
      <c r="D577" s="114"/>
    </row>
    <row r="578" spans="2:4">
      <c r="B578" s="113"/>
      <c r="C578" s="114"/>
      <c r="D578" s="114"/>
    </row>
    <row r="579" spans="2:4">
      <c r="B579" s="113"/>
      <c r="C579" s="114"/>
      <c r="D579" s="114"/>
    </row>
    <row r="580" spans="2:4">
      <c r="B580" s="113"/>
      <c r="C580" s="114"/>
      <c r="D580" s="114"/>
    </row>
    <row r="581" spans="2:4">
      <c r="B581" s="113"/>
      <c r="C581" s="114"/>
      <c r="D581" s="114"/>
    </row>
    <row r="582" spans="2:4">
      <c r="B582" s="113"/>
      <c r="C582" s="114"/>
      <c r="D582" s="114"/>
    </row>
    <row r="583" spans="2:4">
      <c r="B583" s="113"/>
      <c r="C583" s="114"/>
      <c r="D583" s="114"/>
    </row>
    <row r="584" spans="2:4">
      <c r="B584" s="113"/>
      <c r="C584" s="114"/>
      <c r="D584" s="114"/>
    </row>
    <row r="585" spans="2:4">
      <c r="B585" s="113"/>
      <c r="C585" s="114"/>
      <c r="D585" s="114"/>
    </row>
    <row r="586" spans="2:4">
      <c r="B586" s="113"/>
      <c r="C586" s="114"/>
      <c r="D586" s="114"/>
    </row>
    <row r="587" spans="2:4">
      <c r="B587" s="113"/>
      <c r="C587" s="114"/>
      <c r="D587" s="114"/>
    </row>
    <row r="588" spans="2:4">
      <c r="B588" s="113"/>
      <c r="C588" s="114"/>
      <c r="D588" s="114"/>
    </row>
    <row r="589" spans="2:4">
      <c r="B589" s="113"/>
      <c r="C589" s="114"/>
      <c r="D589" s="114"/>
    </row>
    <row r="590" spans="2:4">
      <c r="B590" s="113"/>
      <c r="C590" s="114"/>
      <c r="D590" s="114"/>
    </row>
    <row r="591" spans="2:4">
      <c r="B591" s="113"/>
      <c r="C591" s="114"/>
      <c r="D591" s="114"/>
    </row>
    <row r="592" spans="2:4">
      <c r="B592" s="113"/>
      <c r="C592" s="114"/>
      <c r="D592" s="114"/>
    </row>
    <row r="593" spans="2:4">
      <c r="B593" s="113"/>
      <c r="C593" s="114"/>
      <c r="D593" s="114"/>
    </row>
    <row r="594" spans="2:4">
      <c r="B594" s="113"/>
      <c r="C594" s="114"/>
      <c r="D594" s="114"/>
    </row>
    <row r="595" spans="2:4">
      <c r="B595" s="113"/>
      <c r="C595" s="114"/>
      <c r="D595" s="114"/>
    </row>
    <row r="596" spans="2:4">
      <c r="B596" s="113"/>
      <c r="C596" s="114"/>
      <c r="D596" s="114"/>
    </row>
    <row r="597" spans="2:4">
      <c r="B597" s="113"/>
      <c r="C597" s="114"/>
      <c r="D597" s="114"/>
    </row>
    <row r="598" spans="2:4">
      <c r="B598" s="113"/>
      <c r="C598" s="114"/>
      <c r="D598" s="114"/>
    </row>
    <row r="599" spans="2:4">
      <c r="B599" s="113"/>
      <c r="C599" s="114"/>
      <c r="D599" s="114"/>
    </row>
    <row r="600" spans="2:4">
      <c r="B600" s="113"/>
      <c r="C600" s="114"/>
      <c r="D600" s="114"/>
    </row>
    <row r="601" spans="2:4">
      <c r="B601" s="113"/>
      <c r="C601" s="114"/>
      <c r="D601" s="114"/>
    </row>
    <row r="602" spans="2:4">
      <c r="B602" s="113"/>
      <c r="C602" s="114"/>
      <c r="D602" s="114"/>
    </row>
    <row r="603" spans="2:4">
      <c r="B603" s="113"/>
      <c r="C603" s="114"/>
      <c r="D603" s="114"/>
    </row>
    <row r="604" spans="2:4">
      <c r="B604" s="113"/>
      <c r="C604" s="114"/>
      <c r="D604" s="114"/>
    </row>
    <row r="605" spans="2:4">
      <c r="B605" s="113"/>
      <c r="C605" s="114"/>
      <c r="D605" s="114"/>
    </row>
    <row r="606" spans="2:4">
      <c r="B606" s="113"/>
      <c r="C606" s="114"/>
      <c r="D606" s="114"/>
    </row>
    <row r="607" spans="2:4">
      <c r="B607" s="113"/>
      <c r="C607" s="114"/>
      <c r="D607" s="114"/>
    </row>
    <row r="608" spans="2:4">
      <c r="B608" s="113"/>
      <c r="C608" s="114"/>
      <c r="D608" s="114"/>
    </row>
    <row r="609" spans="2:4">
      <c r="B609" s="113"/>
      <c r="C609" s="114"/>
      <c r="D609" s="114"/>
    </row>
    <row r="610" spans="2:4">
      <c r="B610" s="113"/>
      <c r="C610" s="114"/>
      <c r="D610" s="114"/>
    </row>
    <row r="611" spans="2:4">
      <c r="B611" s="113"/>
      <c r="C611" s="114"/>
      <c r="D611" s="114"/>
    </row>
    <row r="612" spans="2:4">
      <c r="B612" s="113"/>
      <c r="C612" s="114"/>
      <c r="D612" s="114"/>
    </row>
    <row r="613" spans="2:4">
      <c r="B613" s="113"/>
      <c r="C613" s="114"/>
      <c r="D613" s="114"/>
    </row>
    <row r="614" spans="2:4">
      <c r="B614" s="113"/>
      <c r="C614" s="114"/>
      <c r="D614" s="114"/>
    </row>
    <row r="615" spans="2:4">
      <c r="B615" s="113"/>
      <c r="C615" s="114"/>
      <c r="D615" s="114"/>
    </row>
    <row r="616" spans="2:4">
      <c r="B616" s="113"/>
      <c r="C616" s="114"/>
      <c r="D616" s="114"/>
    </row>
    <row r="617" spans="2:4">
      <c r="B617" s="113"/>
      <c r="C617" s="114"/>
      <c r="D617" s="114"/>
    </row>
    <row r="618" spans="2:4">
      <c r="B618" s="113"/>
      <c r="C618" s="114"/>
      <c r="D618" s="114"/>
    </row>
    <row r="619" spans="2:4">
      <c r="B619" s="113"/>
      <c r="C619" s="114"/>
      <c r="D619" s="114"/>
    </row>
    <row r="620" spans="2:4">
      <c r="B620" s="113"/>
      <c r="C620" s="114"/>
      <c r="D620" s="114"/>
    </row>
    <row r="621" spans="2:4">
      <c r="B621" s="113"/>
      <c r="C621" s="114"/>
      <c r="D621" s="114"/>
    </row>
    <row r="622" spans="2:4">
      <c r="B622" s="113"/>
      <c r="C622" s="114"/>
      <c r="D622" s="114"/>
    </row>
    <row r="623" spans="2:4">
      <c r="B623" s="113"/>
      <c r="C623" s="114"/>
      <c r="D623" s="114"/>
    </row>
    <row r="624" spans="2:4">
      <c r="B624" s="113"/>
      <c r="C624" s="114"/>
      <c r="D624" s="114"/>
    </row>
    <row r="625" spans="2:4">
      <c r="B625" s="113"/>
      <c r="C625" s="114"/>
      <c r="D625" s="114"/>
    </row>
    <row r="626" spans="2:4">
      <c r="B626" s="113"/>
      <c r="C626" s="114"/>
      <c r="D626" s="114"/>
    </row>
    <row r="627" spans="2:4">
      <c r="B627" s="113"/>
      <c r="C627" s="114"/>
      <c r="D627" s="114"/>
    </row>
    <row r="628" spans="2:4">
      <c r="B628" s="113"/>
      <c r="C628" s="114"/>
      <c r="D628" s="114"/>
    </row>
    <row r="629" spans="2:4">
      <c r="B629" s="113"/>
      <c r="C629" s="114"/>
      <c r="D629" s="114"/>
    </row>
    <row r="630" spans="2:4">
      <c r="B630" s="113"/>
      <c r="C630" s="114"/>
      <c r="D630" s="114"/>
    </row>
    <row r="631" spans="2:4">
      <c r="B631" s="113"/>
      <c r="C631" s="114"/>
      <c r="D631" s="114"/>
    </row>
    <row r="632" spans="2:4">
      <c r="B632" s="113"/>
      <c r="C632" s="114"/>
      <c r="D632" s="114"/>
    </row>
    <row r="633" spans="2:4">
      <c r="B633" s="113"/>
      <c r="C633" s="114"/>
      <c r="D633" s="114"/>
    </row>
    <row r="634" spans="2:4">
      <c r="B634" s="113"/>
      <c r="C634" s="114"/>
      <c r="D634" s="114"/>
    </row>
    <row r="635" spans="2:4">
      <c r="B635" s="113"/>
      <c r="C635" s="114"/>
      <c r="D635" s="114"/>
    </row>
    <row r="636" spans="2:4">
      <c r="B636" s="113"/>
      <c r="C636" s="114"/>
      <c r="D636" s="114"/>
    </row>
    <row r="637" spans="2:4">
      <c r="B637" s="113"/>
      <c r="C637" s="114"/>
      <c r="D637" s="114"/>
    </row>
    <row r="638" spans="2:4">
      <c r="B638" s="113"/>
      <c r="C638" s="114"/>
      <c r="D638" s="114"/>
    </row>
    <row r="639" spans="2:4">
      <c r="B639" s="113"/>
      <c r="C639" s="114"/>
      <c r="D639" s="114"/>
    </row>
    <row r="640" spans="2:4">
      <c r="B640" s="113"/>
      <c r="C640" s="114"/>
      <c r="D640" s="114"/>
    </row>
    <row r="641" spans="2:4">
      <c r="B641" s="113"/>
      <c r="C641" s="114"/>
      <c r="D641" s="114"/>
    </row>
    <row r="642" spans="2:4">
      <c r="B642" s="113"/>
      <c r="C642" s="114"/>
      <c r="D642" s="114"/>
    </row>
    <row r="643" spans="2:4">
      <c r="B643" s="113"/>
      <c r="C643" s="114"/>
      <c r="D643" s="114"/>
    </row>
    <row r="644" spans="2:4">
      <c r="B644" s="113"/>
      <c r="C644" s="114"/>
      <c r="D644" s="114"/>
    </row>
    <row r="645" spans="2:4">
      <c r="B645" s="113"/>
      <c r="C645" s="114"/>
      <c r="D645" s="114"/>
    </row>
    <row r="646" spans="2:4">
      <c r="B646" s="113"/>
      <c r="C646" s="114"/>
      <c r="D646" s="114"/>
    </row>
    <row r="647" spans="2:4">
      <c r="B647" s="113"/>
      <c r="C647" s="114"/>
      <c r="D647" s="114"/>
    </row>
    <row r="648" spans="2:4">
      <c r="B648" s="113"/>
      <c r="C648" s="114"/>
      <c r="D648" s="114"/>
    </row>
    <row r="649" spans="2:4">
      <c r="B649" s="113"/>
      <c r="C649" s="114"/>
      <c r="D649" s="114"/>
    </row>
    <row r="650" spans="2:4">
      <c r="B650" s="113"/>
      <c r="C650" s="114"/>
      <c r="D650" s="114"/>
    </row>
    <row r="651" spans="2:4">
      <c r="B651" s="113"/>
      <c r="C651" s="114"/>
      <c r="D651" s="114"/>
    </row>
    <row r="652" spans="2:4">
      <c r="B652" s="113"/>
      <c r="C652" s="114"/>
      <c r="D652" s="114"/>
    </row>
    <row r="653" spans="2:4">
      <c r="B653" s="113"/>
      <c r="C653" s="114"/>
      <c r="D653" s="114"/>
    </row>
    <row r="654" spans="2:4">
      <c r="B654" s="113"/>
      <c r="C654" s="114"/>
      <c r="D654" s="114"/>
    </row>
    <row r="655" spans="2:4">
      <c r="B655" s="113"/>
      <c r="C655" s="114"/>
      <c r="D655" s="114"/>
    </row>
    <row r="656" spans="2:4">
      <c r="B656" s="113"/>
      <c r="C656" s="114"/>
      <c r="D656" s="114"/>
    </row>
    <row r="657" spans="2:4">
      <c r="B657" s="113"/>
      <c r="C657" s="114"/>
      <c r="D657" s="114"/>
    </row>
    <row r="658" spans="2:4">
      <c r="B658" s="113"/>
      <c r="C658" s="114"/>
      <c r="D658" s="114"/>
    </row>
    <row r="659" spans="2:4">
      <c r="B659" s="113"/>
      <c r="C659" s="114"/>
      <c r="D659" s="114"/>
    </row>
    <row r="660" spans="2:4">
      <c r="B660" s="113"/>
      <c r="C660" s="114"/>
      <c r="D660" s="114"/>
    </row>
    <row r="661" spans="2:4">
      <c r="B661" s="113"/>
      <c r="C661" s="114"/>
      <c r="D661" s="114"/>
    </row>
    <row r="662" spans="2:4">
      <c r="B662" s="113"/>
      <c r="C662" s="114"/>
      <c r="D662" s="114"/>
    </row>
    <row r="663" spans="2:4">
      <c r="B663" s="113"/>
      <c r="C663" s="114"/>
      <c r="D663" s="114"/>
    </row>
    <row r="664" spans="2:4">
      <c r="B664" s="113"/>
      <c r="C664" s="114"/>
      <c r="D664" s="114"/>
    </row>
    <row r="665" spans="2:4">
      <c r="B665" s="113"/>
      <c r="C665" s="114"/>
      <c r="D665" s="114"/>
    </row>
    <row r="666" spans="2:4">
      <c r="B666" s="113"/>
      <c r="C666" s="114"/>
      <c r="D666" s="114"/>
    </row>
    <row r="667" spans="2:4">
      <c r="B667" s="113"/>
      <c r="C667" s="114"/>
      <c r="D667" s="114"/>
    </row>
    <row r="668" spans="2:4">
      <c r="B668" s="113"/>
      <c r="C668" s="114"/>
      <c r="D668" s="114"/>
    </row>
    <row r="669" spans="2:4">
      <c r="B669" s="113"/>
      <c r="C669" s="114"/>
      <c r="D669" s="114"/>
    </row>
    <row r="670" spans="2:4">
      <c r="B670" s="113"/>
      <c r="C670" s="114"/>
      <c r="D670" s="114"/>
    </row>
    <row r="671" spans="2:4">
      <c r="B671" s="113"/>
      <c r="C671" s="114"/>
      <c r="D671" s="114"/>
    </row>
    <row r="672" spans="2:4">
      <c r="B672" s="113"/>
      <c r="C672" s="114"/>
      <c r="D672" s="114"/>
    </row>
    <row r="673" spans="2:4">
      <c r="B673" s="113"/>
      <c r="C673" s="114"/>
      <c r="D673" s="114"/>
    </row>
    <row r="674" spans="2:4">
      <c r="B674" s="113"/>
      <c r="C674" s="114"/>
      <c r="D674" s="114"/>
    </row>
    <row r="675" spans="2:4">
      <c r="B675" s="113"/>
      <c r="C675" s="114"/>
      <c r="D675" s="114"/>
    </row>
    <row r="676" spans="2:4">
      <c r="B676" s="113"/>
      <c r="C676" s="114"/>
      <c r="D676" s="114"/>
    </row>
    <row r="677" spans="2:4">
      <c r="B677" s="113"/>
      <c r="C677" s="114"/>
      <c r="D677" s="114"/>
    </row>
    <row r="678" spans="2:4">
      <c r="B678" s="113"/>
      <c r="C678" s="114"/>
      <c r="D678" s="114"/>
    </row>
    <row r="679" spans="2:4">
      <c r="B679" s="113"/>
      <c r="C679" s="114"/>
      <c r="D679" s="114"/>
    </row>
    <row r="680" spans="2:4">
      <c r="B680" s="113"/>
      <c r="C680" s="114"/>
      <c r="D680" s="114"/>
    </row>
    <row r="681" spans="2:4">
      <c r="B681" s="113"/>
      <c r="C681" s="114"/>
      <c r="D681" s="114"/>
    </row>
    <row r="682" spans="2:4">
      <c r="B682" s="113"/>
      <c r="C682" s="114"/>
      <c r="D682" s="114"/>
    </row>
    <row r="683" spans="2:4">
      <c r="B683" s="113"/>
      <c r="C683" s="114"/>
      <c r="D683" s="114"/>
    </row>
    <row r="684" spans="2:4">
      <c r="B684" s="113"/>
      <c r="C684" s="114"/>
      <c r="D684" s="114"/>
    </row>
    <row r="685" spans="2:4">
      <c r="B685" s="113"/>
      <c r="C685" s="114"/>
      <c r="D685" s="114"/>
    </row>
    <row r="686" spans="2:4">
      <c r="B686" s="113"/>
      <c r="C686" s="114"/>
      <c r="D686" s="114"/>
    </row>
    <row r="687" spans="2:4">
      <c r="B687" s="113"/>
      <c r="C687" s="114"/>
      <c r="D687" s="114"/>
    </row>
    <row r="688" spans="2:4">
      <c r="B688" s="113"/>
      <c r="C688" s="114"/>
      <c r="D688" s="114"/>
    </row>
    <row r="689" spans="2:4">
      <c r="B689" s="113"/>
      <c r="C689" s="114"/>
      <c r="D689" s="114"/>
    </row>
    <row r="690" spans="2:4">
      <c r="B690" s="113"/>
      <c r="C690" s="114"/>
      <c r="D690" s="114"/>
    </row>
    <row r="691" spans="2:4">
      <c r="B691" s="113"/>
      <c r="C691" s="114"/>
      <c r="D691" s="114"/>
    </row>
    <row r="692" spans="2:4">
      <c r="B692" s="113"/>
      <c r="C692" s="114"/>
      <c r="D692" s="114"/>
    </row>
    <row r="693" spans="2:4">
      <c r="B693" s="113"/>
      <c r="C693" s="114"/>
      <c r="D693" s="114"/>
    </row>
    <row r="694" spans="2:4">
      <c r="B694" s="113"/>
      <c r="C694" s="114"/>
      <c r="D694" s="114"/>
    </row>
    <row r="695" spans="2:4">
      <c r="B695" s="113"/>
      <c r="C695" s="114"/>
      <c r="D695" s="114"/>
    </row>
    <row r="696" spans="2:4">
      <c r="B696" s="113"/>
      <c r="C696" s="114"/>
      <c r="D696" s="114"/>
    </row>
    <row r="697" spans="2:4">
      <c r="B697" s="113"/>
      <c r="C697" s="114"/>
      <c r="D697" s="114"/>
    </row>
    <row r="698" spans="2:4">
      <c r="B698" s="113"/>
      <c r="C698" s="114"/>
      <c r="D698" s="114"/>
    </row>
    <row r="699" spans="2:4">
      <c r="B699" s="113"/>
      <c r="C699" s="114"/>
      <c r="D699" s="114"/>
    </row>
    <row r="700" spans="2:4">
      <c r="B700" s="113"/>
      <c r="C700" s="114"/>
      <c r="D700" s="114"/>
    </row>
    <row r="701" spans="2:4">
      <c r="B701" s="113"/>
      <c r="C701" s="114"/>
      <c r="D701" s="114"/>
    </row>
    <row r="702" spans="2:4">
      <c r="B702" s="113"/>
      <c r="C702" s="114"/>
      <c r="D702" s="114"/>
    </row>
    <row r="703" spans="2:4">
      <c r="B703" s="113"/>
      <c r="C703" s="114"/>
      <c r="D703" s="114"/>
    </row>
    <row r="704" spans="2:4">
      <c r="B704" s="113"/>
      <c r="C704" s="114"/>
      <c r="D704" s="114"/>
    </row>
    <row r="705" spans="2:4">
      <c r="B705" s="113"/>
      <c r="C705" s="114"/>
      <c r="D705" s="114"/>
    </row>
    <row r="706" spans="2:4">
      <c r="B706" s="113"/>
      <c r="C706" s="114"/>
      <c r="D706" s="114"/>
    </row>
    <row r="707" spans="2:4">
      <c r="B707" s="113"/>
      <c r="C707" s="114"/>
      <c r="D707" s="114"/>
    </row>
    <row r="708" spans="2:4">
      <c r="B708" s="113"/>
      <c r="C708" s="114"/>
      <c r="D708" s="114"/>
    </row>
    <row r="709" spans="2:4">
      <c r="B709" s="113"/>
      <c r="C709" s="114"/>
      <c r="D709" s="114"/>
    </row>
    <row r="710" spans="2:4">
      <c r="B710" s="113"/>
      <c r="C710" s="114"/>
      <c r="D710" s="114"/>
    </row>
    <row r="711" spans="2:4">
      <c r="B711" s="113"/>
      <c r="C711" s="114"/>
      <c r="D711" s="114"/>
    </row>
    <row r="712" spans="2:4">
      <c r="B712" s="113"/>
      <c r="C712" s="114"/>
      <c r="D712" s="114"/>
    </row>
    <row r="713" spans="2:4">
      <c r="B713" s="113"/>
      <c r="C713" s="114"/>
      <c r="D713" s="114"/>
    </row>
    <row r="714" spans="2:4">
      <c r="B714" s="113"/>
      <c r="C714" s="114"/>
      <c r="D714" s="114"/>
    </row>
    <row r="715" spans="2:4">
      <c r="B715" s="113"/>
      <c r="C715" s="114"/>
      <c r="D715" s="114"/>
    </row>
    <row r="716" spans="2:4">
      <c r="B716" s="113"/>
      <c r="C716" s="114"/>
      <c r="D716" s="114"/>
    </row>
    <row r="717" spans="2:4">
      <c r="B717" s="113"/>
      <c r="C717" s="114"/>
      <c r="D717" s="114"/>
    </row>
    <row r="718" spans="2:4">
      <c r="B718" s="113"/>
      <c r="C718" s="114"/>
      <c r="D718" s="114"/>
    </row>
    <row r="719" spans="2:4">
      <c r="B719" s="113"/>
      <c r="C719" s="114"/>
      <c r="D719" s="114"/>
    </row>
    <row r="720" spans="2:4">
      <c r="B720" s="113"/>
      <c r="C720" s="114"/>
      <c r="D720" s="114"/>
    </row>
    <row r="721" spans="2:4">
      <c r="B721" s="113"/>
      <c r="C721" s="114"/>
      <c r="D721" s="114"/>
    </row>
    <row r="722" spans="2:4">
      <c r="B722" s="113"/>
      <c r="C722" s="114"/>
      <c r="D722" s="114"/>
    </row>
    <row r="723" spans="2:4">
      <c r="B723" s="113"/>
      <c r="C723" s="114"/>
      <c r="D723" s="114"/>
    </row>
    <row r="724" spans="2:4">
      <c r="B724" s="113"/>
      <c r="C724" s="114"/>
      <c r="D724" s="114"/>
    </row>
    <row r="725" spans="2:4">
      <c r="B725" s="113"/>
      <c r="C725" s="114"/>
      <c r="D725" s="114"/>
    </row>
    <row r="726" spans="2:4">
      <c r="B726" s="113"/>
      <c r="C726" s="114"/>
      <c r="D726" s="114"/>
    </row>
    <row r="727" spans="2:4">
      <c r="B727" s="113"/>
      <c r="C727" s="114"/>
      <c r="D727" s="114"/>
    </row>
    <row r="728" spans="2:4">
      <c r="B728" s="113"/>
      <c r="C728" s="114"/>
      <c r="D728" s="114"/>
    </row>
    <row r="729" spans="2:4">
      <c r="B729" s="113"/>
      <c r="C729" s="114"/>
      <c r="D729" s="114"/>
    </row>
    <row r="730" spans="2:4">
      <c r="B730" s="113"/>
      <c r="C730" s="114"/>
      <c r="D730" s="114"/>
    </row>
    <row r="731" spans="2:4">
      <c r="B731" s="113"/>
      <c r="C731" s="114"/>
      <c r="D731" s="114"/>
    </row>
    <row r="732" spans="2:4">
      <c r="B732" s="113"/>
      <c r="C732" s="114"/>
      <c r="D732" s="114"/>
    </row>
    <row r="733" spans="2:4">
      <c r="B733" s="113"/>
      <c r="C733" s="114"/>
      <c r="D733" s="114"/>
    </row>
    <row r="734" spans="2:4">
      <c r="B734" s="113"/>
      <c r="C734" s="114"/>
      <c r="D734" s="114"/>
    </row>
    <row r="735" spans="2:4">
      <c r="B735" s="113"/>
      <c r="C735" s="114"/>
      <c r="D735" s="114"/>
    </row>
    <row r="736" spans="2:4">
      <c r="B736" s="113"/>
      <c r="C736" s="114"/>
      <c r="D736" s="114"/>
    </row>
    <row r="737" spans="2:4">
      <c r="B737" s="113"/>
      <c r="C737" s="114"/>
      <c r="D737" s="114"/>
    </row>
    <row r="738" spans="2:4">
      <c r="B738" s="113"/>
      <c r="C738" s="114"/>
      <c r="D738" s="114"/>
    </row>
    <row r="739" spans="2:4">
      <c r="B739" s="113"/>
      <c r="C739" s="114"/>
      <c r="D739" s="114"/>
    </row>
    <row r="740" spans="2:4">
      <c r="B740" s="113"/>
      <c r="C740" s="114"/>
      <c r="D740" s="114"/>
    </row>
    <row r="741" spans="2:4">
      <c r="B741" s="113"/>
      <c r="C741" s="114"/>
      <c r="D741" s="114"/>
    </row>
    <row r="742" spans="2:4">
      <c r="B742" s="113"/>
      <c r="C742" s="114"/>
      <c r="D742" s="114"/>
    </row>
    <row r="743" spans="2:4">
      <c r="B743" s="113"/>
      <c r="C743" s="114"/>
      <c r="D743" s="114"/>
    </row>
    <row r="744" spans="2:4">
      <c r="B744" s="113"/>
      <c r="C744" s="114"/>
      <c r="D744" s="114"/>
    </row>
    <row r="745" spans="2:4">
      <c r="B745" s="113"/>
      <c r="C745" s="114"/>
      <c r="D745" s="114"/>
    </row>
    <row r="746" spans="2:4">
      <c r="B746" s="113"/>
      <c r="C746" s="114"/>
      <c r="D746" s="114"/>
    </row>
    <row r="747" spans="2:4">
      <c r="B747" s="113"/>
      <c r="C747" s="114"/>
      <c r="D747" s="114"/>
    </row>
    <row r="748" spans="2:4">
      <c r="B748" s="113"/>
      <c r="C748" s="114"/>
      <c r="D748" s="114"/>
    </row>
    <row r="749" spans="2:4">
      <c r="B749" s="113"/>
      <c r="C749" s="114"/>
      <c r="D749" s="114"/>
    </row>
    <row r="750" spans="2:4">
      <c r="B750" s="113"/>
      <c r="C750" s="114"/>
      <c r="D750" s="114"/>
    </row>
    <row r="751" spans="2:4">
      <c r="B751" s="113"/>
      <c r="C751" s="114"/>
      <c r="D751" s="114"/>
    </row>
    <row r="752" spans="2:4">
      <c r="B752" s="113"/>
      <c r="C752" s="114"/>
      <c r="D752" s="114"/>
    </row>
    <row r="753" spans="2:4">
      <c r="B753" s="113"/>
      <c r="C753" s="114"/>
      <c r="D753" s="114"/>
    </row>
    <row r="754" spans="2:4">
      <c r="B754" s="113"/>
      <c r="C754" s="114"/>
      <c r="D754" s="114"/>
    </row>
    <row r="755" spans="2:4">
      <c r="B755" s="113"/>
      <c r="C755" s="114"/>
      <c r="D755" s="114"/>
    </row>
    <row r="756" spans="2:4">
      <c r="B756" s="113"/>
      <c r="C756" s="114"/>
      <c r="D756" s="114"/>
    </row>
    <row r="757" spans="2:4">
      <c r="B757" s="113"/>
      <c r="C757" s="114"/>
      <c r="D757" s="114"/>
    </row>
    <row r="758" spans="2:4">
      <c r="B758" s="113"/>
      <c r="C758" s="114"/>
      <c r="D758" s="114"/>
    </row>
    <row r="759" spans="2:4">
      <c r="B759" s="113"/>
      <c r="C759" s="114"/>
      <c r="D759" s="114"/>
    </row>
    <row r="760" spans="2:4">
      <c r="B760" s="113"/>
      <c r="C760" s="114"/>
      <c r="D760" s="114"/>
    </row>
    <row r="761" spans="2:4">
      <c r="B761" s="113"/>
      <c r="C761" s="114"/>
      <c r="D761" s="114"/>
    </row>
    <row r="762" spans="2:4">
      <c r="B762" s="113"/>
      <c r="C762" s="114"/>
      <c r="D762" s="114"/>
    </row>
    <row r="763" spans="2:4">
      <c r="B763" s="113"/>
      <c r="C763" s="114"/>
      <c r="D763" s="114"/>
    </row>
    <row r="764" spans="2:4">
      <c r="B764" s="113"/>
      <c r="C764" s="114"/>
      <c r="D764" s="114"/>
    </row>
    <row r="765" spans="2:4">
      <c r="B765" s="113"/>
      <c r="C765" s="114"/>
      <c r="D765" s="114"/>
    </row>
    <row r="766" spans="2:4">
      <c r="B766" s="113"/>
      <c r="C766" s="114"/>
      <c r="D766" s="114"/>
    </row>
    <row r="767" spans="2:4">
      <c r="B767" s="113"/>
      <c r="C767" s="114"/>
      <c r="D767" s="114"/>
    </row>
    <row r="768" spans="2:4">
      <c r="B768" s="113"/>
      <c r="C768" s="114"/>
      <c r="D768" s="114"/>
    </row>
    <row r="769" spans="2:4">
      <c r="B769" s="113"/>
      <c r="C769" s="114"/>
      <c r="D769" s="114"/>
    </row>
    <row r="770" spans="2:4">
      <c r="B770" s="113"/>
      <c r="C770" s="114"/>
      <c r="D770" s="114"/>
    </row>
    <row r="771" spans="2:4">
      <c r="B771" s="113"/>
      <c r="C771" s="114"/>
      <c r="D771" s="114"/>
    </row>
    <row r="772" spans="2:4">
      <c r="B772" s="113"/>
      <c r="C772" s="114"/>
      <c r="D772" s="114"/>
    </row>
    <row r="773" spans="2:4">
      <c r="B773" s="113"/>
      <c r="C773" s="114"/>
      <c r="D773" s="114"/>
    </row>
    <row r="774" spans="2:4">
      <c r="B774" s="113"/>
      <c r="C774" s="114"/>
      <c r="D774" s="114"/>
    </row>
    <row r="775" spans="2:4">
      <c r="B775" s="113"/>
      <c r="C775" s="114"/>
      <c r="D775" s="114"/>
    </row>
    <row r="776" spans="2:4">
      <c r="B776" s="113"/>
      <c r="C776" s="114"/>
      <c r="D776" s="114"/>
    </row>
    <row r="777" spans="2:4">
      <c r="B777" s="113"/>
      <c r="C777" s="114"/>
      <c r="D777" s="114"/>
    </row>
    <row r="778" spans="2:4">
      <c r="B778" s="113"/>
      <c r="C778" s="114"/>
      <c r="D778" s="114"/>
    </row>
    <row r="779" spans="2:4">
      <c r="B779" s="113"/>
      <c r="C779" s="114"/>
      <c r="D779" s="114"/>
    </row>
    <row r="780" spans="2:4">
      <c r="B780" s="113"/>
      <c r="C780" s="114"/>
      <c r="D780" s="114"/>
    </row>
    <row r="781" spans="2:4">
      <c r="B781" s="113"/>
      <c r="C781" s="114"/>
      <c r="D781" s="114"/>
    </row>
    <row r="782" spans="2:4">
      <c r="B782" s="113"/>
      <c r="C782" s="114"/>
      <c r="D782" s="114"/>
    </row>
    <row r="783" spans="2:4">
      <c r="B783" s="113"/>
      <c r="C783" s="114"/>
      <c r="D783" s="114"/>
    </row>
    <row r="784" spans="2:4">
      <c r="B784" s="113"/>
      <c r="C784" s="114"/>
      <c r="D784" s="114"/>
    </row>
    <row r="785" spans="2:4">
      <c r="B785" s="113"/>
      <c r="C785" s="114"/>
      <c r="D785" s="114"/>
    </row>
    <row r="786" spans="2:4">
      <c r="B786" s="113"/>
      <c r="C786" s="114"/>
      <c r="D786" s="114"/>
    </row>
    <row r="787" spans="2:4">
      <c r="B787" s="113"/>
      <c r="C787" s="114"/>
      <c r="D787" s="114"/>
    </row>
    <row r="788" spans="2:4">
      <c r="B788" s="113"/>
      <c r="C788" s="114"/>
      <c r="D788" s="114"/>
    </row>
    <row r="789" spans="2:4">
      <c r="B789" s="113"/>
      <c r="C789" s="114"/>
      <c r="D789" s="114"/>
    </row>
    <row r="790" spans="2:4">
      <c r="B790" s="113"/>
      <c r="C790" s="114"/>
      <c r="D790" s="114"/>
    </row>
    <row r="791" spans="2:4">
      <c r="B791" s="113"/>
      <c r="C791" s="114"/>
      <c r="D791" s="114"/>
    </row>
    <row r="792" spans="2:4">
      <c r="B792" s="113"/>
      <c r="C792" s="114"/>
      <c r="D792" s="114"/>
    </row>
    <row r="793" spans="2:4">
      <c r="B793" s="113"/>
      <c r="C793" s="114"/>
      <c r="D793" s="114"/>
    </row>
    <row r="794" spans="2:4">
      <c r="B794" s="113"/>
      <c r="C794" s="114"/>
      <c r="D794" s="114"/>
    </row>
    <row r="795" spans="2:4">
      <c r="B795" s="113"/>
      <c r="C795" s="114"/>
      <c r="D795" s="114"/>
    </row>
    <row r="796" spans="2:4">
      <c r="B796" s="113"/>
      <c r="C796" s="114"/>
      <c r="D796" s="114"/>
    </row>
    <row r="797" spans="2:4">
      <c r="B797" s="113"/>
      <c r="C797" s="114"/>
      <c r="D797" s="114"/>
    </row>
    <row r="798" spans="2:4">
      <c r="B798" s="113"/>
      <c r="C798" s="114"/>
      <c r="D798" s="114"/>
    </row>
    <row r="799" spans="2:4">
      <c r="B799" s="113"/>
      <c r="C799" s="114"/>
      <c r="D799" s="114"/>
    </row>
    <row r="800" spans="2:4">
      <c r="B800" s="113"/>
      <c r="C800" s="114"/>
      <c r="D800" s="114"/>
    </row>
    <row r="801" spans="2:4">
      <c r="B801" s="113"/>
      <c r="C801" s="114"/>
      <c r="D801" s="114"/>
    </row>
    <row r="802" spans="2:4">
      <c r="B802" s="113"/>
      <c r="C802" s="114"/>
      <c r="D802" s="114"/>
    </row>
    <row r="803" spans="2:4">
      <c r="B803" s="113"/>
      <c r="C803" s="114"/>
      <c r="D803" s="114"/>
    </row>
    <row r="804" spans="2:4">
      <c r="B804" s="113"/>
      <c r="C804" s="114"/>
      <c r="D804" s="114"/>
    </row>
    <row r="805" spans="2:4">
      <c r="B805" s="113"/>
      <c r="C805" s="114"/>
      <c r="D805" s="114"/>
    </row>
    <row r="806" spans="2:4">
      <c r="B806" s="113"/>
      <c r="C806" s="114"/>
      <c r="D806" s="114"/>
    </row>
    <row r="807" spans="2:4">
      <c r="B807" s="113"/>
      <c r="C807" s="114"/>
      <c r="D807" s="114"/>
    </row>
    <row r="808" spans="2:4">
      <c r="B808" s="113"/>
      <c r="C808" s="114"/>
      <c r="D808" s="114"/>
    </row>
    <row r="809" spans="2:4">
      <c r="B809" s="113"/>
      <c r="C809" s="114"/>
      <c r="D809" s="114"/>
    </row>
    <row r="810" spans="2:4">
      <c r="B810" s="113"/>
      <c r="C810" s="114"/>
      <c r="D810" s="114"/>
    </row>
    <row r="811" spans="2:4">
      <c r="B811" s="113"/>
      <c r="C811" s="114"/>
      <c r="D811" s="114"/>
    </row>
    <row r="812" spans="2:4">
      <c r="B812" s="113"/>
      <c r="C812" s="114"/>
      <c r="D812" s="114"/>
    </row>
    <row r="813" spans="2:4">
      <c r="B813" s="113"/>
      <c r="C813" s="114"/>
      <c r="D813" s="114"/>
    </row>
    <row r="814" spans="2:4">
      <c r="B814" s="113"/>
      <c r="C814" s="114"/>
      <c r="D814" s="114"/>
    </row>
    <row r="815" spans="2:4">
      <c r="B815" s="113"/>
      <c r="C815" s="114"/>
      <c r="D815" s="114"/>
    </row>
    <row r="816" spans="2:4">
      <c r="B816" s="113"/>
      <c r="C816" s="114"/>
      <c r="D816" s="114"/>
    </row>
    <row r="817" spans="2:4">
      <c r="B817" s="113"/>
      <c r="C817" s="114"/>
      <c r="D817" s="114"/>
    </row>
    <row r="818" spans="2:4">
      <c r="B818" s="113"/>
      <c r="C818" s="114"/>
      <c r="D818" s="114"/>
    </row>
    <row r="819" spans="2:4">
      <c r="B819" s="113"/>
      <c r="C819" s="114"/>
      <c r="D819" s="114"/>
    </row>
    <row r="820" spans="2:4">
      <c r="B820" s="113"/>
      <c r="C820" s="114"/>
      <c r="D820" s="114"/>
    </row>
    <row r="821" spans="2:4">
      <c r="B821" s="113"/>
      <c r="C821" s="114"/>
      <c r="D821" s="114"/>
    </row>
    <row r="822" spans="2:4">
      <c r="B822" s="113"/>
      <c r="C822" s="114"/>
      <c r="D822" s="114"/>
    </row>
    <row r="823" spans="2:4">
      <c r="B823" s="113"/>
      <c r="C823" s="114"/>
      <c r="D823" s="114"/>
    </row>
    <row r="824" spans="2:4">
      <c r="B824" s="113"/>
      <c r="C824" s="114"/>
      <c r="D824" s="114"/>
    </row>
    <row r="825" spans="2:4">
      <c r="B825" s="113"/>
      <c r="C825" s="114"/>
      <c r="D825" s="114"/>
    </row>
    <row r="826" spans="2:4">
      <c r="B826" s="113"/>
      <c r="C826" s="114"/>
      <c r="D826" s="114"/>
    </row>
    <row r="827" spans="2:4">
      <c r="B827" s="113"/>
      <c r="C827" s="114"/>
      <c r="D827" s="114"/>
    </row>
    <row r="828" spans="2:4">
      <c r="B828" s="113"/>
      <c r="C828" s="114"/>
      <c r="D828" s="114"/>
    </row>
    <row r="829" spans="2:4">
      <c r="B829" s="113"/>
      <c r="C829" s="114"/>
      <c r="D829" s="114"/>
    </row>
    <row r="830" spans="2:4">
      <c r="B830" s="113"/>
      <c r="C830" s="114"/>
      <c r="D830" s="114"/>
    </row>
    <row r="831" spans="2:4">
      <c r="B831" s="113"/>
      <c r="C831" s="114"/>
      <c r="D831" s="114"/>
    </row>
    <row r="832" spans="2:4">
      <c r="B832" s="113"/>
      <c r="C832" s="114"/>
      <c r="D832" s="114"/>
    </row>
    <row r="833" spans="2:4">
      <c r="B833" s="113"/>
      <c r="C833" s="114"/>
      <c r="D833" s="114"/>
    </row>
    <row r="834" spans="2:4">
      <c r="B834" s="113"/>
      <c r="C834" s="114"/>
      <c r="D834" s="114"/>
    </row>
    <row r="835" spans="2:4">
      <c r="B835" s="113"/>
      <c r="C835" s="114"/>
      <c r="D835" s="114"/>
    </row>
    <row r="836" spans="2:4">
      <c r="B836" s="113"/>
      <c r="C836" s="114"/>
      <c r="D836" s="114"/>
    </row>
    <row r="837" spans="2:4">
      <c r="B837" s="113"/>
      <c r="C837" s="114"/>
      <c r="D837" s="114"/>
    </row>
    <row r="838" spans="2:4">
      <c r="B838" s="113"/>
      <c r="C838" s="114"/>
      <c r="D838" s="114"/>
    </row>
    <row r="839" spans="2:4">
      <c r="B839" s="113"/>
      <c r="C839" s="114"/>
      <c r="D839" s="114"/>
    </row>
    <row r="840" spans="2:4">
      <c r="B840" s="113"/>
      <c r="C840" s="114"/>
      <c r="D840" s="114"/>
    </row>
    <row r="841" spans="2:4">
      <c r="B841" s="113"/>
      <c r="C841" s="114"/>
      <c r="D841" s="114"/>
    </row>
    <row r="842" spans="2:4">
      <c r="B842" s="113"/>
      <c r="C842" s="114"/>
      <c r="D842" s="114"/>
    </row>
    <row r="843" spans="2:4">
      <c r="B843" s="113"/>
      <c r="C843" s="114"/>
      <c r="D843" s="114"/>
    </row>
    <row r="844" spans="2:4">
      <c r="B844" s="113"/>
      <c r="C844" s="114"/>
      <c r="D844" s="114"/>
    </row>
    <row r="845" spans="2:4">
      <c r="B845" s="113"/>
      <c r="C845" s="114"/>
      <c r="D845" s="114"/>
    </row>
    <row r="846" spans="2:4">
      <c r="B846" s="113"/>
      <c r="C846" s="114"/>
      <c r="D846" s="114"/>
    </row>
    <row r="847" spans="2:4">
      <c r="B847" s="113"/>
      <c r="C847" s="114"/>
      <c r="D847" s="114"/>
    </row>
    <row r="848" spans="2:4">
      <c r="B848" s="113"/>
      <c r="C848" s="114"/>
      <c r="D848" s="114"/>
    </row>
    <row r="849" spans="2:4">
      <c r="B849" s="113"/>
      <c r="C849" s="114"/>
      <c r="D849" s="114"/>
    </row>
    <row r="850" spans="2:4">
      <c r="B850" s="113"/>
      <c r="C850" s="114"/>
      <c r="D850" s="114"/>
    </row>
    <row r="851" spans="2:4">
      <c r="B851" s="113"/>
      <c r="C851" s="114"/>
      <c r="D851" s="114"/>
    </row>
    <row r="852" spans="2:4">
      <c r="B852" s="113"/>
      <c r="C852" s="114"/>
      <c r="D852" s="114"/>
    </row>
    <row r="853" spans="2:4">
      <c r="B853" s="113"/>
      <c r="C853" s="114"/>
      <c r="D853" s="114"/>
    </row>
    <row r="854" spans="2:4">
      <c r="B854" s="113"/>
      <c r="C854" s="114"/>
      <c r="D854" s="114"/>
    </row>
    <row r="855" spans="2:4">
      <c r="B855" s="113"/>
      <c r="C855" s="114"/>
      <c r="D855" s="114"/>
    </row>
    <row r="856" spans="2:4">
      <c r="B856" s="113"/>
      <c r="C856" s="114"/>
      <c r="D856" s="114"/>
    </row>
    <row r="857" spans="2:4">
      <c r="B857" s="113"/>
      <c r="C857" s="114"/>
      <c r="D857" s="114"/>
    </row>
    <row r="858" spans="2:4">
      <c r="B858" s="113"/>
      <c r="C858" s="114"/>
      <c r="D858" s="114"/>
    </row>
    <row r="859" spans="2:4">
      <c r="B859" s="113"/>
      <c r="C859" s="114"/>
      <c r="D859" s="114"/>
    </row>
    <row r="860" spans="2:4">
      <c r="B860" s="113"/>
      <c r="C860" s="114"/>
      <c r="D860" s="114"/>
    </row>
    <row r="861" spans="2:4">
      <c r="B861" s="113"/>
      <c r="C861" s="114"/>
      <c r="D861" s="114"/>
    </row>
    <row r="862" spans="2:4">
      <c r="B862" s="113"/>
      <c r="C862" s="114"/>
      <c r="D862" s="114"/>
    </row>
    <row r="863" spans="2:4">
      <c r="B863" s="113"/>
      <c r="C863" s="114"/>
      <c r="D863" s="114"/>
    </row>
    <row r="864" spans="2:4">
      <c r="B864" s="113"/>
      <c r="C864" s="114"/>
      <c r="D864" s="114"/>
    </row>
    <row r="865" spans="2:4">
      <c r="B865" s="113"/>
      <c r="C865" s="114"/>
      <c r="D865" s="114"/>
    </row>
    <row r="866" spans="2:4">
      <c r="B866" s="113"/>
      <c r="C866" s="114"/>
      <c r="D866" s="114"/>
    </row>
    <row r="867" spans="2:4">
      <c r="B867" s="113"/>
      <c r="C867" s="114"/>
      <c r="D867" s="114"/>
    </row>
    <row r="868" spans="2:4">
      <c r="B868" s="113"/>
      <c r="C868" s="114"/>
      <c r="D868" s="114"/>
    </row>
    <row r="869" spans="2:4">
      <c r="B869" s="113"/>
      <c r="C869" s="114"/>
      <c r="D869" s="114"/>
    </row>
    <row r="870" spans="2:4">
      <c r="B870" s="113"/>
      <c r="C870" s="114"/>
      <c r="D870" s="114"/>
    </row>
    <row r="871" spans="2:4">
      <c r="B871" s="113"/>
      <c r="C871" s="114"/>
      <c r="D871" s="114"/>
    </row>
    <row r="872" spans="2:4">
      <c r="B872" s="113"/>
      <c r="C872" s="114"/>
      <c r="D872" s="114"/>
    </row>
    <row r="873" spans="2:4">
      <c r="B873" s="113"/>
      <c r="C873" s="114"/>
      <c r="D873" s="114"/>
    </row>
    <row r="874" spans="2:4">
      <c r="B874" s="113"/>
      <c r="C874" s="114"/>
      <c r="D874" s="114"/>
    </row>
    <row r="875" spans="2:4">
      <c r="B875" s="113"/>
      <c r="C875" s="114"/>
      <c r="D875" s="114"/>
    </row>
    <row r="876" spans="2:4">
      <c r="B876" s="113"/>
      <c r="C876" s="114"/>
      <c r="D876" s="114"/>
    </row>
    <row r="877" spans="2:4">
      <c r="B877" s="113"/>
      <c r="C877" s="114"/>
      <c r="D877" s="114"/>
    </row>
    <row r="878" spans="2:4">
      <c r="B878" s="113"/>
      <c r="C878" s="114"/>
      <c r="D878" s="114"/>
    </row>
    <row r="879" spans="2:4">
      <c r="B879" s="113"/>
      <c r="C879" s="114"/>
      <c r="D879" s="114"/>
    </row>
    <row r="880" spans="2:4">
      <c r="B880" s="113"/>
      <c r="C880" s="114"/>
      <c r="D880" s="114"/>
    </row>
    <row r="881" spans="2:4">
      <c r="B881" s="113"/>
      <c r="C881" s="114"/>
      <c r="D881" s="114"/>
    </row>
    <row r="882" spans="2:4">
      <c r="B882" s="113"/>
      <c r="C882" s="114"/>
      <c r="D882" s="114"/>
    </row>
    <row r="883" spans="2:4">
      <c r="B883" s="113"/>
      <c r="C883" s="114"/>
      <c r="D883" s="114"/>
    </row>
    <row r="884" spans="2:4">
      <c r="B884" s="113"/>
      <c r="C884" s="114"/>
      <c r="D884" s="114"/>
    </row>
    <row r="885" spans="2:4">
      <c r="B885" s="113"/>
      <c r="C885" s="114"/>
      <c r="D885" s="114"/>
    </row>
    <row r="886" spans="2:4">
      <c r="B886" s="113"/>
      <c r="C886" s="114"/>
      <c r="D886" s="114"/>
    </row>
    <row r="887" spans="2:4">
      <c r="B887" s="113"/>
      <c r="C887" s="114"/>
      <c r="D887" s="114"/>
    </row>
    <row r="888" spans="2:4">
      <c r="B888" s="113"/>
      <c r="C888" s="114"/>
      <c r="D888" s="114"/>
    </row>
    <row r="889" spans="2:4">
      <c r="B889" s="113"/>
      <c r="C889" s="114"/>
      <c r="D889" s="114"/>
    </row>
    <row r="890" spans="2:4">
      <c r="B890" s="113"/>
      <c r="C890" s="114"/>
      <c r="D890" s="114"/>
    </row>
    <row r="891" spans="2:4">
      <c r="B891" s="113"/>
      <c r="C891" s="114"/>
      <c r="D891" s="114"/>
    </row>
    <row r="892" spans="2:4">
      <c r="B892" s="113"/>
      <c r="C892" s="114"/>
      <c r="D892" s="114"/>
    </row>
    <row r="893" spans="2:4">
      <c r="B893" s="113"/>
      <c r="C893" s="114"/>
      <c r="D893" s="114"/>
    </row>
    <row r="894" spans="2:4">
      <c r="B894" s="113"/>
      <c r="C894" s="114"/>
      <c r="D894" s="114"/>
    </row>
    <row r="895" spans="2:4">
      <c r="B895" s="113"/>
      <c r="C895" s="114"/>
      <c r="D895" s="114"/>
    </row>
    <row r="896" spans="2:4">
      <c r="B896" s="113"/>
      <c r="C896" s="114"/>
      <c r="D896" s="114"/>
    </row>
    <row r="897" spans="2:4">
      <c r="B897" s="113"/>
      <c r="C897" s="114"/>
      <c r="D897" s="114"/>
    </row>
    <row r="898" spans="2:4">
      <c r="B898" s="113"/>
      <c r="C898" s="114"/>
      <c r="D898" s="114"/>
    </row>
    <row r="899" spans="2:4">
      <c r="B899" s="113"/>
      <c r="C899" s="114"/>
      <c r="D899" s="114"/>
    </row>
    <row r="900" spans="2:4">
      <c r="B900" s="113"/>
      <c r="C900" s="114"/>
      <c r="D900" s="114"/>
    </row>
    <row r="901" spans="2:4">
      <c r="B901" s="113"/>
      <c r="C901" s="114"/>
      <c r="D901" s="114"/>
    </row>
    <row r="902" spans="2:4">
      <c r="B902" s="113"/>
      <c r="C902" s="114"/>
      <c r="D902" s="114"/>
    </row>
    <row r="903" spans="2:4">
      <c r="B903" s="113"/>
      <c r="C903" s="114"/>
      <c r="D903" s="114"/>
    </row>
    <row r="904" spans="2:4">
      <c r="B904" s="113"/>
      <c r="C904" s="114"/>
      <c r="D904" s="114"/>
    </row>
    <row r="905" spans="2:4">
      <c r="B905" s="113"/>
      <c r="C905" s="114"/>
      <c r="D905" s="114"/>
    </row>
    <row r="906" spans="2:4">
      <c r="B906" s="113"/>
      <c r="C906" s="114"/>
      <c r="D906" s="114"/>
    </row>
    <row r="907" spans="2:4">
      <c r="B907" s="113"/>
      <c r="C907" s="114"/>
      <c r="D907" s="114"/>
    </row>
    <row r="908" spans="2:4">
      <c r="B908" s="113"/>
      <c r="C908" s="114"/>
      <c r="D908" s="114"/>
    </row>
    <row r="909" spans="2:4">
      <c r="B909" s="113"/>
      <c r="C909" s="114"/>
      <c r="D909" s="114"/>
    </row>
    <row r="910" spans="2:4">
      <c r="B910" s="113"/>
      <c r="C910" s="114"/>
      <c r="D910" s="114"/>
    </row>
    <row r="911" spans="2:4">
      <c r="B911" s="113"/>
      <c r="C911" s="114"/>
      <c r="D911" s="114"/>
    </row>
    <row r="912" spans="2:4">
      <c r="B912" s="113"/>
      <c r="C912" s="114"/>
      <c r="D912" s="114"/>
    </row>
    <row r="913" spans="2:4">
      <c r="B913" s="113"/>
      <c r="C913" s="114"/>
      <c r="D913" s="114"/>
    </row>
    <row r="914" spans="2:4">
      <c r="B914" s="113"/>
      <c r="C914" s="114"/>
      <c r="D914" s="114"/>
    </row>
    <row r="915" spans="2:4">
      <c r="B915" s="113"/>
      <c r="C915" s="114"/>
      <c r="D915" s="114"/>
    </row>
    <row r="916" spans="2:4">
      <c r="B916" s="113"/>
      <c r="C916" s="114"/>
      <c r="D916" s="114"/>
    </row>
    <row r="917" spans="2:4">
      <c r="B917" s="113"/>
      <c r="C917" s="114"/>
      <c r="D917" s="114"/>
    </row>
    <row r="918" spans="2:4">
      <c r="B918" s="113"/>
      <c r="C918" s="114"/>
      <c r="D918" s="114"/>
    </row>
    <row r="919" spans="2:4">
      <c r="B919" s="113"/>
      <c r="C919" s="114"/>
      <c r="D919" s="114"/>
    </row>
    <row r="920" spans="2:4">
      <c r="B920" s="113"/>
      <c r="C920" s="114"/>
      <c r="D920" s="114"/>
    </row>
    <row r="921" spans="2:4">
      <c r="B921" s="113"/>
      <c r="C921" s="114"/>
      <c r="D921" s="114"/>
    </row>
    <row r="922" spans="2:4">
      <c r="B922" s="113"/>
      <c r="C922" s="114"/>
      <c r="D922" s="114"/>
    </row>
    <row r="923" spans="2:4">
      <c r="B923" s="113"/>
      <c r="C923" s="114"/>
      <c r="D923" s="114"/>
    </row>
    <row r="924" spans="2:4">
      <c r="B924" s="113"/>
      <c r="C924" s="114"/>
      <c r="D924" s="114"/>
    </row>
    <row r="925" spans="2:4">
      <c r="B925" s="113"/>
      <c r="C925" s="114"/>
      <c r="D925" s="114"/>
    </row>
    <row r="926" spans="2:4">
      <c r="B926" s="113"/>
      <c r="C926" s="114"/>
      <c r="D926" s="114"/>
    </row>
    <row r="927" spans="2:4">
      <c r="B927" s="113"/>
      <c r="C927" s="114"/>
      <c r="D927" s="114"/>
    </row>
    <row r="928" spans="2:4">
      <c r="B928" s="113"/>
      <c r="C928" s="114"/>
      <c r="D928" s="114"/>
    </row>
    <row r="929" spans="2:4">
      <c r="B929" s="113"/>
      <c r="C929" s="114"/>
      <c r="D929" s="114"/>
    </row>
    <row r="930" spans="2:4">
      <c r="B930" s="113"/>
      <c r="C930" s="114"/>
      <c r="D930" s="114"/>
    </row>
    <row r="931" spans="2:4">
      <c r="B931" s="113"/>
      <c r="C931" s="114"/>
      <c r="D931" s="114"/>
    </row>
    <row r="932" spans="2:4">
      <c r="B932" s="113"/>
      <c r="C932" s="114"/>
      <c r="D932" s="114"/>
    </row>
    <row r="933" spans="2:4">
      <c r="B933" s="113"/>
      <c r="C933" s="114"/>
      <c r="D933" s="114"/>
    </row>
    <row r="934" spans="2:4">
      <c r="B934" s="113"/>
      <c r="C934" s="114"/>
      <c r="D934" s="114"/>
    </row>
    <row r="935" spans="2:4">
      <c r="B935" s="113"/>
      <c r="C935" s="114"/>
      <c r="D935" s="114"/>
    </row>
    <row r="936" spans="2:4">
      <c r="B936" s="113"/>
      <c r="C936" s="114"/>
      <c r="D936" s="114"/>
    </row>
    <row r="937" spans="2:4">
      <c r="B937" s="113"/>
      <c r="C937" s="114"/>
      <c r="D937" s="114"/>
    </row>
    <row r="938" spans="2:4">
      <c r="B938" s="113"/>
      <c r="C938" s="114"/>
      <c r="D938" s="114"/>
    </row>
    <row r="939" spans="2:4">
      <c r="B939" s="113"/>
      <c r="C939" s="114"/>
      <c r="D939" s="114"/>
    </row>
    <row r="940" spans="2:4">
      <c r="B940" s="113"/>
      <c r="C940" s="114"/>
      <c r="D940" s="114"/>
    </row>
    <row r="941" spans="2:4">
      <c r="B941" s="113"/>
      <c r="C941" s="114"/>
      <c r="D941" s="114"/>
    </row>
    <row r="942" spans="2:4">
      <c r="B942" s="113"/>
      <c r="C942" s="114"/>
      <c r="D942" s="114"/>
    </row>
    <row r="943" spans="2:4">
      <c r="B943" s="113"/>
      <c r="C943" s="114"/>
      <c r="D943" s="114"/>
    </row>
    <row r="944" spans="2:4">
      <c r="B944" s="113"/>
      <c r="C944" s="114"/>
      <c r="D944" s="114"/>
    </row>
    <row r="945" spans="2:4">
      <c r="B945" s="113"/>
      <c r="C945" s="114"/>
      <c r="D945" s="114"/>
    </row>
    <row r="946" spans="2:4">
      <c r="B946" s="113"/>
      <c r="C946" s="114"/>
      <c r="D946" s="114"/>
    </row>
    <row r="947" spans="2:4">
      <c r="B947" s="113"/>
      <c r="C947" s="114"/>
      <c r="D947" s="114"/>
    </row>
    <row r="948" spans="2:4">
      <c r="B948" s="113"/>
      <c r="C948" s="114"/>
      <c r="D948" s="114"/>
    </row>
    <row r="949" spans="2:4">
      <c r="B949" s="113"/>
      <c r="C949" s="114"/>
      <c r="D949" s="114"/>
    </row>
    <row r="950" spans="2:4">
      <c r="B950" s="113"/>
      <c r="C950" s="114"/>
      <c r="D950" s="114"/>
    </row>
    <row r="951" spans="2:4">
      <c r="B951" s="113"/>
      <c r="C951" s="114"/>
      <c r="D951" s="114"/>
    </row>
    <row r="952" spans="2:4">
      <c r="B952" s="113"/>
      <c r="C952" s="114"/>
      <c r="D952" s="114"/>
    </row>
    <row r="953" spans="2:4">
      <c r="B953" s="113"/>
      <c r="C953" s="114"/>
      <c r="D953" s="114"/>
    </row>
    <row r="954" spans="2:4">
      <c r="B954" s="113"/>
      <c r="C954" s="114"/>
      <c r="D954" s="114"/>
    </row>
    <row r="955" spans="2:4">
      <c r="B955" s="113"/>
      <c r="C955" s="114"/>
      <c r="D955" s="114"/>
    </row>
    <row r="956" spans="2:4">
      <c r="B956" s="113"/>
      <c r="C956" s="114"/>
      <c r="D956" s="114"/>
    </row>
    <row r="957" spans="2:4">
      <c r="B957" s="113"/>
      <c r="C957" s="114"/>
      <c r="D957" s="114"/>
    </row>
    <row r="958" spans="2:4">
      <c r="B958" s="113"/>
      <c r="C958" s="114"/>
      <c r="D958" s="114"/>
    </row>
    <row r="959" spans="2:4">
      <c r="B959" s="113"/>
      <c r="C959" s="114"/>
      <c r="D959" s="114"/>
    </row>
    <row r="960" spans="2:4">
      <c r="B960" s="113"/>
      <c r="C960" s="114"/>
      <c r="D960" s="114"/>
    </row>
    <row r="961" spans="2:4">
      <c r="B961" s="113"/>
      <c r="C961" s="114"/>
      <c r="D961" s="114"/>
    </row>
    <row r="962" spans="2:4">
      <c r="B962" s="113"/>
      <c r="C962" s="114"/>
      <c r="D962" s="114"/>
    </row>
    <row r="963" spans="2:4">
      <c r="B963" s="113"/>
      <c r="C963" s="114"/>
      <c r="D963" s="114"/>
    </row>
    <row r="964" spans="2:4">
      <c r="B964" s="113"/>
      <c r="C964" s="114"/>
      <c r="D964" s="114"/>
    </row>
    <row r="965" spans="2:4">
      <c r="B965" s="113"/>
      <c r="C965" s="114"/>
      <c r="D965" s="114"/>
    </row>
    <row r="966" spans="2:4">
      <c r="B966" s="113"/>
      <c r="C966" s="114"/>
      <c r="D966" s="114"/>
    </row>
    <row r="967" spans="2:4">
      <c r="B967" s="113"/>
      <c r="C967" s="114"/>
      <c r="D967" s="114"/>
    </row>
  </sheetData>
  <sheetProtection sheet="1" objects="1" scenarios="1"/>
  <mergeCells count="1">
    <mergeCell ref="B6:D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144</v>
      </c>
      <c r="C1" s="67" t="s" vm="1">
        <v>228</v>
      </c>
    </row>
    <row r="2" spans="2:16">
      <c r="B2" s="46" t="s">
        <v>143</v>
      </c>
      <c r="C2" s="67" t="s">
        <v>229</v>
      </c>
    </row>
    <row r="3" spans="2:16">
      <c r="B3" s="46" t="s">
        <v>145</v>
      </c>
      <c r="C3" s="67" t="s">
        <v>230</v>
      </c>
    </row>
    <row r="4" spans="2:16">
      <c r="B4" s="46" t="s">
        <v>146</v>
      </c>
      <c r="C4" s="67">
        <v>8801</v>
      </c>
    </row>
    <row r="6" spans="2:16" ht="26.25" customHeight="1">
      <c r="B6" s="148" t="s">
        <v>182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209</v>
      </c>
      <c r="M7" s="29" t="s">
        <v>181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3162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118">
        <v>0</v>
      </c>
      <c r="N10" s="81"/>
      <c r="O10" s="119">
        <v>0</v>
      </c>
      <c r="P10" s="119">
        <v>0</v>
      </c>
    </row>
    <row r="11" spans="2:16" ht="20.25" customHeight="1">
      <c r="B11" s="120" t="s">
        <v>219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2:16">
      <c r="B12" s="120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2:16">
      <c r="B13" s="120" t="s">
        <v>210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2:16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2:16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2:16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2:16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2:16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2:16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2:16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2:16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2:16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2:16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2:16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2:16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2:16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2:16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2:16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2:16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2:16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2:16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2:16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2:16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2:16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2:16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2:16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2:16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2:16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2:16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2:16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2:16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2:16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2:16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2:16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</row>
    <row r="46" spans="2:16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spans="2:16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spans="2:16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</row>
    <row r="49" spans="2:16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2:16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spans="2:16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</row>
    <row r="52" spans="2:16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</row>
    <row r="53" spans="2:16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spans="2:16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</row>
    <row r="55" spans="2:16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</row>
    <row r="56" spans="2:16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spans="2:16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2:16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spans="2:16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spans="2:16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</row>
    <row r="61" spans="2:16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2:16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spans="2:16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2:16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2:16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2:16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2:16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</row>
    <row r="68" spans="2:16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6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</row>
    <row r="70" spans="2:16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spans="2:16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</row>
    <row r="72" spans="2:16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2:16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2:16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  <row r="75" spans="2:16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</row>
    <row r="76" spans="2:16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spans="2:16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2:16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</row>
    <row r="79" spans="2:16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</row>
    <row r="80" spans="2:16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1" spans="2:16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</row>
    <row r="82" spans="2:16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</row>
    <row r="83" spans="2:16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</row>
    <row r="84" spans="2:16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</row>
    <row r="85" spans="2:16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2:16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</row>
    <row r="87" spans="2:16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spans="2:16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</row>
    <row r="89" spans="2:16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r="90" spans="2:16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</row>
    <row r="91" spans="2:16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</row>
    <row r="92" spans="2:16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</row>
    <row r="93" spans="2:16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2:16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2:16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</row>
    <row r="96" spans="2:16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7" spans="2:16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</row>
    <row r="98" spans="2:16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spans="2:16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</row>
    <row r="100" spans="2:16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</row>
    <row r="101" spans="2:16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2:16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</row>
    <row r="103" spans="2:16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2:16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2:16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2:16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2:16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2:16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2:16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144</v>
      </c>
      <c r="C1" s="67" t="s" vm="1">
        <v>228</v>
      </c>
    </row>
    <row r="2" spans="2:16">
      <c r="B2" s="46" t="s">
        <v>143</v>
      </c>
      <c r="C2" s="67" t="s">
        <v>229</v>
      </c>
    </row>
    <row r="3" spans="2:16">
      <c r="B3" s="46" t="s">
        <v>145</v>
      </c>
      <c r="C3" s="67" t="s">
        <v>230</v>
      </c>
    </row>
    <row r="4" spans="2:16">
      <c r="B4" s="46" t="s">
        <v>146</v>
      </c>
      <c r="C4" s="67">
        <v>8801</v>
      </c>
    </row>
    <row r="6" spans="2:16" ht="26.25" customHeight="1">
      <c r="B6" s="148" t="s">
        <v>183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204</v>
      </c>
      <c r="M7" s="29" t="s">
        <v>181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3163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118">
        <v>0</v>
      </c>
      <c r="N10" s="81"/>
      <c r="O10" s="119">
        <v>0</v>
      </c>
      <c r="P10" s="119">
        <v>0</v>
      </c>
    </row>
    <row r="11" spans="2:16" ht="20.25" customHeight="1">
      <c r="B11" s="120" t="s">
        <v>219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2:16">
      <c r="B12" s="120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2:16">
      <c r="B13" s="120" t="s">
        <v>210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2:16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2:16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2:16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2:16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2:16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2:16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2:16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2:16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2:16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2:16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2:16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2:16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2:16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2:16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2:16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2:16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2:16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2:16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2:16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2:16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2:16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2:16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2:16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2:16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2:16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2:16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2:16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2:16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2:16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2:16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2:16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</row>
    <row r="46" spans="2:16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spans="2:16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spans="2:16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</row>
    <row r="49" spans="2:16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2:16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spans="2:16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</row>
    <row r="52" spans="2:16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</row>
    <row r="53" spans="2:16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spans="2:16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</row>
    <row r="55" spans="2:16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</row>
    <row r="56" spans="2:16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spans="2:16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2:16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spans="2:16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spans="2:16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</row>
    <row r="61" spans="2:16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2:16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spans="2:16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2:16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2:16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2:16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2:16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</row>
    <row r="68" spans="2:16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6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</row>
    <row r="70" spans="2:16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spans="2:16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</row>
    <row r="72" spans="2:16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2:16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2:16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  <row r="75" spans="2:16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</row>
    <row r="76" spans="2:16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spans="2:16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2:16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</row>
    <row r="79" spans="2:16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</row>
    <row r="80" spans="2:16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1" spans="2:16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</row>
    <row r="82" spans="2:16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</row>
    <row r="83" spans="2:16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</row>
    <row r="84" spans="2:16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</row>
    <row r="85" spans="2:16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2:16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</row>
    <row r="87" spans="2:16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spans="2:16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</row>
    <row r="89" spans="2:16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r="90" spans="2:16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</row>
    <row r="91" spans="2:16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</row>
    <row r="92" spans="2:16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</row>
    <row r="93" spans="2:16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2:16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2:16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</row>
    <row r="96" spans="2:16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7" spans="2:16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</row>
    <row r="98" spans="2:16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spans="2:16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</row>
    <row r="100" spans="2:16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</row>
    <row r="101" spans="2:16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2:16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</row>
    <row r="103" spans="2:16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2:16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2:16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2:16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2:16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2:16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2:16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</row>
    <row r="219" spans="2:16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</row>
    <row r="220" spans="2:16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</row>
    <row r="221" spans="2:16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</row>
    <row r="222" spans="2:16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</row>
    <row r="223" spans="2:16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</row>
    <row r="224" spans="2:16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</row>
    <row r="225" spans="2:16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</row>
    <row r="226" spans="2:16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</row>
    <row r="227" spans="2:16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</row>
    <row r="228" spans="2:16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</row>
    <row r="229" spans="2:16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</row>
    <row r="230" spans="2:16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</row>
    <row r="231" spans="2:16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</row>
    <row r="232" spans="2:16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</row>
    <row r="233" spans="2:16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</row>
    <row r="234" spans="2:16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</row>
    <row r="235" spans="2:16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</row>
    <row r="236" spans="2:16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</row>
    <row r="237" spans="2:16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</row>
    <row r="238" spans="2:16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</row>
    <row r="239" spans="2:16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</row>
    <row r="240" spans="2:16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</row>
    <row r="241" spans="2:16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</row>
    <row r="242" spans="2:16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</row>
    <row r="243" spans="2:16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</row>
    <row r="244" spans="2:16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</row>
    <row r="245" spans="2:16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</row>
    <row r="246" spans="2:16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7" spans="2:16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</row>
    <row r="248" spans="2:16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</row>
    <row r="249" spans="2:16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</row>
    <row r="250" spans="2:16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</row>
    <row r="251" spans="2:16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</row>
    <row r="252" spans="2:16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3" spans="2:16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</row>
    <row r="254" spans="2:16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</row>
    <row r="255" spans="2:16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</row>
    <row r="256" spans="2:16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</row>
    <row r="257" spans="2:16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</row>
    <row r="258" spans="2:16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</row>
    <row r="259" spans="2:16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</row>
    <row r="260" spans="2:16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</row>
    <row r="261" spans="2:16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</row>
    <row r="262" spans="2:16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</row>
    <row r="263" spans="2:16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</row>
    <row r="264" spans="2:16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</row>
    <row r="265" spans="2:16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6" spans="2:16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</row>
    <row r="267" spans="2:16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</row>
    <row r="268" spans="2:16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</row>
    <row r="269" spans="2:16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</row>
    <row r="270" spans="2:16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</row>
    <row r="271" spans="2:16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2" spans="2:16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</row>
    <row r="273" spans="2:16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</row>
    <row r="274" spans="2:16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</row>
    <row r="275" spans="2:16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</row>
    <row r="276" spans="2:16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</row>
    <row r="277" spans="2:16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</row>
    <row r="278" spans="2:16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</row>
    <row r="279" spans="2:16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</row>
    <row r="280" spans="2:16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</row>
    <row r="281" spans="2:16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</row>
    <row r="282" spans="2:16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</row>
    <row r="283" spans="2:16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</row>
    <row r="284" spans="2:16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</row>
    <row r="285" spans="2:16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</row>
    <row r="286" spans="2:16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</row>
    <row r="287" spans="2:16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</row>
    <row r="288" spans="2:16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</row>
    <row r="289" spans="2:16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</row>
    <row r="290" spans="2:16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</row>
    <row r="291" spans="2:16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</row>
    <row r="292" spans="2:16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2:16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2:16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2:16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</row>
    <row r="296" spans="2:16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</row>
    <row r="297" spans="2:16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</row>
    <row r="298" spans="2:16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2:16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</row>
    <row r="300" spans="2:16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2:16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</row>
    <row r="302" spans="2:16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</row>
    <row r="303" spans="2:16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</row>
    <row r="304" spans="2:16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</row>
    <row r="305" spans="2:16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</row>
    <row r="306" spans="2:16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</row>
    <row r="307" spans="2:16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</row>
    <row r="308" spans="2:16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2:16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</row>
    <row r="310" spans="2:16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</row>
    <row r="311" spans="2:16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</row>
    <row r="312" spans="2:16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</row>
    <row r="313" spans="2:16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</row>
    <row r="314" spans="2:16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</row>
    <row r="315" spans="2:16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</row>
    <row r="316" spans="2:16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</row>
    <row r="317" spans="2:16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</row>
    <row r="318" spans="2:16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</row>
    <row r="319" spans="2:16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</row>
    <row r="320" spans="2:16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</row>
    <row r="321" spans="2:16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</row>
    <row r="322" spans="2:16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2:16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</row>
    <row r="324" spans="2:16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</row>
    <row r="325" spans="2:16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</row>
    <row r="326" spans="2:16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</row>
    <row r="327" spans="2:16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</row>
    <row r="328" spans="2:16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</row>
    <row r="329" spans="2:16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</row>
    <row r="330" spans="2:16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</row>
    <row r="331" spans="2:16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</row>
    <row r="332" spans="2:16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</row>
    <row r="333" spans="2:16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</row>
    <row r="334" spans="2:16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</row>
    <row r="335" spans="2:16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</row>
    <row r="336" spans="2:16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</row>
    <row r="337" spans="2:16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</row>
    <row r="338" spans="2:16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</row>
    <row r="339" spans="2:16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</row>
    <row r="340" spans="2:16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2:16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</row>
    <row r="342" spans="2:16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</row>
    <row r="343" spans="2:16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</row>
    <row r="344" spans="2:16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</row>
    <row r="345" spans="2:16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</row>
    <row r="346" spans="2:16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</row>
    <row r="347" spans="2:16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</row>
    <row r="348" spans="2:16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</row>
    <row r="349" spans="2:16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</row>
    <row r="350" spans="2:16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</row>
    <row r="351" spans="2:16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</row>
    <row r="352" spans="2:16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2:16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</row>
    <row r="354" spans="2:16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</row>
    <row r="355" spans="2:16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</row>
    <row r="356" spans="2:16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</row>
    <row r="357" spans="2:16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</row>
    <row r="358" spans="2:16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</row>
    <row r="359" spans="2:16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</row>
    <row r="360" spans="2:16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</row>
    <row r="361" spans="2:16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</row>
    <row r="362" spans="2:16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</row>
    <row r="363" spans="2:16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</row>
    <row r="364" spans="2:16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</row>
    <row r="365" spans="2:16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</row>
    <row r="366" spans="2:16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</row>
    <row r="367" spans="2:16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</row>
    <row r="368" spans="2:16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</row>
    <row r="369" spans="2:16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</row>
    <row r="370" spans="2:16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</row>
    <row r="371" spans="2:16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</row>
    <row r="372" spans="2:16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</row>
    <row r="373" spans="2:16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</row>
    <row r="374" spans="2:16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</row>
    <row r="375" spans="2:16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</row>
    <row r="376" spans="2:16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2:16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</row>
    <row r="378" spans="2:16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</row>
    <row r="379" spans="2:16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</row>
    <row r="380" spans="2:16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</row>
    <row r="381" spans="2:16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</row>
    <row r="382" spans="2:16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</row>
    <row r="383" spans="2:16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</row>
    <row r="384" spans="2:16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</row>
    <row r="385" spans="2:16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</row>
    <row r="386" spans="2:16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</row>
    <row r="387" spans="2:16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</row>
    <row r="388" spans="2:16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</row>
    <row r="389" spans="2:16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</row>
    <row r="390" spans="2:16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</row>
    <row r="391" spans="2:16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</row>
    <row r="392" spans="2:16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</row>
    <row r="393" spans="2:16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</row>
    <row r="394" spans="2:16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</row>
    <row r="395" spans="2:16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</row>
    <row r="396" spans="2:16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</row>
    <row r="397" spans="2:16">
      <c r="B397" s="122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</row>
    <row r="398" spans="2:16">
      <c r="B398" s="122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</row>
    <row r="399" spans="2:16">
      <c r="B399" s="12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</row>
    <row r="400" spans="2:16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</row>
    <row r="401" spans="2:16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</row>
    <row r="402" spans="2:16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</row>
    <row r="403" spans="2:16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</row>
    <row r="404" spans="2:16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</row>
    <row r="405" spans="2:16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</row>
    <row r="406" spans="2:16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</row>
    <row r="407" spans="2:16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</row>
    <row r="408" spans="2:16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</row>
    <row r="409" spans="2:16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</row>
    <row r="410" spans="2:16">
      <c r="B410" s="113"/>
      <c r="C410" s="113"/>
      <c r="D410" s="113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</row>
    <row r="411" spans="2:16">
      <c r="B411" s="113"/>
      <c r="C411" s="113"/>
      <c r="D411" s="113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7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144</v>
      </c>
      <c r="C1" s="67" t="s" vm="1">
        <v>228</v>
      </c>
    </row>
    <row r="2" spans="2:16">
      <c r="B2" s="46" t="s">
        <v>143</v>
      </c>
      <c r="C2" s="67" t="s">
        <v>229</v>
      </c>
    </row>
    <row r="3" spans="2:16">
      <c r="B3" s="46" t="s">
        <v>145</v>
      </c>
      <c r="C3" s="67" t="s">
        <v>230</v>
      </c>
    </row>
    <row r="4" spans="2:16">
      <c r="B4" s="46" t="s">
        <v>146</v>
      </c>
      <c r="C4" s="67">
        <v>8801</v>
      </c>
    </row>
    <row r="6" spans="2:16" ht="26.25" customHeight="1">
      <c r="B6" s="148" t="s">
        <v>185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78.75">
      <c r="B7" s="21" t="s">
        <v>115</v>
      </c>
      <c r="C7" s="29" t="s">
        <v>45</v>
      </c>
      <c r="D7" s="29" t="s">
        <v>65</v>
      </c>
      <c r="E7" s="29" t="s">
        <v>14</v>
      </c>
      <c r="F7" s="29" t="s">
        <v>66</v>
      </c>
      <c r="G7" s="29" t="s">
        <v>103</v>
      </c>
      <c r="H7" s="29" t="s">
        <v>17</v>
      </c>
      <c r="I7" s="29" t="s">
        <v>102</v>
      </c>
      <c r="J7" s="29" t="s">
        <v>16</v>
      </c>
      <c r="K7" s="29" t="s">
        <v>180</v>
      </c>
      <c r="L7" s="29" t="s">
        <v>204</v>
      </c>
      <c r="M7" s="29" t="s">
        <v>181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3164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118">
        <v>0</v>
      </c>
      <c r="N10" s="81"/>
      <c r="O10" s="119">
        <v>0</v>
      </c>
      <c r="P10" s="119">
        <v>0</v>
      </c>
    </row>
    <row r="11" spans="2:16" ht="20.25" customHeight="1">
      <c r="B11" s="120" t="s">
        <v>219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2:16">
      <c r="B12" s="120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2:16">
      <c r="B13" s="120" t="s">
        <v>210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2:16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2:16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2:16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2:16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2:16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2:16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2:16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2:16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2:16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2:16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2:16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2:16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2:16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7" spans="2:16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2:16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2:16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2:16"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2:16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2:16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2:16"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</row>
    <row r="34" spans="2:16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2:16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</row>
    <row r="37" spans="2:16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</row>
    <row r="38" spans="2:16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</row>
    <row r="39" spans="2:16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</row>
    <row r="40" spans="2:16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</row>
    <row r="41" spans="2:16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</row>
    <row r="42" spans="2:16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2:16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2:16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</row>
    <row r="45" spans="2:16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</row>
    <row r="46" spans="2:16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</row>
    <row r="47" spans="2:16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</row>
    <row r="48" spans="2:16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</row>
    <row r="49" spans="2:16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</row>
    <row r="50" spans="2:16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</row>
    <row r="51" spans="2:16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</row>
    <row r="52" spans="2:16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</row>
    <row r="53" spans="2:16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</row>
    <row r="54" spans="2:16"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</row>
    <row r="55" spans="2:16"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</row>
    <row r="56" spans="2:16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spans="2:16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spans="2:16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spans="2:16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spans="2:16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</row>
    <row r="61" spans="2:16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2:16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spans="2:16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2:16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2:16"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2:16"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2:16"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</row>
    <row r="68" spans="2:16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6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</row>
    <row r="70" spans="2:16"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spans="2:16"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</row>
    <row r="72" spans="2:16"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</row>
    <row r="73" spans="2:16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</row>
    <row r="74" spans="2:16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</row>
    <row r="75" spans="2:16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</row>
    <row r="76" spans="2:16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</row>
    <row r="77" spans="2:16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</row>
    <row r="78" spans="2:16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</row>
    <row r="79" spans="2:16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</row>
    <row r="80" spans="2:16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</row>
    <row r="81" spans="2:16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</row>
    <row r="82" spans="2:16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</row>
    <row r="83" spans="2:16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</row>
    <row r="84" spans="2:16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</row>
    <row r="85" spans="2:16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</row>
    <row r="86" spans="2:16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</row>
    <row r="87" spans="2:16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</row>
    <row r="88" spans="2:16"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</row>
    <row r="89" spans="2:16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</row>
    <row r="90" spans="2:16"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</row>
    <row r="91" spans="2:16"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</row>
    <row r="92" spans="2:16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</row>
    <row r="93" spans="2:16"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</row>
    <row r="94" spans="2:16"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2:16"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</row>
    <row r="96" spans="2:16"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7" spans="2:16"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</row>
    <row r="98" spans="2:16"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</row>
    <row r="99" spans="2:16"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</row>
    <row r="100" spans="2:16"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</row>
    <row r="101" spans="2:16"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</row>
    <row r="102" spans="2:16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</row>
    <row r="103" spans="2:16"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2:16"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2:16"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2:16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2:16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2:16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2:16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2:16"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2:16"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2:16"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2:16"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2:16"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2:16"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2:16"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2:16"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2:16"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2:16"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2:16"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2:16"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2:16"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2:16"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2:16"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2:16"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2:16"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2:16"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2:16"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2:16"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2:16"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  <row r="133" spans="2:16"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</row>
    <row r="134" spans="2:16"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</row>
    <row r="135" spans="2:16"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</row>
    <row r="136" spans="2:16"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</row>
    <row r="137" spans="2:16"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</row>
    <row r="138" spans="2:16"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</row>
    <row r="139" spans="2:16"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</row>
    <row r="140" spans="2:16"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</row>
    <row r="141" spans="2:16"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</row>
    <row r="142" spans="2:16"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</row>
    <row r="143" spans="2:16"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</row>
    <row r="144" spans="2:16"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</row>
    <row r="145" spans="2:16"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2:16"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</row>
    <row r="147" spans="2:16"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</row>
    <row r="148" spans="2:16"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</row>
    <row r="149" spans="2:16"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</row>
    <row r="150" spans="2:16"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</row>
    <row r="151" spans="2:16"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</row>
    <row r="152" spans="2:16"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</row>
    <row r="153" spans="2:16"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</row>
    <row r="154" spans="2:16"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</row>
    <row r="155" spans="2:16"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</row>
    <row r="156" spans="2:16"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</row>
    <row r="157" spans="2:16"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</row>
    <row r="158" spans="2:16"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2:16"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2:16"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</row>
    <row r="161" spans="2:16"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</row>
    <row r="162" spans="2:16"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</row>
    <row r="163" spans="2:16"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2:16"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</row>
    <row r="165" spans="2:16"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</row>
    <row r="166" spans="2:16"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</row>
    <row r="167" spans="2:16"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</row>
    <row r="168" spans="2:16"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</row>
    <row r="169" spans="2:16"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</row>
    <row r="170" spans="2:16"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</row>
    <row r="171" spans="2:16"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</row>
    <row r="172" spans="2:16"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2:16"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</row>
    <row r="174" spans="2:16"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</row>
    <row r="175" spans="2:16"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</row>
    <row r="176" spans="2:16"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</row>
    <row r="177" spans="2:16"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</row>
    <row r="178" spans="2:16"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</row>
    <row r="179" spans="2:16"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</row>
    <row r="180" spans="2:16"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</row>
    <row r="181" spans="2:16"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</row>
    <row r="182" spans="2:16"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</row>
    <row r="183" spans="2:16"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</row>
    <row r="184" spans="2:16"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</row>
    <row r="185" spans="2:16"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</row>
    <row r="186" spans="2:16"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</row>
    <row r="187" spans="2:16"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</row>
    <row r="188" spans="2:16"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</row>
    <row r="189" spans="2:16"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</row>
    <row r="190" spans="2:16"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2:16"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</row>
    <row r="192" spans="2:16"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</row>
    <row r="193" spans="2:16"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</row>
    <row r="194" spans="2:16"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</row>
    <row r="195" spans="2:16"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</row>
    <row r="196" spans="2:16"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</row>
    <row r="197" spans="2:16"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</row>
    <row r="198" spans="2:16"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</row>
    <row r="199" spans="2:16"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</row>
    <row r="200" spans="2:16"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</row>
    <row r="201" spans="2:16"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</row>
    <row r="202" spans="2:16"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</row>
    <row r="203" spans="2:16"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</row>
    <row r="204" spans="2:16"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</row>
    <row r="205" spans="2:16"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</row>
    <row r="206" spans="2:16"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</row>
    <row r="207" spans="2:16"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</row>
    <row r="208" spans="2:16"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</row>
    <row r="209" spans="2:16"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</row>
    <row r="210" spans="2:16"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</row>
    <row r="211" spans="2:16"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</row>
    <row r="217" spans="2:16"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</row>
    <row r="218" spans="2:16"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</row>
    <row r="219" spans="2:16"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</row>
    <row r="220" spans="2:16"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</row>
    <row r="221" spans="2:16"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</row>
    <row r="222" spans="2:16"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</row>
    <row r="223" spans="2:16"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</row>
    <row r="224" spans="2:16"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</row>
    <row r="225" spans="2:16"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</row>
    <row r="226" spans="2:16"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</row>
    <row r="227" spans="2:16"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</row>
    <row r="228" spans="2:16"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</row>
    <row r="229" spans="2:16"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</row>
    <row r="230" spans="2:16"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</row>
    <row r="231" spans="2:16"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</row>
    <row r="232" spans="2:16"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</row>
    <row r="233" spans="2:16"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</row>
    <row r="234" spans="2:16"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</row>
    <row r="235" spans="2:16"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</row>
    <row r="236" spans="2:16"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</row>
    <row r="237" spans="2:16"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</row>
    <row r="238" spans="2:16"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</row>
    <row r="239" spans="2:16"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</row>
    <row r="240" spans="2:16"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</row>
    <row r="241" spans="2:16"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</row>
    <row r="242" spans="2:16"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</row>
    <row r="243" spans="2:16"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</row>
    <row r="244" spans="2:16"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</row>
    <row r="245" spans="2:16"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</row>
    <row r="246" spans="2:16"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7" spans="2:16"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</row>
    <row r="248" spans="2:16"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</row>
    <row r="249" spans="2:16"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</row>
    <row r="250" spans="2:16"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</row>
    <row r="251" spans="2:16"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</row>
    <row r="252" spans="2:16"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3" spans="2:16"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</row>
    <row r="254" spans="2:16"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</row>
    <row r="255" spans="2:16"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</row>
    <row r="256" spans="2:16"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</row>
    <row r="257" spans="2:16"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</row>
    <row r="258" spans="2:16"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</row>
    <row r="259" spans="2:16"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</row>
    <row r="260" spans="2:16"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</row>
    <row r="261" spans="2:16"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</row>
    <row r="262" spans="2:16"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</row>
    <row r="263" spans="2:16"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</row>
    <row r="264" spans="2:16"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</row>
    <row r="265" spans="2:16"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6" spans="2:16"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</row>
    <row r="267" spans="2:16">
      <c r="B267" s="113"/>
      <c r="C267" s="113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</row>
    <row r="268" spans="2:16">
      <c r="B268" s="1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</row>
    <row r="269" spans="2:16">
      <c r="B269" s="113"/>
      <c r="C269" s="113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</row>
    <row r="270" spans="2:16">
      <c r="B270" s="113"/>
      <c r="C270" s="113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</row>
    <row r="271" spans="2:16">
      <c r="B271" s="113"/>
      <c r="C271" s="113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2" spans="2:16">
      <c r="B272" s="113"/>
      <c r="C272" s="113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</row>
    <row r="273" spans="2:16">
      <c r="B273" s="113"/>
      <c r="C273" s="113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</row>
    <row r="274" spans="2:16">
      <c r="B274" s="113"/>
      <c r="C274" s="113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</row>
    <row r="275" spans="2:16">
      <c r="B275" s="113"/>
      <c r="C275" s="113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</row>
    <row r="276" spans="2:16">
      <c r="B276" s="113"/>
      <c r="C276" s="113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</row>
    <row r="277" spans="2:16">
      <c r="B277" s="113"/>
      <c r="C277" s="113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</row>
    <row r="278" spans="2:16">
      <c r="B278" s="113"/>
      <c r="C278" s="113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</row>
    <row r="279" spans="2:16">
      <c r="B279" s="113"/>
      <c r="C279" s="113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</row>
    <row r="280" spans="2:16">
      <c r="B280" s="113"/>
      <c r="C280" s="113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</row>
    <row r="281" spans="2:16">
      <c r="B281" s="113"/>
      <c r="C281" s="113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</row>
    <row r="282" spans="2:16">
      <c r="B282" s="113"/>
      <c r="C282" s="113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</row>
    <row r="283" spans="2:16">
      <c r="B283" s="113"/>
      <c r="C283" s="113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</row>
    <row r="284" spans="2:16">
      <c r="B284" s="113"/>
      <c r="C284" s="113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</row>
    <row r="285" spans="2:16">
      <c r="B285" s="113"/>
      <c r="C285" s="113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</row>
    <row r="286" spans="2:16">
      <c r="B286" s="113"/>
      <c r="C286" s="113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</row>
    <row r="287" spans="2:16">
      <c r="B287" s="113"/>
      <c r="C287" s="113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</row>
    <row r="288" spans="2:16">
      <c r="B288" s="113"/>
      <c r="C288" s="113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</row>
    <row r="289" spans="2:16">
      <c r="B289" s="113"/>
      <c r="C289" s="113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</row>
    <row r="290" spans="2:16">
      <c r="B290" s="113"/>
      <c r="C290" s="113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</row>
    <row r="291" spans="2:16">
      <c r="B291" s="113"/>
      <c r="C291" s="113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</row>
    <row r="292" spans="2:16">
      <c r="B292" s="113"/>
      <c r="C292" s="113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2:16">
      <c r="B293" s="113"/>
      <c r="C293" s="113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</row>
    <row r="294" spans="2:16">
      <c r="B294" s="113"/>
      <c r="C294" s="113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</row>
    <row r="295" spans="2:16">
      <c r="B295" s="113"/>
      <c r="C295" s="113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</row>
    <row r="296" spans="2:16">
      <c r="B296" s="113"/>
      <c r="C296" s="113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</row>
    <row r="297" spans="2:16">
      <c r="B297" s="113"/>
      <c r="C297" s="113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</row>
    <row r="298" spans="2:16">
      <c r="B298" s="113"/>
      <c r="C298" s="113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</row>
    <row r="299" spans="2:16">
      <c r="B299" s="113"/>
      <c r="C299" s="113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</row>
    <row r="300" spans="2:16">
      <c r="B300" s="113"/>
      <c r="C300" s="113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</row>
    <row r="301" spans="2:16">
      <c r="B301" s="113"/>
      <c r="C301" s="113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</row>
    <row r="302" spans="2:16">
      <c r="B302" s="113"/>
      <c r="C302" s="113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</row>
    <row r="303" spans="2:16">
      <c r="B303" s="113"/>
      <c r="C303" s="113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</row>
    <row r="304" spans="2:16">
      <c r="B304" s="113"/>
      <c r="C304" s="113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</row>
    <row r="305" spans="2:16">
      <c r="B305" s="113"/>
      <c r="C305" s="113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</row>
    <row r="306" spans="2:16">
      <c r="B306" s="113"/>
      <c r="C306" s="113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</row>
    <row r="307" spans="2:16">
      <c r="B307" s="113"/>
      <c r="C307" s="113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</row>
    <row r="308" spans="2:16">
      <c r="B308" s="113"/>
      <c r="C308" s="113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2:16">
      <c r="B309" s="113"/>
      <c r="C309" s="113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</row>
    <row r="310" spans="2:16">
      <c r="B310" s="113"/>
      <c r="C310" s="113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</row>
    <row r="311" spans="2:16">
      <c r="B311" s="113"/>
      <c r="C311" s="113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</row>
    <row r="312" spans="2:16">
      <c r="B312" s="113"/>
      <c r="C312" s="113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</row>
    <row r="313" spans="2:16">
      <c r="B313" s="113"/>
      <c r="C313" s="113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</row>
    <row r="314" spans="2:16">
      <c r="B314" s="113"/>
      <c r="C314" s="113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</row>
    <row r="315" spans="2:16">
      <c r="B315" s="113"/>
      <c r="C315" s="113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</row>
    <row r="316" spans="2:16">
      <c r="B316" s="113"/>
      <c r="C316" s="113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</row>
    <row r="317" spans="2:16">
      <c r="B317" s="113"/>
      <c r="C317" s="113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</row>
    <row r="318" spans="2:16">
      <c r="B318" s="113"/>
      <c r="C318" s="113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</row>
    <row r="319" spans="2:16">
      <c r="B319" s="113"/>
      <c r="C319" s="113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</row>
    <row r="320" spans="2:16">
      <c r="B320" s="113"/>
      <c r="C320" s="113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</row>
    <row r="321" spans="2:16">
      <c r="B321" s="113"/>
      <c r="C321" s="113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</row>
    <row r="322" spans="2:16">
      <c r="B322" s="113"/>
      <c r="C322" s="113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2:16">
      <c r="B323" s="113"/>
      <c r="C323" s="113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</row>
    <row r="324" spans="2:16">
      <c r="B324" s="113"/>
      <c r="C324" s="113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</row>
    <row r="325" spans="2:16">
      <c r="B325" s="113"/>
      <c r="C325" s="113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</row>
    <row r="326" spans="2:16">
      <c r="B326" s="113"/>
      <c r="C326" s="113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</row>
    <row r="327" spans="2:16">
      <c r="B327" s="113"/>
      <c r="C327" s="113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</row>
    <row r="328" spans="2:16">
      <c r="B328" s="113"/>
      <c r="C328" s="113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</row>
    <row r="329" spans="2:16">
      <c r="B329" s="113"/>
      <c r="C329" s="113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</row>
    <row r="330" spans="2:16">
      <c r="B330" s="113"/>
      <c r="C330" s="113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</row>
    <row r="331" spans="2:16">
      <c r="B331" s="113"/>
      <c r="C331" s="113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</row>
    <row r="332" spans="2:16">
      <c r="B332" s="113"/>
      <c r="C332" s="113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</row>
    <row r="333" spans="2:16">
      <c r="B333" s="113"/>
      <c r="C333" s="113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</row>
    <row r="334" spans="2:16">
      <c r="B334" s="113"/>
      <c r="C334" s="113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</row>
    <row r="335" spans="2:16">
      <c r="B335" s="113"/>
      <c r="C335" s="113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</row>
    <row r="336" spans="2:16">
      <c r="B336" s="113"/>
      <c r="C336" s="113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</row>
    <row r="337" spans="2:16">
      <c r="B337" s="113"/>
      <c r="C337" s="113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</row>
    <row r="338" spans="2:16">
      <c r="B338" s="113"/>
      <c r="C338" s="113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</row>
    <row r="339" spans="2:16">
      <c r="B339" s="113"/>
      <c r="C339" s="113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</row>
    <row r="340" spans="2:16">
      <c r="B340" s="113"/>
      <c r="C340" s="113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2:16">
      <c r="B341" s="113"/>
      <c r="C341" s="113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</row>
    <row r="342" spans="2:16">
      <c r="B342" s="113"/>
      <c r="C342" s="113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</row>
    <row r="343" spans="2:16">
      <c r="B343" s="113"/>
      <c r="C343" s="113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</row>
    <row r="344" spans="2:16">
      <c r="B344" s="113"/>
      <c r="C344" s="113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</row>
    <row r="345" spans="2:16">
      <c r="B345" s="113"/>
      <c r="C345" s="113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</row>
    <row r="346" spans="2:16">
      <c r="B346" s="113"/>
      <c r="C346" s="113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</row>
    <row r="347" spans="2:16">
      <c r="B347" s="113"/>
      <c r="C347" s="113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</row>
    <row r="348" spans="2:16">
      <c r="B348" s="113"/>
      <c r="C348" s="113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</row>
    <row r="349" spans="2:16">
      <c r="B349" s="113"/>
      <c r="C349" s="113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</row>
    <row r="350" spans="2:16">
      <c r="B350" s="113"/>
      <c r="C350" s="113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</row>
    <row r="351" spans="2:16">
      <c r="B351" s="113"/>
      <c r="C351" s="113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</row>
    <row r="352" spans="2:16">
      <c r="B352" s="113"/>
      <c r="C352" s="113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2:16">
      <c r="B353" s="113"/>
      <c r="C353" s="113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</row>
    <row r="354" spans="2:16">
      <c r="B354" s="113"/>
      <c r="C354" s="113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</row>
    <row r="355" spans="2:16">
      <c r="B355" s="113"/>
      <c r="C355" s="113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</row>
    <row r="356" spans="2:16">
      <c r="B356" s="113"/>
      <c r="C356" s="113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</row>
    <row r="357" spans="2:16">
      <c r="B357" s="113"/>
      <c r="C357" s="113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</row>
    <row r="358" spans="2:16">
      <c r="B358" s="113"/>
      <c r="C358" s="113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</row>
    <row r="359" spans="2:16">
      <c r="B359" s="113"/>
      <c r="C359" s="113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</row>
    <row r="360" spans="2:16">
      <c r="B360" s="113"/>
      <c r="C360" s="113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</row>
    <row r="361" spans="2:16">
      <c r="B361" s="113"/>
      <c r="C361" s="113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</row>
    <row r="362" spans="2:16">
      <c r="B362" s="113"/>
      <c r="C362" s="113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</row>
    <row r="363" spans="2:16">
      <c r="B363" s="113"/>
      <c r="C363" s="113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</row>
    <row r="364" spans="2:16">
      <c r="B364" s="113"/>
      <c r="C364" s="113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</row>
    <row r="365" spans="2:16">
      <c r="B365" s="113"/>
      <c r="C365" s="113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</row>
    <row r="366" spans="2:16">
      <c r="B366" s="113"/>
      <c r="C366" s="113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</row>
    <row r="367" spans="2:16">
      <c r="B367" s="113"/>
      <c r="C367" s="113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</row>
    <row r="368" spans="2:16">
      <c r="B368" s="113"/>
      <c r="C368" s="113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</row>
    <row r="369" spans="2:16">
      <c r="B369" s="113"/>
      <c r="C369" s="113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</row>
    <row r="370" spans="2:16">
      <c r="B370" s="113"/>
      <c r="C370" s="113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</row>
    <row r="371" spans="2:16">
      <c r="B371" s="113"/>
      <c r="C371" s="113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</row>
    <row r="372" spans="2:16">
      <c r="B372" s="113"/>
      <c r="C372" s="113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</row>
    <row r="373" spans="2:16">
      <c r="B373" s="113"/>
      <c r="C373" s="113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</row>
    <row r="374" spans="2:16">
      <c r="B374" s="113"/>
      <c r="C374" s="113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</row>
    <row r="375" spans="2:16">
      <c r="B375" s="113"/>
      <c r="C375" s="113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</row>
    <row r="376" spans="2:16">
      <c r="B376" s="113"/>
      <c r="C376" s="113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2:16">
      <c r="B377" s="113"/>
      <c r="C377" s="113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</row>
    <row r="378" spans="2:16">
      <c r="B378" s="113"/>
      <c r="C378" s="113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</row>
    <row r="379" spans="2:16">
      <c r="B379" s="113"/>
      <c r="C379" s="113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</row>
    <row r="380" spans="2:16">
      <c r="B380" s="113"/>
      <c r="C380" s="113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</row>
    <row r="381" spans="2:16">
      <c r="B381" s="113"/>
      <c r="C381" s="113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</row>
    <row r="382" spans="2:16">
      <c r="B382" s="113"/>
      <c r="C382" s="113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</row>
    <row r="383" spans="2:16">
      <c r="B383" s="113"/>
      <c r="C383" s="113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</row>
    <row r="384" spans="2:16">
      <c r="B384" s="113"/>
      <c r="C384" s="113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</row>
    <row r="385" spans="2:16">
      <c r="B385" s="113"/>
      <c r="C385" s="113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</row>
    <row r="386" spans="2:16">
      <c r="B386" s="113"/>
      <c r="C386" s="113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</row>
    <row r="387" spans="2:16">
      <c r="B387" s="113"/>
      <c r="C387" s="113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</row>
    <row r="388" spans="2:16">
      <c r="B388" s="113"/>
      <c r="C388" s="113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</row>
    <row r="389" spans="2:16">
      <c r="B389" s="113"/>
      <c r="C389" s="113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</row>
    <row r="390" spans="2:16">
      <c r="B390" s="113"/>
      <c r="C390" s="113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</row>
    <row r="391" spans="2:16">
      <c r="B391" s="113"/>
      <c r="C391" s="113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</row>
    <row r="392" spans="2:16">
      <c r="B392" s="113"/>
      <c r="C392" s="113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</row>
    <row r="393" spans="2:16">
      <c r="B393" s="113"/>
      <c r="C393" s="113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</row>
    <row r="394" spans="2:16">
      <c r="B394" s="113"/>
      <c r="C394" s="113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</row>
    <row r="395" spans="2:16">
      <c r="B395" s="113"/>
      <c r="C395" s="113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</row>
    <row r="396" spans="2:16">
      <c r="B396" s="113"/>
      <c r="C396" s="113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</row>
    <row r="397" spans="2:16">
      <c r="B397" s="122"/>
      <c r="C397" s="113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</row>
    <row r="398" spans="2:16">
      <c r="B398" s="122"/>
      <c r="C398" s="113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</row>
    <row r="399" spans="2:16">
      <c r="B399" s="123"/>
      <c r="C399" s="113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</row>
    <row r="400" spans="2:16">
      <c r="B400" s="113"/>
      <c r="C400" s="113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</row>
    <row r="401" spans="2:16">
      <c r="B401" s="113"/>
      <c r="C401" s="113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</row>
    <row r="402" spans="2:16">
      <c r="B402" s="113"/>
      <c r="C402" s="113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</row>
    <row r="403" spans="2:16">
      <c r="B403" s="113"/>
      <c r="C403" s="113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</row>
    <row r="404" spans="2:16">
      <c r="B404" s="113"/>
      <c r="C404" s="113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</row>
    <row r="405" spans="2:16">
      <c r="B405" s="113"/>
      <c r="C405" s="113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</row>
    <row r="406" spans="2:16">
      <c r="B406" s="113"/>
      <c r="C406" s="113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</row>
    <row r="407" spans="2:16">
      <c r="B407" s="113"/>
      <c r="C407" s="113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</row>
    <row r="408" spans="2:16">
      <c r="B408" s="113"/>
      <c r="C408" s="113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</row>
    <row r="409" spans="2:16">
      <c r="B409" s="113"/>
      <c r="C409" s="113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</row>
    <row r="410" spans="2:16">
      <c r="B410" s="113"/>
      <c r="C410" s="113"/>
      <c r="D410" s="113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</row>
    <row r="411" spans="2:16">
      <c r="B411" s="113"/>
      <c r="C411" s="113"/>
      <c r="D411" s="113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</row>
    <row r="412" spans="2:16">
      <c r="B412" s="113"/>
      <c r="C412" s="113"/>
      <c r="D412" s="113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</row>
    <row r="413" spans="2:16">
      <c r="B413" s="113"/>
      <c r="C413" s="113"/>
      <c r="D413" s="113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</row>
    <row r="414" spans="2:16">
      <c r="B414" s="113"/>
      <c r="C414" s="113"/>
      <c r="D414" s="113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</row>
    <row r="415" spans="2:16">
      <c r="B415" s="113"/>
      <c r="C415" s="113"/>
      <c r="D415" s="113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</row>
    <row r="416" spans="2:16">
      <c r="B416" s="113"/>
      <c r="C416" s="113"/>
      <c r="D416" s="113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</row>
    <row r="417" spans="2:16">
      <c r="B417" s="113"/>
      <c r="C417" s="113"/>
      <c r="D417" s="113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</row>
    <row r="418" spans="2:16">
      <c r="B418" s="113"/>
      <c r="C418" s="113"/>
      <c r="D418" s="113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</row>
    <row r="419" spans="2:16">
      <c r="B419" s="113"/>
      <c r="C419" s="113"/>
      <c r="D419" s="113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</row>
    <row r="420" spans="2:16">
      <c r="B420" s="113"/>
      <c r="C420" s="113"/>
      <c r="D420" s="113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</row>
    <row r="421" spans="2:16">
      <c r="B421" s="113"/>
      <c r="C421" s="113"/>
      <c r="D421" s="113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</row>
    <row r="422" spans="2:16">
      <c r="B422" s="113"/>
      <c r="C422" s="113"/>
      <c r="D422" s="113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</row>
    <row r="423" spans="2:16">
      <c r="B423" s="113"/>
      <c r="C423" s="113"/>
      <c r="D423" s="113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</row>
    <row r="424" spans="2:16">
      <c r="B424" s="113"/>
      <c r="C424" s="113"/>
      <c r="D424" s="113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</row>
    <row r="425" spans="2:16">
      <c r="B425" s="113"/>
      <c r="C425" s="113"/>
      <c r="D425" s="113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</row>
    <row r="426" spans="2:16">
      <c r="B426" s="113"/>
      <c r="C426" s="113"/>
      <c r="D426" s="113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</row>
    <row r="427" spans="2:16">
      <c r="B427" s="113"/>
      <c r="C427" s="113"/>
      <c r="D427" s="113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</row>
    <row r="428" spans="2:16">
      <c r="B428" s="113"/>
      <c r="C428" s="113"/>
      <c r="D428" s="113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</row>
    <row r="429" spans="2:16">
      <c r="B429" s="113"/>
      <c r="C429" s="113"/>
      <c r="D429" s="113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</row>
    <row r="430" spans="2:16">
      <c r="B430" s="113"/>
      <c r="C430" s="113"/>
      <c r="D430" s="113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</row>
    <row r="431" spans="2:16">
      <c r="B431" s="113"/>
      <c r="C431" s="113"/>
      <c r="D431" s="113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</row>
    <row r="432" spans="2:16">
      <c r="B432" s="113"/>
      <c r="C432" s="113"/>
      <c r="D432" s="113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</row>
    <row r="433" spans="2:16">
      <c r="B433" s="113"/>
      <c r="C433" s="113"/>
      <c r="D433" s="113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</row>
    <row r="434" spans="2:16">
      <c r="B434" s="113"/>
      <c r="C434" s="113"/>
      <c r="D434" s="113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</row>
    <row r="435" spans="2:16">
      <c r="B435" s="113"/>
      <c r="C435" s="113"/>
      <c r="D435" s="113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</row>
    <row r="436" spans="2:16">
      <c r="B436" s="113"/>
      <c r="C436" s="113"/>
      <c r="D436" s="113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</row>
    <row r="437" spans="2:16">
      <c r="B437" s="113"/>
      <c r="C437" s="113"/>
      <c r="D437" s="113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</row>
    <row r="438" spans="2:16">
      <c r="B438" s="113"/>
      <c r="C438" s="113"/>
      <c r="D438" s="113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</row>
    <row r="439" spans="2:16">
      <c r="B439" s="113"/>
      <c r="C439" s="113"/>
      <c r="D439" s="113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</row>
    <row r="440" spans="2:16">
      <c r="B440" s="113"/>
      <c r="C440" s="113"/>
      <c r="D440" s="113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</row>
    <row r="441" spans="2:16">
      <c r="B441" s="113"/>
      <c r="C441" s="113"/>
      <c r="D441" s="113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</row>
    <row r="442" spans="2:16">
      <c r="B442" s="113"/>
      <c r="C442" s="113"/>
      <c r="D442" s="113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</row>
    <row r="443" spans="2:16">
      <c r="B443" s="113"/>
      <c r="C443" s="113"/>
      <c r="D443" s="113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</row>
    <row r="444" spans="2:16">
      <c r="B444" s="113"/>
      <c r="C444" s="113"/>
      <c r="D444" s="113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</row>
    <row r="445" spans="2:16">
      <c r="B445" s="113"/>
      <c r="C445" s="113"/>
      <c r="D445" s="113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</row>
    <row r="446" spans="2:16">
      <c r="B446" s="113"/>
      <c r="C446" s="113"/>
      <c r="D446" s="113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</row>
    <row r="447" spans="2:16">
      <c r="B447" s="113"/>
      <c r="C447" s="113"/>
      <c r="D447" s="113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</row>
    <row r="448" spans="2:16">
      <c r="B448" s="113"/>
      <c r="C448" s="113"/>
      <c r="D448" s="113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</row>
    <row r="449" spans="2:16">
      <c r="B449" s="113"/>
      <c r="C449" s="113"/>
      <c r="D449" s="113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</row>
    <row r="450" spans="2:16">
      <c r="B450" s="113"/>
      <c r="C450" s="113"/>
      <c r="D450" s="113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</row>
    <row r="451" spans="2:16">
      <c r="B451" s="113"/>
      <c r="C451" s="113"/>
      <c r="D451" s="113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</row>
    <row r="452" spans="2:16">
      <c r="B452" s="113"/>
      <c r="C452" s="113"/>
      <c r="D452" s="113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</row>
    <row r="453" spans="2:16">
      <c r="B453" s="113"/>
      <c r="C453" s="113"/>
      <c r="D453" s="113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</row>
    <row r="454" spans="2:16">
      <c r="B454" s="113"/>
      <c r="C454" s="113"/>
      <c r="D454" s="113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</row>
    <row r="455" spans="2:16">
      <c r="B455" s="113"/>
      <c r="C455" s="113"/>
      <c r="D455" s="113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</row>
    <row r="456" spans="2:16">
      <c r="B456" s="113"/>
      <c r="C456" s="113"/>
      <c r="D456" s="113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</row>
    <row r="457" spans="2:16">
      <c r="B457" s="113"/>
      <c r="C457" s="113"/>
      <c r="D457" s="113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</row>
    <row r="458" spans="2:16">
      <c r="B458" s="113"/>
      <c r="C458" s="113"/>
      <c r="D458" s="113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</row>
    <row r="459" spans="2:16">
      <c r="B459" s="113"/>
      <c r="C459" s="113"/>
      <c r="D459" s="113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</row>
    <row r="460" spans="2:16">
      <c r="B460" s="113"/>
      <c r="C460" s="113"/>
      <c r="D460" s="113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</row>
    <row r="461" spans="2:16">
      <c r="B461" s="113"/>
      <c r="C461" s="113"/>
      <c r="D461" s="113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</row>
    <row r="462" spans="2:16">
      <c r="B462" s="113"/>
      <c r="C462" s="113"/>
      <c r="D462" s="113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</row>
    <row r="463" spans="2:16">
      <c r="B463" s="113"/>
      <c r="C463" s="113"/>
      <c r="D463" s="113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sharepoint/v3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2023-03-01T09:04:25Z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