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1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קונצרני'!$A$8:$U$427</definedName>
    <definedName name="_xlnm._FilterDatabase" localSheetId="9" hidden="1">אופציות!$B$8:$L$100</definedName>
    <definedName name="_xlnm._FilterDatabase" localSheetId="21" hidden="1">הלוואות!$B$7:$R$960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מזומנים!$B$7:$L$187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מניות'!$B$6:$M$20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P12" i="78" l="1"/>
  <c r="P33" i="78"/>
  <c r="P11" i="78" l="1"/>
  <c r="P10" i="78" s="1"/>
  <c r="C33" i="88" s="1"/>
  <c r="K16" i="66"/>
  <c r="L181" i="62"/>
  <c r="L180" i="62" s="1"/>
  <c r="L207" i="62"/>
  <c r="C38" i="88"/>
  <c r="C23" i="88"/>
  <c r="L110" i="62"/>
  <c r="L12" i="62" s="1"/>
  <c r="L11" i="62" l="1"/>
  <c r="C16" i="88" s="1"/>
  <c r="I11" i="81"/>
  <c r="C43" i="88"/>
  <c r="I10" i="81" l="1"/>
  <c r="J13" i="81" s="1"/>
  <c r="C15" i="88"/>
  <c r="C12" i="88" s="1"/>
  <c r="J12" i="58"/>
  <c r="J22" i="58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14" i="73"/>
  <c r="J13" i="73"/>
  <c r="J12" i="73"/>
  <c r="J11" i="73"/>
  <c r="L17" i="72"/>
  <c r="L16" i="72"/>
  <c r="L15" i="72"/>
  <c r="L11" i="72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15" i="64"/>
  <c r="N14" i="64"/>
  <c r="N13" i="64"/>
  <c r="N12" i="64"/>
  <c r="N11" i="64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2" i="62"/>
  <c r="N241" i="62"/>
  <c r="N240" i="62"/>
  <c r="N239" i="62"/>
  <c r="N238" i="62"/>
  <c r="N237" i="62"/>
  <c r="N236" i="62"/>
  <c r="N234" i="62"/>
  <c r="N233" i="62"/>
  <c r="N231" i="62"/>
  <c r="N230" i="62"/>
  <c r="N229" i="62"/>
  <c r="N228" i="62"/>
  <c r="N226" i="62"/>
  <c r="N225" i="62"/>
  <c r="N224" i="62"/>
  <c r="N223" i="62"/>
  <c r="N222" i="62"/>
  <c r="N221" i="62"/>
  <c r="N219" i="62"/>
  <c r="N218" i="62"/>
  <c r="N217" i="62"/>
  <c r="N216" i="62"/>
  <c r="N215" i="62"/>
  <c r="N214" i="62"/>
  <c r="N213" i="62"/>
  <c r="N212" i="62"/>
  <c r="N211" i="62"/>
  <c r="N210" i="62"/>
  <c r="N209" i="62"/>
  <c r="N208" i="62"/>
  <c r="N207" i="62"/>
  <c r="N205" i="62"/>
  <c r="N204" i="62"/>
  <c r="N203" i="62"/>
  <c r="N202" i="62"/>
  <c r="N201" i="62"/>
  <c r="N200" i="62"/>
  <c r="N199" i="62"/>
  <c r="N198" i="62"/>
  <c r="N235" i="62"/>
  <c r="N197" i="62"/>
  <c r="N196" i="62"/>
  <c r="N232" i="62"/>
  <c r="N195" i="62"/>
  <c r="N194" i="62"/>
  <c r="N193" i="62"/>
  <c r="N227" i="62"/>
  <c r="N192" i="62"/>
  <c r="N191" i="62"/>
  <c r="N190" i="62"/>
  <c r="N189" i="62"/>
  <c r="N188" i="62"/>
  <c r="N187" i="62"/>
  <c r="N220" i="62"/>
  <c r="N186" i="62"/>
  <c r="N185" i="62"/>
  <c r="N184" i="62"/>
  <c r="N183" i="62"/>
  <c r="N182" i="62"/>
  <c r="N181" i="62"/>
  <c r="N180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10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7" i="62"/>
  <c r="N46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C37" i="88"/>
  <c r="J10" i="81"/>
  <c r="J11" i="81"/>
  <c r="J12" i="81"/>
  <c r="J10" i="58" l="1"/>
  <c r="K55" i="58" l="1"/>
  <c r="K49" i="58"/>
  <c r="K43" i="58"/>
  <c r="K37" i="58"/>
  <c r="K31" i="58"/>
  <c r="K25" i="58"/>
  <c r="K18" i="58"/>
  <c r="K53" i="58"/>
  <c r="K47" i="58"/>
  <c r="K41" i="58"/>
  <c r="K35" i="58"/>
  <c r="K29" i="58"/>
  <c r="K23" i="58"/>
  <c r="K16" i="58"/>
  <c r="K45" i="58"/>
  <c r="K33" i="58"/>
  <c r="K14" i="58"/>
  <c r="K50" i="58"/>
  <c r="K38" i="58"/>
  <c r="K32" i="58"/>
  <c r="K19" i="58"/>
  <c r="K54" i="58"/>
  <c r="K48" i="58"/>
  <c r="K42" i="58"/>
  <c r="K36" i="58"/>
  <c r="K30" i="58"/>
  <c r="K24" i="58"/>
  <c r="K17" i="58"/>
  <c r="C11" i="88"/>
  <c r="C10" i="88" s="1"/>
  <c r="K10" i="58"/>
  <c r="K44" i="58"/>
  <c r="K26" i="58"/>
  <c r="K13" i="58"/>
  <c r="K52" i="58"/>
  <c r="K46" i="58"/>
  <c r="K40" i="58"/>
  <c r="K34" i="58"/>
  <c r="K28" i="58"/>
  <c r="K22" i="58"/>
  <c r="K15" i="58"/>
  <c r="K51" i="58"/>
  <c r="K39" i="58"/>
  <c r="K27" i="58"/>
  <c r="K20" i="58"/>
  <c r="K12" i="58"/>
  <c r="K11" i="58"/>
  <c r="C42" i="88" l="1"/>
  <c r="D10" i="88" s="1"/>
  <c r="D11" i="88" l="1"/>
  <c r="D37" i="88"/>
  <c r="K11" i="81"/>
  <c r="K325" i="76"/>
  <c r="K307" i="76"/>
  <c r="K289" i="76"/>
  <c r="K271" i="76"/>
  <c r="K253" i="76"/>
  <c r="K234" i="76"/>
  <c r="K216" i="76"/>
  <c r="K198" i="76"/>
  <c r="K180" i="76"/>
  <c r="K162" i="76"/>
  <c r="K144" i="76"/>
  <c r="K126" i="76"/>
  <c r="K108" i="76"/>
  <c r="K90" i="76"/>
  <c r="K343" i="76"/>
  <c r="K324" i="76"/>
  <c r="K306" i="76"/>
  <c r="K288" i="76"/>
  <c r="K270" i="76"/>
  <c r="K252" i="76"/>
  <c r="K233" i="76"/>
  <c r="K212" i="76"/>
  <c r="K333" i="76"/>
  <c r="K314" i="76"/>
  <c r="K296" i="76"/>
  <c r="K278" i="76"/>
  <c r="K260" i="76"/>
  <c r="K241" i="76"/>
  <c r="K223" i="76"/>
  <c r="K205" i="76"/>
  <c r="K187" i="76"/>
  <c r="K169" i="76"/>
  <c r="K164" i="76"/>
  <c r="K110" i="76"/>
  <c r="D38" i="88"/>
  <c r="P80" i="69"/>
  <c r="P41" i="69"/>
  <c r="L20" i="66"/>
  <c r="N67" i="63"/>
  <c r="N33" i="63"/>
  <c r="O222" i="62"/>
  <c r="K149" i="76"/>
  <c r="K95" i="76"/>
  <c r="K73" i="76"/>
  <c r="K55" i="76"/>
  <c r="K37" i="76"/>
  <c r="K18" i="76"/>
  <c r="M15" i="72"/>
  <c r="P77" i="69"/>
  <c r="P44" i="69"/>
  <c r="P11" i="69"/>
  <c r="N76" i="63"/>
  <c r="N37" i="63"/>
  <c r="O233" i="62"/>
  <c r="K203" i="76"/>
  <c r="K152" i="76"/>
  <c r="K98" i="76"/>
  <c r="L12" i="74"/>
  <c r="P82" i="69"/>
  <c r="P52" i="69"/>
  <c r="P16" i="69"/>
  <c r="L19" i="65"/>
  <c r="N60" i="63"/>
  <c r="N25" i="63"/>
  <c r="O231" i="62"/>
  <c r="O196" i="62"/>
  <c r="K112" i="76"/>
  <c r="K78" i="76"/>
  <c r="K60" i="76"/>
  <c r="K42" i="76"/>
  <c r="K23" i="76"/>
  <c r="K13" i="73"/>
  <c r="P79" i="69"/>
  <c r="P37" i="69"/>
  <c r="L11" i="66"/>
  <c r="N48" i="63"/>
  <c r="O228" i="62"/>
  <c r="K188" i="76"/>
  <c r="K133" i="76"/>
  <c r="D20" i="88"/>
  <c r="K143" i="76"/>
  <c r="K89" i="76"/>
  <c r="K71" i="76"/>
  <c r="K53" i="76"/>
  <c r="K341" i="76"/>
  <c r="K322" i="76"/>
  <c r="K304" i="76"/>
  <c r="K286" i="76"/>
  <c r="K268" i="76"/>
  <c r="K250" i="76"/>
  <c r="K231" i="76"/>
  <c r="K213" i="76"/>
  <c r="K195" i="76"/>
  <c r="K177" i="76"/>
  <c r="K159" i="76"/>
  <c r="K141" i="76"/>
  <c r="K123" i="76"/>
  <c r="K105" i="76"/>
  <c r="D12" i="88"/>
  <c r="K340" i="76"/>
  <c r="K321" i="76"/>
  <c r="K303" i="76"/>
  <c r="K285" i="76"/>
  <c r="K267" i="76"/>
  <c r="K249" i="76"/>
  <c r="K230" i="76"/>
  <c r="K209" i="76"/>
  <c r="K329" i="76"/>
  <c r="K311" i="76"/>
  <c r="K293" i="76"/>
  <c r="K275" i="76"/>
  <c r="K257" i="76"/>
  <c r="K238" i="76"/>
  <c r="K220" i="76"/>
  <c r="K202" i="76"/>
  <c r="K184" i="76"/>
  <c r="K166" i="76"/>
  <c r="K157" i="76"/>
  <c r="K103" i="76"/>
  <c r="K14" i="73"/>
  <c r="P74" i="69"/>
  <c r="P35" i="69"/>
  <c r="L15" i="66"/>
  <c r="N64" i="63"/>
  <c r="N26" i="63"/>
  <c r="O215" i="62"/>
  <c r="K142" i="76"/>
  <c r="K88" i="76"/>
  <c r="K70" i="76"/>
  <c r="K52" i="76"/>
  <c r="K34" i="76"/>
  <c r="K15" i="76"/>
  <c r="S36" i="71"/>
  <c r="P71" i="69"/>
  <c r="P38" i="69"/>
  <c r="K15" i="67"/>
  <c r="N70" i="63"/>
  <c r="N30" i="63"/>
  <c r="O225" i="62"/>
  <c r="K194" i="76"/>
  <c r="K145" i="76"/>
  <c r="K91" i="76"/>
  <c r="M11" i="72"/>
  <c r="P76" i="69"/>
  <c r="P46" i="69"/>
  <c r="P13" i="69"/>
  <c r="L12" i="65"/>
  <c r="N54" i="63"/>
  <c r="N22" i="63"/>
  <c r="O224" i="62"/>
  <c r="K155" i="76"/>
  <c r="K101" i="76"/>
  <c r="K75" i="76"/>
  <c r="K57" i="76"/>
  <c r="K39" i="76"/>
  <c r="K20" i="76"/>
  <c r="M17" i="72"/>
  <c r="P73" i="69"/>
  <c r="P31" i="69"/>
  <c r="L15" i="65"/>
  <c r="N42" i="63"/>
  <c r="O221" i="62"/>
  <c r="K179" i="76"/>
  <c r="K122" i="76"/>
  <c r="D27" i="88"/>
  <c r="K136" i="76"/>
  <c r="K86" i="76"/>
  <c r="K338" i="76"/>
  <c r="K319" i="76"/>
  <c r="K301" i="76"/>
  <c r="K283" i="76"/>
  <c r="K265" i="76"/>
  <c r="K247" i="76"/>
  <c r="K228" i="76"/>
  <c r="K210" i="76"/>
  <c r="K192" i="76"/>
  <c r="K174" i="76"/>
  <c r="K156" i="76"/>
  <c r="K138" i="76"/>
  <c r="K120" i="76"/>
  <c r="K102" i="76"/>
  <c r="D18" i="88"/>
  <c r="K337" i="76"/>
  <c r="K318" i="76"/>
  <c r="K300" i="76"/>
  <c r="K282" i="76"/>
  <c r="K264" i="76"/>
  <c r="K245" i="76"/>
  <c r="K227" i="76"/>
  <c r="K206" i="76"/>
  <c r="K326" i="76"/>
  <c r="K308" i="76"/>
  <c r="K290" i="76"/>
  <c r="K272" i="76"/>
  <c r="K254" i="76"/>
  <c r="K235" i="76"/>
  <c r="K217" i="76"/>
  <c r="K199" i="76"/>
  <c r="K181" i="76"/>
  <c r="K200" i="76"/>
  <c r="K146" i="76"/>
  <c r="K92" i="76"/>
  <c r="S33" i="71"/>
  <c r="P68" i="69"/>
  <c r="P29" i="69"/>
  <c r="L20" i="65"/>
  <c r="N58" i="63"/>
  <c r="N20" i="63"/>
  <c r="O209" i="62"/>
  <c r="K131" i="76"/>
  <c r="K85" i="76"/>
  <c r="K67" i="76"/>
  <c r="K49" i="76"/>
  <c r="K31" i="76"/>
  <c r="K12" i="76"/>
  <c r="S28" i="71"/>
  <c r="P65" i="69"/>
  <c r="P32" i="69"/>
  <c r="L23" i="66"/>
  <c r="N61" i="63"/>
  <c r="N23" i="63"/>
  <c r="O218" i="62"/>
  <c r="K185" i="76"/>
  <c r="K134" i="76"/>
  <c r="D17" i="88"/>
  <c r="S35" i="71"/>
  <c r="P70" i="69"/>
  <c r="P40" i="69"/>
  <c r="K14" i="67"/>
  <c r="K335" i="76"/>
  <c r="K298" i="76"/>
  <c r="K262" i="76"/>
  <c r="K225" i="76"/>
  <c r="K189" i="76"/>
  <c r="K153" i="76"/>
  <c r="K117" i="76"/>
  <c r="D24" i="88"/>
  <c r="K315" i="76"/>
  <c r="K279" i="76"/>
  <c r="K242" i="76"/>
  <c r="K342" i="76"/>
  <c r="K305" i="76"/>
  <c r="K269" i="76"/>
  <c r="K232" i="76"/>
  <c r="K196" i="76"/>
  <c r="K191" i="76"/>
  <c r="D15" i="88"/>
  <c r="P62" i="69"/>
  <c r="L13" i="65"/>
  <c r="N11" i="63"/>
  <c r="K124" i="76"/>
  <c r="K64" i="76"/>
  <c r="K28" i="76"/>
  <c r="S21" i="71"/>
  <c r="P26" i="69"/>
  <c r="N55" i="63"/>
  <c r="O212" i="62"/>
  <c r="K127" i="76"/>
  <c r="S24" i="71"/>
  <c r="P34" i="69"/>
  <c r="O11" i="64"/>
  <c r="N39" i="63"/>
  <c r="O217" i="62"/>
  <c r="K130" i="76"/>
  <c r="K72" i="76"/>
  <c r="K48" i="76"/>
  <c r="K17" i="76"/>
  <c r="S17" i="71"/>
  <c r="P22" i="69"/>
  <c r="N66" i="63"/>
  <c r="O211" i="62"/>
  <c r="K151" i="76"/>
  <c r="D34" i="88"/>
  <c r="K107" i="76"/>
  <c r="K68" i="76"/>
  <c r="K47" i="76"/>
  <c r="K29" i="76"/>
  <c r="L17" i="74"/>
  <c r="S34" i="71"/>
  <c r="S13" i="71"/>
  <c r="P69" i="69"/>
  <c r="P51" i="69"/>
  <c r="P33" i="69"/>
  <c r="O189" i="62"/>
  <c r="O171" i="62"/>
  <c r="O153" i="62"/>
  <c r="O135" i="62"/>
  <c r="O117" i="62"/>
  <c r="O98" i="62"/>
  <c r="O80" i="62"/>
  <c r="O62" i="62"/>
  <c r="O43" i="62"/>
  <c r="O25" i="62"/>
  <c r="R22" i="59"/>
  <c r="L49" i="58"/>
  <c r="L31" i="58"/>
  <c r="L12" i="58"/>
  <c r="P21" i="69"/>
  <c r="N68" i="63"/>
  <c r="N12" i="63"/>
  <c r="D28" i="88"/>
  <c r="O49" i="62"/>
  <c r="O15" i="62"/>
  <c r="L39" i="58"/>
  <c r="L18" i="65"/>
  <c r="O207" i="62"/>
  <c r="O188" i="62"/>
  <c r="O170" i="62"/>
  <c r="O152" i="62"/>
  <c r="O134" i="62"/>
  <c r="O116" i="62"/>
  <c r="O97" i="62"/>
  <c r="O73" i="62"/>
  <c r="O36" i="62"/>
  <c r="R15" i="59"/>
  <c r="L24" i="58"/>
  <c r="L17" i="66"/>
  <c r="D19" i="88"/>
  <c r="O187" i="62"/>
  <c r="O169" i="62"/>
  <c r="O151" i="62"/>
  <c r="O133" i="62"/>
  <c r="O115" i="62"/>
  <c r="O96" i="62"/>
  <c r="O78" i="62"/>
  <c r="O60" i="62"/>
  <c r="O41" i="62"/>
  <c r="O23" i="62"/>
  <c r="R20" i="59"/>
  <c r="L47" i="58"/>
  <c r="L29" i="58"/>
  <c r="L10" i="58"/>
  <c r="L21" i="65"/>
  <c r="N38" i="63"/>
  <c r="K332" i="76"/>
  <c r="K295" i="76"/>
  <c r="K259" i="76"/>
  <c r="K222" i="76"/>
  <c r="K186" i="76"/>
  <c r="K150" i="76"/>
  <c r="K114" i="76"/>
  <c r="D30" i="88"/>
  <c r="K312" i="76"/>
  <c r="K276" i="76"/>
  <c r="K239" i="76"/>
  <c r="K339" i="76"/>
  <c r="K302" i="76"/>
  <c r="K266" i="76"/>
  <c r="K229" i="76"/>
  <c r="K193" i="76"/>
  <c r="K182" i="76"/>
  <c r="D22" i="88"/>
  <c r="P53" i="69"/>
  <c r="O12" i="64"/>
  <c r="O237" i="62"/>
  <c r="K113" i="76"/>
  <c r="K61" i="76"/>
  <c r="K25" i="76"/>
  <c r="S15" i="71"/>
  <c r="P20" i="69"/>
  <c r="N49" i="63"/>
  <c r="O205" i="62"/>
  <c r="K116" i="76"/>
  <c r="S20" i="71"/>
  <c r="P28" i="69"/>
  <c r="N75" i="63"/>
  <c r="N36" i="63"/>
  <c r="O214" i="62"/>
  <c r="K119" i="76"/>
  <c r="K69" i="76"/>
  <c r="K45" i="76"/>
  <c r="K14" i="76"/>
  <c r="S11" i="71"/>
  <c r="P19" i="69"/>
  <c r="N57" i="63"/>
  <c r="O204" i="62"/>
  <c r="K140" i="76"/>
  <c r="D42" i="88"/>
  <c r="K100" i="76"/>
  <c r="K65" i="76"/>
  <c r="K44" i="76"/>
  <c r="K26" i="76"/>
  <c r="L14" i="74"/>
  <c r="S30" i="71"/>
  <c r="P84" i="69"/>
  <c r="P66" i="69"/>
  <c r="P48" i="69"/>
  <c r="P30" i="69"/>
  <c r="O220" i="62"/>
  <c r="O168" i="62"/>
  <c r="O150" i="62"/>
  <c r="O132" i="62"/>
  <c r="O114" i="62"/>
  <c r="O95" i="62"/>
  <c r="O77" i="62"/>
  <c r="O59" i="62"/>
  <c r="O40" i="62"/>
  <c r="O22" i="62"/>
  <c r="R19" i="59"/>
  <c r="L46" i="58"/>
  <c r="K12" i="81"/>
  <c r="K310" i="76"/>
  <c r="K274" i="76"/>
  <c r="K237" i="76"/>
  <c r="K201" i="76"/>
  <c r="K165" i="76"/>
  <c r="K129" i="76"/>
  <c r="K93" i="76"/>
  <c r="K327" i="76"/>
  <c r="K291" i="76"/>
  <c r="K255" i="76"/>
  <c r="K218" i="76"/>
  <c r="K317" i="76"/>
  <c r="K281" i="76"/>
  <c r="K244" i="76"/>
  <c r="K208" i="76"/>
  <c r="K172" i="76"/>
  <c r="K121" i="76"/>
  <c r="S12" i="71"/>
  <c r="K12" i="67"/>
  <c r="N40" i="63"/>
  <c r="K160" i="76"/>
  <c r="K76" i="76"/>
  <c r="K40" i="76"/>
  <c r="K11" i="73"/>
  <c r="P50" i="69"/>
  <c r="O15" i="64"/>
  <c r="O240" i="62"/>
  <c r="K163" i="76"/>
  <c r="D40" i="88"/>
  <c r="P55" i="69"/>
  <c r="L14" i="66"/>
  <c r="N45" i="63"/>
  <c r="O236" i="62"/>
  <c r="K137" i="76"/>
  <c r="K81" i="76"/>
  <c r="K51" i="76"/>
  <c r="K27" i="76"/>
  <c r="S27" i="71"/>
  <c r="P43" i="69"/>
  <c r="N72" i="63"/>
  <c r="O239" i="62"/>
  <c r="K158" i="76"/>
  <c r="D13" i="88"/>
  <c r="K118" i="76"/>
  <c r="K74" i="76"/>
  <c r="K50" i="76"/>
  <c r="K32" i="76"/>
  <c r="K13" i="76"/>
  <c r="S37" i="71"/>
  <c r="S16" i="71"/>
  <c r="P72" i="69"/>
  <c r="P54" i="69"/>
  <c r="P36" i="69"/>
  <c r="O192" i="62"/>
  <c r="O174" i="62"/>
  <c r="O156" i="62"/>
  <c r="O138" i="62"/>
  <c r="O120" i="62"/>
  <c r="O101" i="62"/>
  <c r="O83" i="62"/>
  <c r="O65" i="62"/>
  <c r="O47" i="62"/>
  <c r="O28" i="62"/>
  <c r="R25" i="59"/>
  <c r="L52" i="58"/>
  <c r="L34" i="58"/>
  <c r="L15" i="58"/>
  <c r="O226" i="62"/>
  <c r="N77" i="63"/>
  <c r="N21" i="63"/>
  <c r="D14" i="88"/>
  <c r="O55" i="62"/>
  <c r="O21" i="62"/>
  <c r="L45" i="58"/>
  <c r="P15" i="69"/>
  <c r="O238" i="62"/>
  <c r="O191" i="62"/>
  <c r="O173" i="62"/>
  <c r="O155" i="62"/>
  <c r="O137" i="62"/>
  <c r="O119" i="62"/>
  <c r="O100" i="62"/>
  <c r="O79" i="62"/>
  <c r="O42" i="62"/>
  <c r="K99" i="76"/>
  <c r="N13" i="63"/>
  <c r="K12" i="73"/>
  <c r="O107" i="62"/>
  <c r="R13" i="59"/>
  <c r="O203" i="62"/>
  <c r="O193" i="62"/>
  <c r="O140" i="62"/>
  <c r="O24" i="62"/>
  <c r="O235" i="62"/>
  <c r="O142" i="62"/>
  <c r="O99" i="62"/>
  <c r="O75" i="62"/>
  <c r="O32" i="62"/>
  <c r="L50" i="58"/>
  <c r="O230" i="62"/>
  <c r="K313" i="76"/>
  <c r="K240" i="76"/>
  <c r="K168" i="76"/>
  <c r="K96" i="76"/>
  <c r="K221" i="76"/>
  <c r="K280" i="76"/>
  <c r="K207" i="76"/>
  <c r="K135" i="76"/>
  <c r="K334" i="76"/>
  <c r="K261" i="76"/>
  <c r="K323" i="76"/>
  <c r="K251" i="76"/>
  <c r="K178" i="76"/>
  <c r="S25" i="71"/>
  <c r="N52" i="63"/>
  <c r="K82" i="76"/>
  <c r="L16" i="74"/>
  <c r="L12" i="66"/>
  <c r="K176" i="76"/>
  <c r="P64" i="69"/>
  <c r="N63" i="63"/>
  <c r="O201" i="62"/>
  <c r="K63" i="76"/>
  <c r="L15" i="74"/>
  <c r="L22" i="66"/>
  <c r="K197" i="76"/>
  <c r="K154" i="76"/>
  <c r="K59" i="76"/>
  <c r="K19" i="76"/>
  <c r="S23" i="71"/>
  <c r="P60" i="69"/>
  <c r="P24" i="69"/>
  <c r="O162" i="62"/>
  <c r="O126" i="62"/>
  <c r="O89" i="62"/>
  <c r="O53" i="62"/>
  <c r="O16" i="62"/>
  <c r="L40" i="58"/>
  <c r="L13" i="66"/>
  <c r="O234" i="62"/>
  <c r="O67" i="62"/>
  <c r="R24" i="59"/>
  <c r="L20" i="58"/>
  <c r="D33" i="88"/>
  <c r="O180" i="62"/>
  <c r="O149" i="62"/>
  <c r="O125" i="62"/>
  <c r="O94" i="62"/>
  <c r="O58" i="62"/>
  <c r="R21" i="59"/>
  <c r="L17" i="58"/>
  <c r="N35" i="63"/>
  <c r="O195" i="62"/>
  <c r="O175" i="62"/>
  <c r="O154" i="62"/>
  <c r="O130" i="62"/>
  <c r="O108" i="62"/>
  <c r="O87" i="62"/>
  <c r="O66" i="62"/>
  <c r="O44" i="62"/>
  <c r="O20" i="62"/>
  <c r="R14" i="59"/>
  <c r="L38" i="58"/>
  <c r="L16" i="58"/>
  <c r="L21" i="66"/>
  <c r="N28" i="63"/>
  <c r="O200" i="62"/>
  <c r="K13" i="81"/>
  <c r="K277" i="76"/>
  <c r="K204" i="76"/>
  <c r="K132" i="76"/>
  <c r="K330" i="76"/>
  <c r="K258" i="76"/>
  <c r="K320" i="76"/>
  <c r="K248" i="76"/>
  <c r="K175" i="76"/>
  <c r="S18" i="71"/>
  <c r="N46" i="63"/>
  <c r="K79" i="76"/>
  <c r="L13" i="74"/>
  <c r="L16" i="65"/>
  <c r="K167" i="76"/>
  <c r="P61" i="69"/>
  <c r="N51" i="63"/>
  <c r="K148" i="76"/>
  <c r="K54" i="76"/>
  <c r="S31" i="71"/>
  <c r="O14" i="64"/>
  <c r="K170" i="76"/>
  <c r="K328" i="76"/>
  <c r="K256" i="76"/>
  <c r="K183" i="76"/>
  <c r="K111" i="76"/>
  <c r="K309" i="76"/>
  <c r="K236" i="76"/>
  <c r="K299" i="76"/>
  <c r="K226" i="76"/>
  <c r="K173" i="76"/>
  <c r="P47" i="69"/>
  <c r="O229" i="62"/>
  <c r="K58" i="76"/>
  <c r="P83" i="69"/>
  <c r="N43" i="63"/>
  <c r="K109" i="76"/>
  <c r="P25" i="69"/>
  <c r="N16" i="63"/>
  <c r="K94" i="76"/>
  <c r="K36" i="76"/>
  <c r="P67" i="69"/>
  <c r="N32" i="63"/>
  <c r="K115" i="76"/>
  <c r="K83" i="76"/>
  <c r="K41" i="76"/>
  <c r="L11" i="74"/>
  <c r="P81" i="69"/>
  <c r="P45" i="69"/>
  <c r="O184" i="62"/>
  <c r="O147" i="62"/>
  <c r="O111" i="62"/>
  <c r="O74" i="62"/>
  <c r="O37" i="62"/>
  <c r="R16" i="59"/>
  <c r="L28" i="58"/>
  <c r="D41" i="88"/>
  <c r="N59" i="63"/>
  <c r="O213" i="62"/>
  <c r="O46" i="62"/>
  <c r="R12" i="59"/>
  <c r="N71" i="63"/>
  <c r="O232" i="62"/>
  <c r="O167" i="62"/>
  <c r="O143" i="62"/>
  <c r="O113" i="62"/>
  <c r="O88" i="62"/>
  <c r="O30" i="62"/>
  <c r="L48" i="58"/>
  <c r="D16" i="88"/>
  <c r="O216" i="62"/>
  <c r="O190" i="62"/>
  <c r="O166" i="62"/>
  <c r="O145" i="62"/>
  <c r="O124" i="62"/>
  <c r="O102" i="62"/>
  <c r="O81" i="62"/>
  <c r="O57" i="62"/>
  <c r="O35" i="62"/>
  <c r="O14" i="62"/>
  <c r="L53" i="58"/>
  <c r="L32" i="58"/>
  <c r="D21" i="88"/>
  <c r="N74" i="63"/>
  <c r="O241" i="62"/>
  <c r="K316" i="76"/>
  <c r="K243" i="76"/>
  <c r="K171" i="76"/>
  <c r="K297" i="76"/>
  <c r="K224" i="76"/>
  <c r="K287" i="76"/>
  <c r="K214" i="76"/>
  <c r="K139" i="76"/>
  <c r="P23" i="69"/>
  <c r="O202" i="62"/>
  <c r="K46" i="76"/>
  <c r="P59" i="69"/>
  <c r="N17" i="63"/>
  <c r="D25" i="88"/>
  <c r="K11" i="67"/>
  <c r="K87" i="76"/>
  <c r="K33" i="76"/>
  <c r="P58" i="69"/>
  <c r="N29" i="63"/>
  <c r="K104" i="76"/>
  <c r="K80" i="76"/>
  <c r="K38" i="76"/>
  <c r="P78" i="69"/>
  <c r="P42" i="69"/>
  <c r="O181" i="62"/>
  <c r="O144" i="62"/>
  <c r="O71" i="62"/>
  <c r="O34" i="62"/>
  <c r="L25" i="58"/>
  <c r="N53" i="63"/>
  <c r="N50" i="63"/>
  <c r="O39" i="62"/>
  <c r="L51" i="58"/>
  <c r="N62" i="63"/>
  <c r="O164" i="62"/>
  <c r="O110" i="62"/>
  <c r="O82" i="62"/>
  <c r="L42" i="58"/>
  <c r="D31" i="88"/>
  <c r="O185" i="62"/>
  <c r="O163" i="62"/>
  <c r="O121" i="62"/>
  <c r="O54" i="62"/>
  <c r="O11" i="62"/>
  <c r="L26" i="58"/>
  <c r="D35" i="88"/>
  <c r="N65" i="63"/>
  <c r="D36" i="88"/>
  <c r="K211" i="76"/>
  <c r="K215" i="76"/>
  <c r="N14" i="63"/>
  <c r="O242" i="62"/>
  <c r="P49" i="69"/>
  <c r="K125" i="76"/>
  <c r="K16" i="76"/>
  <c r="P57" i="69"/>
  <c r="O159" i="62"/>
  <c r="O86" i="62"/>
  <c r="O13" i="62"/>
  <c r="D26" i="88"/>
  <c r="O223" i="62"/>
  <c r="R18" i="59"/>
  <c r="D23" i="88"/>
  <c r="O146" i="62"/>
  <c r="O91" i="62"/>
  <c r="L54" i="58"/>
  <c r="N15" i="63"/>
  <c r="O172" i="62"/>
  <c r="O127" i="62"/>
  <c r="O84" i="62"/>
  <c r="O38" i="62"/>
  <c r="R11" i="59"/>
  <c r="L13" i="58"/>
  <c r="N18" i="63"/>
  <c r="K128" i="76"/>
  <c r="D32" i="88"/>
  <c r="N19" i="63"/>
  <c r="S26" i="71"/>
  <c r="O129" i="62"/>
  <c r="L43" i="58"/>
  <c r="O76" i="62"/>
  <c r="L27" i="58"/>
  <c r="O128" i="62"/>
  <c r="L30" i="58"/>
  <c r="O157" i="62"/>
  <c r="O69" i="62"/>
  <c r="O26" i="62"/>
  <c r="L41" i="58"/>
  <c r="K16" i="67"/>
  <c r="O123" i="62"/>
  <c r="L14" i="65"/>
  <c r="O122" i="62"/>
  <c r="O227" i="62"/>
  <c r="O105" i="62"/>
  <c r="O17" i="62"/>
  <c r="K10" i="81"/>
  <c r="R23" i="59"/>
  <c r="K263" i="76"/>
  <c r="N69" i="63"/>
  <c r="P63" i="69"/>
  <c r="O92" i="62"/>
  <c r="N31" i="63"/>
  <c r="O13" i="64"/>
  <c r="L19" i="58"/>
  <c r="K294" i="76"/>
  <c r="K190" i="76"/>
  <c r="K106" i="76"/>
  <c r="O199" i="62"/>
  <c r="O208" i="62"/>
  <c r="K17" i="67"/>
  <c r="K77" i="76"/>
  <c r="M16" i="72"/>
  <c r="P39" i="69"/>
  <c r="O141" i="62"/>
  <c r="O68" i="62"/>
  <c r="L55" i="58"/>
  <c r="P12" i="69"/>
  <c r="O85" i="62"/>
  <c r="L33" i="58"/>
  <c r="O186" i="62"/>
  <c r="O131" i="62"/>
  <c r="O70" i="62"/>
  <c r="L36" i="58"/>
  <c r="O197" i="62"/>
  <c r="O160" i="62"/>
  <c r="O118" i="62"/>
  <c r="O72" i="62"/>
  <c r="O29" i="62"/>
  <c r="L44" i="58"/>
  <c r="P18" i="69"/>
  <c r="O219" i="62"/>
  <c r="K273" i="76"/>
  <c r="K43" i="76"/>
  <c r="K84" i="76"/>
  <c r="K62" i="76"/>
  <c r="P27" i="69"/>
  <c r="O56" i="62"/>
  <c r="L24" i="66"/>
  <c r="O183" i="62"/>
  <c r="O64" i="62"/>
  <c r="D39" i="88"/>
  <c r="O112" i="62"/>
  <c r="O210" i="62"/>
  <c r="O50" i="62"/>
  <c r="O61" i="62"/>
  <c r="L14" i="58"/>
  <c r="O176" i="62"/>
  <c r="L11" i="58"/>
  <c r="O148" i="62"/>
  <c r="O63" i="62"/>
  <c r="L35" i="58"/>
  <c r="L11" i="65"/>
  <c r="O93" i="62"/>
  <c r="O51" i="62"/>
  <c r="L23" i="58"/>
  <c r="N56" i="63"/>
  <c r="K147" i="76"/>
  <c r="P14" i="69"/>
  <c r="K161" i="76"/>
  <c r="O19" i="62"/>
  <c r="O158" i="62"/>
  <c r="O12" i="62"/>
  <c r="O136" i="62"/>
  <c r="R17" i="59"/>
  <c r="K292" i="76"/>
  <c r="K336" i="76"/>
  <c r="D29" i="88"/>
  <c r="K21" i="76"/>
  <c r="S14" i="71"/>
  <c r="K66" i="76"/>
  <c r="O198" i="62"/>
  <c r="K56" i="76"/>
  <c r="S19" i="71"/>
  <c r="O194" i="62"/>
  <c r="L37" i="58"/>
  <c r="O52" i="62"/>
  <c r="N73" i="63"/>
  <c r="K11" i="76"/>
  <c r="O165" i="62"/>
  <c r="L18" i="58"/>
  <c r="N24" i="63"/>
  <c r="O48" i="62"/>
  <c r="K219" i="76"/>
  <c r="K284" i="76"/>
  <c r="P17" i="69"/>
  <c r="P56" i="69"/>
  <c r="L19" i="66"/>
  <c r="K30" i="76"/>
  <c r="K97" i="76"/>
  <c r="K35" i="76"/>
  <c r="P75" i="69"/>
  <c r="O177" i="62"/>
  <c r="O104" i="62"/>
  <c r="O31" i="62"/>
  <c r="L22" i="58"/>
  <c r="N41" i="63"/>
  <c r="O33" i="62"/>
  <c r="N44" i="63"/>
  <c r="O161" i="62"/>
  <c r="O106" i="62"/>
  <c r="O18" i="62"/>
  <c r="K13" i="67"/>
  <c r="O182" i="62"/>
  <c r="O139" i="62"/>
  <c r="K22" i="76"/>
  <c r="O27" i="62"/>
  <c r="O103" i="62"/>
  <c r="O178" i="62"/>
  <c r="O90" i="62"/>
  <c r="N47" i="63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2">
    <s v="Migdal Hashkaot Neches Boded"/>
    <s v="{[Time].[Hie Time].[Yom].&amp;[20221231]}"/>
    <s v="{[Medida].[Medida].&amp;[2]}"/>
    <s v="{[Keren].[Keren].[All]}"/>
    <s v="{[Cheshbon KM].[Hie Peilut].[Chevra].&amp;[373]&amp;[Kod_Peilut_L7_10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3" si="22">
        <n x="1" s="1"/>
        <n x="20"/>
        <n x="21"/>
      </t>
    </mdx>
    <mdx n="0" f="v">
      <t c="3" si="22">
        <n x="1" s="1"/>
        <n x="23"/>
        <n x="21"/>
      </t>
    </mdx>
    <mdx n="0" f="v">
      <t c="3" si="22">
        <n x="1" s="1"/>
        <n x="24"/>
        <n x="21"/>
      </t>
    </mdx>
    <mdx n="0" f="v">
      <t c="3" si="22">
        <n x="1" s="1"/>
        <n x="25"/>
        <n x="21"/>
      </t>
    </mdx>
    <mdx n="0" f="v">
      <t c="3" si="22">
        <n x="1" s="1"/>
        <n x="26"/>
        <n x="21"/>
      </t>
    </mdx>
    <mdx n="0" f="v">
      <t c="3" si="22">
        <n x="1" s="1"/>
        <n x="27"/>
        <n x="21"/>
      </t>
    </mdx>
    <mdx n="0" f="v">
      <t c="3" si="22">
        <n x="1" s="1"/>
        <n x="28"/>
        <n x="21"/>
      </t>
    </mdx>
    <mdx n="0" f="v">
      <t c="3" si="22">
        <n x="1" s="1"/>
        <n x="29"/>
        <n x="21"/>
      </t>
    </mdx>
    <mdx n="0" f="v">
      <t c="3" si="22">
        <n x="1" s="1"/>
        <n x="30"/>
        <n x="21"/>
      </t>
    </mdx>
    <mdx n="0" f="v">
      <t c="3" si="22">
        <n x="1" s="1"/>
        <n x="31"/>
        <n x="21"/>
      </t>
    </mdx>
  </mdxMetadata>
  <valueMetadata count="2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</valueMetadata>
</metadata>
</file>

<file path=xl/sharedStrings.xml><?xml version="1.0" encoding="utf-8"?>
<sst xmlns="http://schemas.openxmlformats.org/spreadsheetml/2006/main" count="9360" uniqueCount="2469">
  <si>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</si>
  <si>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</si>
  <si>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</si>
  <si>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</si>
  <si>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</si>
  <si>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</si>
  <si>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</si>
  <si>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</si>
  <si>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</si>
  <si>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</si>
  <si>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</si>
  <si>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</si>
  <si>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</si>
  <si>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</si>
  <si>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</si>
  <si>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</si>
  <si>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</si>
  <si>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</si>
  <si>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</si>
  <si>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</si>
  <si>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</si>
  <si>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</si>
  <si>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</si>
  <si>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</si>
  <si>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</si>
  <si>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</si>
  <si>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</si>
  <si>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</si>
  <si>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</si>
  <si>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</si>
  <si>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</si>
  <si>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</si>
  <si>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</si>
  <si>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</si>
  <si>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</si>
  <si>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</si>
  <si>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</si>
  <si>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</si>
  <si>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</si>
  <si>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</si>
  <si>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</si>
  <si>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</si>
  <si>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</si>
  <si>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</si>
  <si>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</si>
  <si>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</si>
  <si>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</si>
  <si>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</si>
  <si>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</si>
  <si>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</si>
  <si>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</si>
  <si>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</si>
  <si>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</si>
  <si>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</si>
  <si>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</si>
  <si>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</si>
  <si>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</si>
  <si>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</si>
  <si>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</si>
  <si>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</si>
  <si>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</si>
  <si>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</si>
  <si>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</si>
  <si>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</si>
  <si>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</si>
  <si>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</si>
  <si>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</si>
  <si>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</si>
  <si>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</si>
  <si>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</si>
  <si>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</si>
  <si>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</si>
  <si>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</si>
  <si>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</si>
  <si>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</si>
  <si>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</si>
  <si>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</si>
  <si>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</si>
  <si>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</si>
  <si>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</si>
  <si>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</si>
  <si>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</si>
  <si>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</si>
  <si>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</si>
  <si>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</si>
  <si>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</si>
  <si>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</si>
  <si>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</si>
  <si>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</si>
  <si>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</si>
  <si>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</si>
  <si>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</si>
  <si>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</si>
  <si>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</si>
  <si>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</si>
  <si>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</si>
  <si>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</si>
  <si>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</si>
  <si>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</si>
  <si>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</si>
  <si>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</si>
  <si>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</si>
  <si>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</si>
  <si>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</si>
  <si>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</si>
  <si>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</si>
  <si>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</si>
  <si>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</si>
  <si>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</si>
  <si>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</si>
  <si>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</si>
  <si>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</si>
  <si>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</si>
  <si>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</si>
  <si>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</si>
  <si>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</si>
  <si>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</si>
  <si>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</si>
  <si>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</si>
  <si>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</si>
  <si>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</si>
  <si>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</si>
  <si>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</si>
  <si>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</si>
  <si>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</si>
  <si>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</si>
  <si>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</si>
  <si>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</si>
  <si>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</si>
  <si>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</si>
  <si>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</si>
  <si>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</si>
  <si>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</si>
  <si>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</si>
  <si>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</si>
  <si>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</si>
  <si>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</si>
  <si>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</si>
  <si>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</si>
  <si>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</si>
  <si>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</si>
  <si>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</si>
  <si>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</si>
  <si>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</si>
  <si>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</si>
  <si>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</si>
  <si>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</si>
  <si>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</si>
  <si>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</si>
  <si>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</si>
  <si>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</si>
  <si>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</si>
  <si>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</si>
  <si>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</si>
  <si>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</si>
  <si>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</si>
  <si>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</si>
  <si>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</si>
  <si>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</si>
  <si>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</si>
  <si>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</si>
  <si>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</si>
  <si>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</si>
  <si>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</si>
  <si>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</si>
  <si>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</si>
  <si>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</si>
  <si>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</si>
  <si>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</si>
  <si>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</si>
  <si>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</si>
  <si>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</si>
  <si>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</si>
  <si>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</si>
  <si>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</si>
  <si>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</si>
  <si>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</si>
  <si>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</si>
  <si>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</si>
  <si>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</si>
  <si>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</si>
  <si>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</si>
  <si>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</si>
  <si>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</si>
  <si>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</si>
  <si>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</si>
  <si>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</si>
  <si>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</si>
  <si>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</si>
  <si>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</si>
  <si>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</si>
  <si>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</si>
  <si>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</si>
  <si>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</si>
  <si>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</si>
  <si>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</si>
  <si>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</si>
  <si>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</si>
  <si>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</si>
  <si>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</si>
  <si>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</si>
  <si>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</si>
  <si>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</si>
  <si>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</si>
  <si>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</si>
  <si>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</si>
  <si>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</si>
  <si>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</si>
  <si>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</si>
  <si>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</si>
  <si>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</si>
  <si>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</si>
  <si>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</si>
  <si>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</si>
  <si>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</si>
  <si>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</si>
  <si>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</si>
  <si>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</si>
  <si>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לזכאים קיימים לקצבה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</si>
  <si>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</si>
  <si>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</si>
  <si>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</si>
  <si>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</si>
  <si>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</si>
  <si>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</si>
  <si>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</si>
  <si>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</si>
  <si>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</si>
  <si>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</si>
  <si>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</si>
  <si>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</si>
  <si>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</si>
  <si>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</si>
  <si>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</si>
  <si>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</si>
  <si>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</si>
  <si>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</si>
  <si>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</si>
  <si>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</si>
  <si>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</si>
  <si>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</si>
  <si>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</si>
  <si>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</si>
  <si>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</si>
  <si>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</si>
  <si>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</si>
  <si>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</si>
  <si>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</si>
  <si>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</si>
  <si>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</si>
  <si>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</si>
  <si>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</si>
  <si>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</si>
  <si>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</si>
  <si>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</si>
  <si>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</si>
  <si>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</si>
  <si>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</si>
  <si>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</si>
  <si>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</si>
  <si>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</si>
  <si>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</si>
  <si>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</si>
  <si>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</si>
  <si>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</si>
  <si>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</si>
  <si>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</si>
  <si>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</si>
  <si>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</si>
  <si>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</si>
  <si>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</si>
  <si>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</si>
  <si>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</si>
  <si>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אגח34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</si>
  <si>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</si>
  <si>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</si>
  <si>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</si>
  <si>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</si>
  <si>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</si>
  <si>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</si>
  <si>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</si>
  <si>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</si>
  <si>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</si>
  <si>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</si>
  <si>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</si>
  <si>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</si>
  <si>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</si>
  <si>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</si>
  <si>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</si>
  <si>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</si>
  <si>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</si>
  <si>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</si>
  <si>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</si>
  <si>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</si>
  <si>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</si>
  <si>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</si>
  <si>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</si>
  <si>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</si>
  <si>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</si>
  <si>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</si>
  <si>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</si>
  <si>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</si>
  <si>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</si>
  <si>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</si>
  <si>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</si>
  <si>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</si>
  <si>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</si>
  <si>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</si>
  <si>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</si>
  <si>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</si>
  <si>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</si>
  <si>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</si>
  <si>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</si>
  <si>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</si>
  <si>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</si>
  <si>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</si>
  <si>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</si>
  <si>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</si>
  <si>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</si>
  <si>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</si>
  <si>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</si>
  <si>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</si>
  <si>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</si>
  <si>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יח*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</si>
  <si>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</si>
  <si>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</si>
  <si>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</si>
  <si>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</si>
  <si>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</si>
  <si>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</si>
  <si>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</si>
  <si>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</si>
  <si>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</si>
  <si>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</si>
  <si>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</si>
  <si>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</si>
  <si>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</si>
  <si>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</si>
  <si>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</si>
  <si>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</si>
  <si>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</si>
  <si>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</si>
  <si>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</si>
  <si>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</si>
  <si>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</si>
  <si>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</si>
  <si>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</si>
  <si>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</si>
  <si>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</si>
  <si>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</si>
  <si>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</si>
  <si>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</si>
  <si>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</si>
  <si>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</si>
  <si>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</si>
  <si>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</si>
  <si>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</si>
  <si>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</si>
  <si>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</si>
  <si>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</si>
  <si>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</si>
  <si>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</si>
  <si>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</si>
  <si>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</si>
  <si>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</si>
  <si>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</si>
  <si>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</si>
  <si>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</si>
  <si>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</si>
  <si>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</si>
  <si>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</si>
  <si>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</si>
  <si>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</si>
  <si>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</si>
  <si>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</si>
  <si>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</si>
  <si>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</si>
  <si>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</si>
  <si>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</si>
  <si>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</si>
  <si>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</si>
  <si>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</si>
  <si>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</si>
  <si>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</si>
  <si>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</si>
  <si>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</si>
  <si>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</si>
  <si>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</si>
  <si>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</si>
  <si>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כללביט אגח ט</t>
  </si>
  <si>
    <t>513754069</t>
  </si>
  <si>
    <t>מגה אור אגח ח*</t>
  </si>
  <si>
    <t>513257873</t>
  </si>
  <si>
    <t>מז טפ הנפ הת 53</t>
  </si>
  <si>
    <t>מז טפ הנפק הת48</t>
  </si>
  <si>
    <t>מז טפ הנפק הת50</t>
  </si>
  <si>
    <t>מזטפ הנפ הת65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</si>
  <si>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</si>
  <si>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</si>
  <si>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</si>
  <si>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</si>
  <si>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</si>
  <si>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</si>
  <si>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</si>
  <si>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</si>
  <si>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אלדן תחבו אגח ה</t>
  </si>
  <si>
    <t>510454333</t>
  </si>
  <si>
    <t>ilA+</t>
  </si>
  <si>
    <t>אלדן תחבו אגח ז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</si>
  <si>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</si>
  <si>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</si>
  <si>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</si>
  <si>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</si>
  <si>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</si>
  <si>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</si>
  <si>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</si>
  <si>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</si>
  <si>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</si>
  <si>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</si>
  <si>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ז*</t>
  </si>
  <si>
    <t>מגה אור אגח ט*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</si>
  <si>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</si>
  <si>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</si>
  <si>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</si>
  <si>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</si>
  <si>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</si>
  <si>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</si>
  <si>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</si>
  <si>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</si>
  <si>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</si>
  <si>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</si>
  <si>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</si>
  <si>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</si>
  <si>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</si>
  <si>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</si>
  <si>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אלבר אגח יט</t>
  </si>
  <si>
    <t>512025891</t>
  </si>
  <si>
    <t>ilA</t>
  </si>
  <si>
    <t>אפי נכסים אגח 8</t>
  </si>
  <si>
    <t>510560188</t>
  </si>
  <si>
    <t>אפי נכסים אגחיג</t>
  </si>
  <si>
    <t>אפי נכסים אגחיד</t>
  </si>
  <si>
    <t>אשטרום קבוצה אגח ד</t>
  </si>
  <si>
    <t>510381601</t>
  </si>
  <si>
    <t>בנייה</t>
  </si>
  <si>
    <t>ג'י סיטי אגח טו</t>
  </si>
  <si>
    <t>520033234</t>
  </si>
  <si>
    <t>הכשרת ישוב אג21</t>
  </si>
  <si>
    <t>520020116</t>
  </si>
  <si>
    <t>סלקום אגח ח*</t>
  </si>
  <si>
    <t>511930125</t>
  </si>
  <si>
    <t>או פי סי אגח ב*</t>
  </si>
  <si>
    <t>514401702</t>
  </si>
  <si>
    <t>ilA-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</si>
  <si>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</si>
  <si>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</si>
  <si>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</si>
  <si>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</si>
  <si>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</si>
  <si>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</si>
  <si>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</si>
  <si>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</si>
  <si>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</si>
  <si>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</si>
  <si>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</si>
  <si>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</si>
  <si>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</si>
  <si>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</si>
  <si>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</si>
  <si>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</si>
  <si>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</si>
  <si>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</si>
  <si>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</si>
  <si>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</si>
  <si>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</si>
  <si>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</si>
  <si>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</si>
  <si>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</si>
  <si>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</si>
  <si>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</si>
  <si>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</si>
  <si>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</si>
  <si>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</si>
  <si>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</si>
  <si>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</si>
  <si>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</si>
  <si>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</si>
  <si>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</si>
  <si>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</si>
  <si>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</si>
  <si>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</si>
  <si>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</si>
  <si>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</si>
  <si>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</si>
  <si>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</si>
  <si>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</si>
  <si>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</si>
  <si>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</si>
  <si>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</si>
  <si>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</si>
  <si>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</si>
  <si>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</si>
  <si>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</si>
  <si>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</si>
  <si>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מבנה אגח טו*</t>
  </si>
  <si>
    <t>מנורה הון התח ד</t>
  </si>
  <si>
    <t>513937714</t>
  </si>
  <si>
    <t>שופרסל אגח ה*</t>
  </si>
  <si>
    <t>שופרסל אגח ז*</t>
  </si>
  <si>
    <t>שלמה החז אגח יז</t>
  </si>
  <si>
    <t>בזק אגח 9</t>
  </si>
  <si>
    <t>גמא אגח 3</t>
  </si>
  <si>
    <t>512711789</t>
  </si>
  <si>
    <t>דה זראסאי אגח ג</t>
  </si>
  <si>
    <t>1744984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</si>
  <si>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</si>
  <si>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</si>
  <si>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</si>
  <si>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</si>
  <si>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</si>
  <si>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</si>
  <si>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</si>
  <si>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כללביט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</si>
  <si>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</si>
  <si>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</si>
  <si>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</si>
  <si>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</si>
  <si>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</si>
  <si>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</si>
  <si>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</si>
  <si>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ב</t>
  </si>
  <si>
    <t>514065283</t>
  </si>
  <si>
    <t>קרסו אגח ג</t>
  </si>
  <si>
    <t>קרסו אגח ד</t>
  </si>
  <si>
    <t>קרסו מוט' אגח א</t>
  </si>
  <si>
    <t>אלדן תחבו אגח ו</t>
  </si>
  <si>
    <t>אלקטרה אגח ד*</t>
  </si>
  <si>
    <t>520028911</t>
  </si>
  <si>
    <t>אלקטרה אגח ה*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</si>
  <si>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</si>
  <si>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</si>
  <si>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</si>
  <si>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</si>
  <si>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</si>
  <si>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</si>
  <si>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</si>
  <si>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</si>
  <si>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</si>
  <si>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</si>
  <si>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</si>
  <si>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</si>
  <si>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</si>
  <si>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</si>
  <si>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</si>
  <si>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</si>
  <si>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</si>
  <si>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</si>
  <si>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</si>
  <si>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</si>
  <si>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</si>
  <si>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אלבר אגח כ</t>
  </si>
  <si>
    <t>אנלייט אנר אג ג*</t>
  </si>
  <si>
    <t>520041146</t>
  </si>
  <si>
    <t>אנלייט אנר אגחו*</t>
  </si>
  <si>
    <t>אנרג'יקס אג ב*</t>
  </si>
  <si>
    <t>513901371</t>
  </si>
  <si>
    <t>אפריקה מג אגח ה*</t>
  </si>
  <si>
    <t>520034760</t>
  </si>
  <si>
    <t>בזן אגח ה</t>
  </si>
  <si>
    <t>520036658</t>
  </si>
  <si>
    <t>בזן אגח י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</si>
  <si>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</si>
  <si>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</si>
  <si>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</si>
  <si>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</si>
  <si>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</si>
  <si>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</si>
  <si>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</si>
  <si>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</si>
  <si>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</si>
  <si>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</si>
  <si>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</si>
  <si>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</si>
  <si>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</si>
  <si>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</si>
  <si>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</si>
  <si>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</si>
  <si>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</si>
  <si>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</si>
  <si>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</si>
  <si>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</si>
  <si>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</si>
  <si>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</si>
  <si>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</si>
  <si>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</si>
  <si>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</si>
  <si>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</si>
  <si>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</si>
  <si>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</si>
  <si>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תמר פטרו אגח א*</t>
  </si>
  <si>
    <t>515334662</t>
  </si>
  <si>
    <t>תמר פטרו אגח ב*</t>
  </si>
  <si>
    <t>בזן אגח ו</t>
  </si>
  <si>
    <t>בזן אגח ט</t>
  </si>
  <si>
    <t>CAMT 12/01/26*</t>
  </si>
  <si>
    <t>US13469VAA61</t>
  </si>
  <si>
    <t>בלומברג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</si>
  <si>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</si>
  <si>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</si>
  <si>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</si>
  <si>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</si>
  <si>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</si>
  <si>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</si>
  <si>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</si>
  <si>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</si>
  <si>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</si>
  <si>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</si>
  <si>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</si>
  <si>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</si>
  <si>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</si>
  <si>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</si>
  <si>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</si>
  <si>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</si>
  <si>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</si>
  <si>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</si>
  <si>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</si>
  <si>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</si>
  <si>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</si>
  <si>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</si>
  <si>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</si>
  <si>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</si>
  <si>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</si>
  <si>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</si>
  <si>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</si>
  <si>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</si>
  <si>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</si>
  <si>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</si>
  <si>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</si>
  <si>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</si>
  <si>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</si>
  <si>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</si>
  <si>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</si>
  <si>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</si>
  <si>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</si>
  <si>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</si>
  <si>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</si>
  <si>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</si>
  <si>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</si>
  <si>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</si>
  <si>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</si>
  <si>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</si>
  <si>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</si>
  <si>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</si>
  <si>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</si>
  <si>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</si>
  <si>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</si>
  <si>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</si>
  <si>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</si>
  <si>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</si>
  <si>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</si>
  <si>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</si>
  <si>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</si>
  <si>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</si>
  <si>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</si>
  <si>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</si>
  <si>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</si>
  <si>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</si>
  <si>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</si>
  <si>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</si>
  <si>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</si>
  <si>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</si>
  <si>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</si>
  <si>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</si>
  <si>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</si>
  <si>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</si>
  <si>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</si>
  <si>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</si>
  <si>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</si>
  <si>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</si>
  <si>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</si>
  <si>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</si>
  <si>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</si>
  <si>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</si>
  <si>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</si>
  <si>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</si>
  <si>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</si>
  <si>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</si>
  <si>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</si>
  <si>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</si>
  <si>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</si>
  <si>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</si>
  <si>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</si>
  <si>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</si>
  <si>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</si>
  <si>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</si>
  <si>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</si>
  <si>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</si>
  <si>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</si>
  <si>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</si>
  <si>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</si>
  <si>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</si>
  <si>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</si>
  <si>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</si>
  <si>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</si>
  <si>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</si>
  <si>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</si>
  <si>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</si>
  <si>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</si>
  <si>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</si>
  <si>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</si>
  <si>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</si>
  <si>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</si>
  <si>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</si>
  <si>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</si>
  <si>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</si>
  <si>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</si>
  <si>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</si>
  <si>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</si>
  <si>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</si>
  <si>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</si>
  <si>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</si>
  <si>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</si>
  <si>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</si>
  <si>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</si>
  <si>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</si>
  <si>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</si>
  <si>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</si>
  <si>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</si>
  <si>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</si>
  <si>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</si>
  <si>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</si>
  <si>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</si>
  <si>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</si>
  <si>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</si>
  <si>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</si>
  <si>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</si>
  <si>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</si>
  <si>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</si>
  <si>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</si>
  <si>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</si>
  <si>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</si>
  <si>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</si>
  <si>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</si>
  <si>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</si>
  <si>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</si>
  <si>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</si>
  <si>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</si>
  <si>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</si>
  <si>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</si>
  <si>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</si>
  <si>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</si>
  <si>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</si>
  <si>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</si>
  <si>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</si>
  <si>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</si>
  <si>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</si>
  <si>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</si>
  <si>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</si>
  <si>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</si>
  <si>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</si>
  <si>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</si>
  <si>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</si>
  <si>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</si>
  <si>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</si>
  <si>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</si>
  <si>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</si>
  <si>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</si>
  <si>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</si>
  <si>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</si>
  <si>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</si>
  <si>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</si>
  <si>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</si>
  <si>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</si>
  <si>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</si>
  <si>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</si>
  <si>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</si>
  <si>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</si>
  <si>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</si>
  <si>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</si>
  <si>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</si>
  <si>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</si>
  <si>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</si>
  <si>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</si>
  <si>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</si>
  <si>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</si>
  <si>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</si>
  <si>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</si>
  <si>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</si>
  <si>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</si>
  <si>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</si>
  <si>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</si>
  <si>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</si>
  <si>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</si>
  <si>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</si>
  <si>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</si>
  <si>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</si>
  <si>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</si>
  <si>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</si>
  <si>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</si>
  <si>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</si>
  <si>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</si>
  <si>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</si>
  <si>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</si>
  <si>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</si>
  <si>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</si>
  <si>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</si>
  <si>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</si>
  <si>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</si>
  <si>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</si>
  <si>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</si>
  <si>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</si>
  <si>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</si>
  <si>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</si>
  <si>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</si>
  <si>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</si>
  <si>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</si>
  <si>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</si>
  <si>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</si>
  <si>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</si>
  <si>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</si>
  <si>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</si>
  <si>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</si>
  <si>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</si>
  <si>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</si>
  <si>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</si>
  <si>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</si>
  <si>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</si>
  <si>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</si>
  <si>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</si>
  <si>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</si>
  <si>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</si>
  <si>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</si>
  <si>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</si>
  <si>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</si>
  <si>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</si>
  <si>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</si>
  <si>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</si>
  <si>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</si>
  <si>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</si>
  <si>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</si>
  <si>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</si>
  <si>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</si>
  <si>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</si>
  <si>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</si>
  <si>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</si>
  <si>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</si>
  <si>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</si>
  <si>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</si>
  <si>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</si>
  <si>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</si>
  <si>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</si>
  <si>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</si>
  <si>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</si>
  <si>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</si>
  <si>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</si>
  <si>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</si>
  <si>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</si>
  <si>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</si>
  <si>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</si>
  <si>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</si>
  <si>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</si>
  <si>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</si>
  <si>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</si>
  <si>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</si>
  <si>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</si>
  <si>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</si>
  <si>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</si>
  <si>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</si>
  <si>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</si>
  <si>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</si>
  <si>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</si>
  <si>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</si>
  <si>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</si>
  <si>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</si>
  <si>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</si>
  <si>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</si>
  <si>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</si>
  <si>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</si>
  <si>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</si>
  <si>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</si>
  <si>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</si>
  <si>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</si>
  <si>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</si>
  <si>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</si>
  <si>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</si>
  <si>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</si>
  <si>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</si>
  <si>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</si>
  <si>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</si>
  <si>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</si>
  <si>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</si>
  <si>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</si>
  <si>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</si>
  <si>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</si>
  <si>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</si>
  <si>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</si>
  <si>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</si>
  <si>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</si>
  <si>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</si>
  <si>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</si>
  <si>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</si>
  <si>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</si>
  <si>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</si>
  <si>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</si>
  <si>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</si>
  <si>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</si>
  <si>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</si>
  <si>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</si>
  <si>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</si>
  <si>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</si>
  <si>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</si>
  <si>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</si>
  <si>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</si>
  <si>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</si>
  <si>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</si>
  <si>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</si>
  <si>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</si>
  <si>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</si>
  <si>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</si>
  <si>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</si>
  <si>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</si>
  <si>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</si>
  <si>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</si>
  <si>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</si>
  <si>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</si>
  <si>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</si>
  <si>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</si>
  <si>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</si>
  <si>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</si>
  <si>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</si>
  <si>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</si>
  <si>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</si>
  <si>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</si>
  <si>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</si>
  <si>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</si>
  <si>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</si>
  <si>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</si>
  <si>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</si>
  <si>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</si>
  <si>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</si>
  <si>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</si>
  <si>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</si>
  <si>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</si>
  <si>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</si>
  <si>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</si>
  <si>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</si>
  <si>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</si>
  <si>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</si>
  <si>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</si>
  <si>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</si>
  <si>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</si>
  <si>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</si>
  <si>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</si>
  <si>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</si>
  <si>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</si>
  <si>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</si>
  <si>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</si>
  <si>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</si>
  <si>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</si>
  <si>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</si>
  <si>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</si>
  <si>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</si>
  <si>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</si>
  <si>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</si>
  <si>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</si>
  <si>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</si>
  <si>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</si>
  <si>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</si>
  <si>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</si>
  <si>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</si>
  <si>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</si>
  <si>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</si>
  <si>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</si>
  <si>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</si>
  <si>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</si>
  <si>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</si>
  <si>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</si>
  <si>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</si>
  <si>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</si>
  <si>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</si>
  <si>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</si>
  <si>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</si>
  <si>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</si>
  <si>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</si>
  <si>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</si>
  <si>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</si>
  <si>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</si>
  <si>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</si>
  <si>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</si>
  <si>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</si>
  <si>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</si>
  <si>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</si>
  <si>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</si>
  <si>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</si>
  <si>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</si>
  <si>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</si>
  <si>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</si>
  <si>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</si>
  <si>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</si>
  <si>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</si>
  <si>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</si>
  <si>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</si>
  <si>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</si>
  <si>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</si>
  <si>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</si>
  <si>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</si>
  <si>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</si>
  <si>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</si>
  <si>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</si>
  <si>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</si>
  <si>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</si>
  <si>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</si>
  <si>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</si>
  <si>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</si>
  <si>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</si>
  <si>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</si>
  <si>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</si>
  <si>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</si>
  <si>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</si>
  <si>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</si>
  <si>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</si>
  <si>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</si>
  <si>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</si>
  <si>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</si>
  <si>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</si>
  <si>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</si>
  <si>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</si>
  <si>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</si>
  <si>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</si>
  <si>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</si>
  <si>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</si>
  <si>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</si>
  <si>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</si>
  <si>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</si>
  <si>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</si>
  <si>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</si>
  <si>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</si>
  <si>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</si>
  <si>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</si>
  <si>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</si>
  <si>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</si>
  <si>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</si>
  <si>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</si>
  <si>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</si>
  <si>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</si>
  <si>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</si>
  <si>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</si>
  <si>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</si>
  <si>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</si>
  <si>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</si>
  <si>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</si>
  <si>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</si>
  <si>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</si>
  <si>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</si>
  <si>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</si>
  <si>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</si>
  <si>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</si>
  <si>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</si>
  <si>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</si>
  <si>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</si>
  <si>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</si>
  <si>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</si>
  <si>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</si>
  <si>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</si>
  <si>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</si>
  <si>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</si>
  <si>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</si>
  <si>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</si>
  <si>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</si>
  <si>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</si>
  <si>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</si>
  <si>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</si>
  <si>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</si>
  <si>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</si>
  <si>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</si>
  <si>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</si>
  <si>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</si>
  <si>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</si>
  <si>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</si>
  <si>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</si>
  <si>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</si>
  <si>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</si>
  <si>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Technology Hardware &amp; Equipment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</si>
  <si>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</si>
  <si>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</si>
  <si>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</si>
  <si>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</si>
  <si>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</si>
  <si>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</si>
  <si>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</si>
  <si>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</si>
  <si>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</si>
  <si>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</si>
  <si>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</si>
  <si>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</si>
  <si>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</si>
  <si>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</si>
  <si>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</si>
  <si>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</si>
  <si>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</si>
  <si>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</si>
  <si>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</si>
  <si>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</si>
  <si>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</si>
  <si>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</si>
  <si>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</si>
  <si>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</si>
  <si>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</si>
  <si>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</si>
  <si>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Media</t>
  </si>
  <si>
    <t>INNOVIZ TECHNOLOGIES LTD</t>
  </si>
  <si>
    <t>IL0011745804</t>
  </si>
  <si>
    <t>515382422</t>
  </si>
  <si>
    <t>KORNIT DIGITAL LTD</t>
  </si>
  <si>
    <t>IL0011216723</t>
  </si>
  <si>
    <t>513195420</t>
  </si>
  <si>
    <t>Capital Goods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</si>
  <si>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</si>
  <si>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</si>
  <si>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</si>
  <si>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</si>
  <si>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</si>
  <si>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</si>
  <si>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</si>
  <si>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</si>
  <si>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</si>
  <si>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</si>
  <si>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</si>
  <si>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</si>
  <si>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</si>
  <si>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</si>
  <si>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</si>
  <si>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</si>
  <si>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</si>
  <si>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</si>
  <si>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</si>
  <si>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</si>
  <si>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</si>
  <si>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</si>
  <si>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</si>
  <si>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</si>
  <si>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Pharmaceuticals &amp; Biotechnology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</si>
  <si>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</si>
  <si>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</si>
  <si>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</si>
  <si>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</si>
  <si>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</si>
  <si>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</si>
  <si>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</si>
  <si>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</si>
  <si>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</si>
  <si>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</si>
  <si>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</si>
  <si>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</si>
  <si>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</si>
  <si>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</si>
  <si>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</si>
  <si>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</si>
  <si>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</si>
  <si>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</si>
  <si>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</si>
  <si>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</si>
  <si>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</si>
  <si>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</si>
  <si>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</si>
  <si>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</si>
  <si>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Real Estate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</si>
  <si>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</si>
  <si>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</si>
  <si>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</si>
  <si>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</si>
  <si>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</si>
  <si>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</si>
  <si>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</si>
  <si>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</si>
  <si>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Diversified Financials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</si>
  <si>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</si>
  <si>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</si>
  <si>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</si>
  <si>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</si>
  <si>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</si>
  <si>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</si>
  <si>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</si>
  <si>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</si>
  <si>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</si>
  <si>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</si>
  <si>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</si>
  <si>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Automobiles &amp; Components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</si>
  <si>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</si>
  <si>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</si>
  <si>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</si>
  <si>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</si>
  <si>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</si>
  <si>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</si>
  <si>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</si>
  <si>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</si>
  <si>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</si>
  <si>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</si>
  <si>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</si>
  <si>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</si>
  <si>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</si>
  <si>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</si>
  <si>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</si>
  <si>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</si>
  <si>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MATERIALS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</si>
  <si>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</si>
  <si>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</si>
  <si>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</si>
  <si>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</si>
  <si>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</si>
  <si>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</si>
  <si>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</si>
  <si>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</si>
  <si>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</si>
  <si>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</si>
  <si>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</si>
  <si>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</si>
  <si>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</si>
  <si>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</si>
  <si>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</si>
  <si>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</si>
  <si>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</si>
  <si>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</si>
  <si>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</si>
  <si>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</si>
  <si>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</si>
  <si>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</si>
  <si>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</si>
  <si>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</si>
  <si>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</si>
  <si>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</si>
  <si>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</si>
  <si>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</si>
  <si>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</si>
  <si>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</si>
  <si>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</si>
  <si>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</si>
  <si>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</si>
  <si>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</si>
  <si>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</si>
  <si>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</si>
  <si>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</si>
  <si>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</si>
  <si>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</si>
  <si>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</si>
  <si>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</si>
  <si>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</si>
  <si>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</si>
  <si>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</si>
  <si>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</si>
  <si>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</si>
  <si>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</si>
  <si>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</si>
  <si>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</si>
  <si>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</si>
  <si>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</si>
  <si>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</si>
  <si>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</si>
  <si>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</si>
  <si>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</si>
  <si>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</si>
  <si>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</si>
  <si>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</si>
  <si>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</si>
  <si>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</si>
  <si>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</si>
  <si>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</si>
  <si>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</si>
  <si>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</si>
  <si>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</si>
  <si>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</si>
  <si>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</si>
  <si>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</si>
  <si>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</si>
  <si>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</si>
  <si>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</si>
  <si>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</si>
  <si>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</si>
  <si>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</si>
  <si>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</si>
  <si>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</si>
  <si>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</si>
  <si>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</si>
  <si>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</si>
  <si>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</si>
  <si>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</si>
  <si>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</si>
  <si>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</si>
  <si>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</si>
  <si>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</si>
  <si>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</si>
  <si>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</si>
  <si>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</si>
  <si>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</si>
  <si>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</si>
  <si>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</si>
  <si>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</si>
  <si>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</si>
  <si>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</si>
  <si>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</si>
  <si>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</si>
  <si>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</si>
  <si>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</si>
  <si>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</si>
  <si>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</si>
  <si>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</si>
  <si>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</si>
  <si>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</si>
  <si>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</si>
  <si>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</si>
  <si>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</si>
  <si>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</si>
  <si>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</si>
  <si>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</si>
  <si>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</si>
  <si>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</si>
  <si>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</si>
  <si>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</si>
  <si>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</si>
  <si>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</si>
  <si>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</si>
  <si>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</si>
  <si>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</si>
  <si>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</si>
  <si>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</si>
  <si>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</si>
  <si>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</si>
  <si>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</si>
  <si>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</si>
  <si>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</si>
  <si>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</si>
  <si>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</si>
  <si>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</si>
  <si>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</si>
  <si>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</si>
  <si>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</si>
  <si>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</si>
  <si>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</si>
  <si>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</si>
  <si>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</si>
  <si>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</si>
  <si>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</si>
  <si>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</si>
  <si>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</si>
  <si>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</si>
  <si>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</si>
  <si>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</si>
  <si>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</si>
  <si>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</si>
  <si>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</si>
  <si>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</si>
  <si>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</si>
  <si>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</si>
  <si>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</si>
  <si>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</si>
  <si>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</si>
  <si>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</si>
  <si>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</si>
  <si>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</si>
  <si>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</si>
  <si>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</si>
  <si>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</si>
  <si>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</si>
  <si>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</si>
  <si>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</si>
  <si>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</si>
  <si>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</si>
  <si>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</si>
  <si>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</si>
  <si>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</si>
  <si>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</si>
  <si>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</si>
  <si>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</si>
  <si>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</si>
  <si>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</si>
  <si>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</si>
  <si>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</si>
  <si>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</si>
  <si>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</si>
  <si>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</si>
  <si>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</si>
  <si>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</si>
  <si>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</si>
  <si>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</si>
  <si>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</si>
  <si>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</si>
  <si>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ערד 2024 סדרה 8761</t>
  </si>
  <si>
    <t>ערד 2025 סדרה 8765</t>
  </si>
  <si>
    <t>ערד 2025 סדרה 8769</t>
  </si>
  <si>
    <t>ערד 8786_1/2027</t>
  </si>
  <si>
    <t>ערד 8796</t>
  </si>
  <si>
    <t>ערד 8798</t>
  </si>
  <si>
    <t>ערד 8800</t>
  </si>
  <si>
    <t>ערד 8802</t>
  </si>
  <si>
    <t>ערד 8803</t>
  </si>
  <si>
    <t>ערד 8805</t>
  </si>
  <si>
    <t>ערד 8807</t>
  </si>
  <si>
    <t>ערד 8808</t>
  </si>
  <si>
    <t>ערד 8809</t>
  </si>
  <si>
    <t>ערד 8812</t>
  </si>
  <si>
    <t>ערד 8813</t>
  </si>
  <si>
    <t>ערד 8815</t>
  </si>
  <si>
    <t>ערד 8820</t>
  </si>
  <si>
    <t>ערד 8821</t>
  </si>
  <si>
    <t>ערד 8823</t>
  </si>
  <si>
    <t>ערד 8824</t>
  </si>
  <si>
    <t>ערד 8825</t>
  </si>
  <si>
    <t>ערד 8827</t>
  </si>
  <si>
    <t>ערד 8833</t>
  </si>
  <si>
    <t>ערד 8834</t>
  </si>
  <si>
    <t>ערד 8837</t>
  </si>
  <si>
    <t>ערד 8839</t>
  </si>
  <si>
    <t>ערד 8840</t>
  </si>
  <si>
    <t>ערד 8841</t>
  </si>
  <si>
    <t>ערד 8845</t>
  </si>
  <si>
    <t>ערד 8846</t>
  </si>
  <si>
    <t>ערד 8847</t>
  </si>
  <si>
    <t>ערד 8848</t>
  </si>
  <si>
    <t>ערד 8849</t>
  </si>
  <si>
    <t>ערד 8850</t>
  </si>
  <si>
    <t>ערד 8852</t>
  </si>
  <si>
    <t>ערד 8853</t>
  </si>
  <si>
    <t>ערד 8862</t>
  </si>
  <si>
    <t>ערד 8863</t>
  </si>
  <si>
    <t>ערד 8864</t>
  </si>
  <si>
    <t>ערד 8865</t>
  </si>
  <si>
    <t>ערד 8866</t>
  </si>
  <si>
    <t>ערד 8867</t>
  </si>
  <si>
    <t>ערד 8868</t>
  </si>
  <si>
    <t>ערד 8869</t>
  </si>
  <si>
    <t>ערד 8873</t>
  </si>
  <si>
    <t>ערד 8874</t>
  </si>
  <si>
    <t>ערד 8875</t>
  </si>
  <si>
    <t>ערד 8877</t>
  </si>
  <si>
    <t>ערד 8878</t>
  </si>
  <si>
    <t>ערד 8880</t>
  </si>
  <si>
    <t>ערד 8882</t>
  </si>
  <si>
    <t>ערד 8883</t>
  </si>
  <si>
    <t>ערד 8884</t>
  </si>
  <si>
    <t>ערד סדרה 8744  4.8%  2023</t>
  </si>
  <si>
    <t>ערד סדרה 8753 2024 4.8%</t>
  </si>
  <si>
    <t>ערד סדרה 8755 2024 4.8%</t>
  </si>
  <si>
    <t>ערד סדרה 8757 2024 4.8%</t>
  </si>
  <si>
    <t>ערד סדרה 8764 %4.8 2025</t>
  </si>
  <si>
    <t>ערד סדרה 8770   2025   4.8%</t>
  </si>
  <si>
    <t>ערד סדרה 8773 4.8% 2025</t>
  </si>
  <si>
    <t>ערד סדרה 8774 2026 4.8%</t>
  </si>
  <si>
    <t>ערד סדרה 8775 2026 4.8%</t>
  </si>
  <si>
    <t>ערד סדרה 8776 2026 4.8%</t>
  </si>
  <si>
    <t>ערד סדרה 8777 2026 4.8%</t>
  </si>
  <si>
    <t>ערד סדרה 8778 2026 4.8%</t>
  </si>
  <si>
    <t>ערד סדרה 8781 2026 4.8%</t>
  </si>
  <si>
    <t>ערד סדרה 8784  4.8%  2026</t>
  </si>
  <si>
    <t>ערד סדרה 8787 4.8% 2027</t>
  </si>
  <si>
    <t>ערד סדרה 8789 2027 4.8%</t>
  </si>
  <si>
    <t>ערד סדרה 8810 2029 4.8%</t>
  </si>
  <si>
    <t>ערד8911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</si>
  <si>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</si>
  <si>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</si>
  <si>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</si>
  <si>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</si>
  <si>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</si>
  <si>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</si>
  <si>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</si>
  <si>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</si>
  <si>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</si>
  <si>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</si>
  <si>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</si>
  <si>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</si>
  <si>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</si>
  <si>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</si>
  <si>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</si>
  <si>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</si>
  <si>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</si>
  <si>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</si>
  <si>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</si>
  <si>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</si>
  <si>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</si>
  <si>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</si>
  <si>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</si>
  <si>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</si>
  <si>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</si>
  <si>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</si>
  <si>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</si>
  <si>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</si>
  <si>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</si>
  <si>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</si>
  <si>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</si>
  <si>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</si>
  <si>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</si>
  <si>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</si>
  <si>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</si>
  <si>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</si>
  <si>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Transportation</t>
  </si>
  <si>
    <t>Baa2</t>
  </si>
  <si>
    <t>Moodys</t>
  </si>
  <si>
    <t>TRANSED PARTNERS 3.951 09/50 12/37</t>
  </si>
  <si>
    <t>BB</t>
  </si>
  <si>
    <t>DBRS</t>
  </si>
  <si>
    <t>RUBY PIPELINE 6 04/22</t>
  </si>
  <si>
    <t>ENERGY</t>
  </si>
  <si>
    <t>אלון דלק מניה לא סחירה</t>
  </si>
  <si>
    <t>SALEM מניה לא סחירה</t>
  </si>
  <si>
    <t>סה"כ קרנות השקעה</t>
  </si>
  <si>
    <t>סה"כ קרנות השקעה בחו"ל</t>
  </si>
  <si>
    <t>קרנות גידור</t>
  </si>
  <si>
    <t>ION TECH FEEDER FUND</t>
  </si>
  <si>
    <t>KYG4939W1188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</si>
  <si>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</si>
  <si>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</si>
  <si>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</si>
  <si>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</si>
  <si>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</si>
  <si>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</si>
  <si>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</si>
  <si>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 פי סי אנרגיה</t>
  </si>
  <si>
    <t>10000518</t>
  </si>
  <si>
    <t>10000493</t>
  </si>
  <si>
    <t>10000497</t>
  </si>
  <si>
    <t>10000507</t>
  </si>
  <si>
    <t>10000506</t>
  </si>
  <si>
    <t>10000484</t>
  </si>
  <si>
    <t>10000632</t>
  </si>
  <si>
    <t>10000485</t>
  </si>
  <si>
    <t>10000540</t>
  </si>
  <si>
    <t>10000643</t>
  </si>
  <si>
    <t>₪ / מט"ח</t>
  </si>
  <si>
    <t>+ILS/-USD 3.18 09-01-23 (10) -422</t>
  </si>
  <si>
    <t>10000064</t>
  </si>
  <si>
    <t>+ILS/-USD 3.1906 10-01-23 (10) -394</t>
  </si>
  <si>
    <t>10000065</t>
  </si>
  <si>
    <t>+ILS/-USD 3.266 18-01-23 (10) -515</t>
  </si>
  <si>
    <t>10000075</t>
  </si>
  <si>
    <t>+ILS/-USD 3.2822 06-02-23 (10) -508</t>
  </si>
  <si>
    <t>10000093</t>
  </si>
  <si>
    <t>+ILS/-USD 3.2875 08-02-23 (10) -460</t>
  </si>
  <si>
    <t>10000098</t>
  </si>
  <si>
    <t>+ILS/-USD 3.3104 12-01-23 (10) -536</t>
  </si>
  <si>
    <t>10000078</t>
  </si>
  <si>
    <t>+ILS/-USD 3.346 25-05-23 (10) -395</t>
  </si>
  <si>
    <t>10000171</t>
  </si>
  <si>
    <t>+ILS/-USD 3.3701 23-05-23 (10) -499</t>
  </si>
  <si>
    <t>10000160</t>
  </si>
  <si>
    <t>+ILS/-USD 3.383 09-02-23 (20) -580</t>
  </si>
  <si>
    <t>10000090</t>
  </si>
  <si>
    <t>+ILS/-USD 3.391 09-02-23 (10) -516</t>
  </si>
  <si>
    <t>10000100</t>
  </si>
  <si>
    <t>+ILS/-USD 3.394 02-03-23 (10) -184</t>
  </si>
  <si>
    <t>10000169</t>
  </si>
  <si>
    <t>+ILS/-USD 3.397 24-05-23 (10) -449</t>
  </si>
  <si>
    <t>10000162</t>
  </si>
  <si>
    <t>+ILS/-USD 3.397 26-01-23 (20) -318</t>
  </si>
  <si>
    <t>10000102</t>
  </si>
  <si>
    <t>+ILS/-USD 3.4138 04-04-23 (10) -482</t>
  </si>
  <si>
    <t>10000136</t>
  </si>
  <si>
    <t>+ILS/-USD 3.419 18-05-23 (20) -570</t>
  </si>
  <si>
    <t>10000108</t>
  </si>
  <si>
    <t>+ILS/-USD 3.423 17-05-23 (10) -550</t>
  </si>
  <si>
    <t>10000106</t>
  </si>
  <si>
    <t>+ILS/-USD 3.4614 02-05-23 (10) -586</t>
  </si>
  <si>
    <t>10000140</t>
  </si>
  <si>
    <t>+ILS/-USD 3.469 20-04-23 (10) -535</t>
  </si>
  <si>
    <t>10000104</t>
  </si>
  <si>
    <t>10000147</t>
  </si>
  <si>
    <t>+ILS/-USD 3.491 28-03-23 (10) -470</t>
  </si>
  <si>
    <t>10000145</t>
  </si>
  <si>
    <t>+ILS/-USD 3.4987 23-03-23 (10) -513</t>
  </si>
  <si>
    <t>10000142</t>
  </si>
  <si>
    <t>+USD/-ILS 3.279 06-02-23 (10) -423</t>
  </si>
  <si>
    <t>10000129</t>
  </si>
  <si>
    <t>+USD/-ILS 3.512 12-01-23 (10) -15</t>
  </si>
  <si>
    <t>10000176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</si>
  <si>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</si>
  <si>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</si>
  <si>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</si>
  <si>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</si>
  <si>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</si>
  <si>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</si>
  <si>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</si>
  <si>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</si>
  <si>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</si>
  <si>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</si>
  <si>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</si>
  <si>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</si>
  <si>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</si>
  <si>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</si>
  <si>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</si>
  <si>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</si>
  <si>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</si>
  <si>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</si>
  <si>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</si>
  <si>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</si>
  <si>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</si>
  <si>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</si>
  <si>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</si>
  <si>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</si>
  <si>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</si>
  <si>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</si>
  <si>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</si>
  <si>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</si>
  <si>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</si>
  <si>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</si>
  <si>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</si>
  <si>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</si>
  <si>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</si>
  <si>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</si>
  <si>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</si>
  <si>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</si>
  <si>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</si>
  <si>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</si>
  <si>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</si>
  <si>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</si>
  <si>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</si>
  <si>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</si>
  <si>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3.271 02-02-23 (11) -505</t>
  </si>
  <si>
    <t>10002611</t>
  </si>
  <si>
    <t>+ILS/-USD 3.2803 06-02-23 (94) -517</t>
  </si>
  <si>
    <t>10002615</t>
  </si>
  <si>
    <t>+ILS/-USD 3.285 02-02-23 (12) -509</t>
  </si>
  <si>
    <t>10002618</t>
  </si>
  <si>
    <t>+ILS/-USD 3.2866 08-02-23 (11) -464</t>
  </si>
  <si>
    <t>10002644</t>
  </si>
  <si>
    <t>+ILS/-USD 3.29 06-02-23 (11) -511</t>
  </si>
  <si>
    <t>10000574</t>
  </si>
  <si>
    <t>10002620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</si>
  <si>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</si>
  <si>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</si>
  <si>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</si>
  <si>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</si>
  <si>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</si>
  <si>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10000542</t>
  </si>
  <si>
    <t>10002492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</si>
  <si>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</si>
  <si>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</si>
  <si>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</si>
  <si>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</si>
  <si>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</si>
  <si>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</si>
  <si>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</si>
  <si>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</si>
  <si>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</si>
  <si>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</si>
  <si>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</si>
  <si>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</si>
  <si>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</si>
  <si>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</si>
  <si>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</si>
  <si>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</si>
  <si>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</si>
  <si>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</si>
  <si>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</si>
  <si>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</si>
  <si>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</si>
  <si>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</si>
  <si>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</si>
  <si>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</si>
  <si>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</si>
  <si>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</si>
  <si>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</si>
  <si>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</si>
  <si>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</si>
  <si>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</si>
  <si>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</si>
  <si>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</si>
  <si>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</si>
  <si>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</si>
  <si>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</si>
  <si>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</si>
  <si>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</si>
  <si>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10000570</t>
  </si>
  <si>
    <t>10002571</t>
  </si>
  <si>
    <t>+ILS/-USD 3.31 31-01-23 (12) -499</t>
  </si>
  <si>
    <t>10002573</t>
  </si>
  <si>
    <t>+ILS/-USD 3.3103 23-01-23 (20) -557</t>
  </si>
  <si>
    <t>10000548</t>
  </si>
  <si>
    <t>10002501</t>
  </si>
  <si>
    <t>+ILS/-USD 3.312 23-01-23 (12) -550</t>
  </si>
  <si>
    <t>10002499</t>
  </si>
  <si>
    <t>+ILS/-USD 3.313 23-01-23 (11) -550</t>
  </si>
  <si>
    <t>10000546</t>
  </si>
  <si>
    <t>10002497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</si>
  <si>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</si>
  <si>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</si>
  <si>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</si>
  <si>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</si>
  <si>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</si>
  <si>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</si>
  <si>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</si>
  <si>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</si>
  <si>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</si>
  <si>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</si>
  <si>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</si>
  <si>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</si>
  <si>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10003175</t>
  </si>
  <si>
    <t>+ILS/-USD 3.348 25-05-23 (11) -395</t>
  </si>
  <si>
    <t>10003177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</si>
  <si>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</si>
  <si>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</si>
  <si>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</si>
  <si>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</si>
  <si>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</si>
  <si>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</si>
  <si>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</si>
  <si>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</si>
  <si>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3.3554 15-05-23 (20) -546</t>
  </si>
  <si>
    <t>10003115</t>
  </si>
  <si>
    <t>+ILS/-USD 3.3601 06-06-23 (11) -559</t>
  </si>
  <si>
    <t>10002881</t>
  </si>
  <si>
    <t>+ILS/-USD 3.3615 15-05-23 (11) -545</t>
  </si>
  <si>
    <t>10003113</t>
  </si>
  <si>
    <t>+ILS/-USD 3.37 23-05-23 (12) -505</t>
  </si>
  <si>
    <t>10003141</t>
  </si>
  <si>
    <t>+ILS/-USD 3.3702 23-05-23 (20) -498</t>
  </si>
  <si>
    <t>10003143</t>
  </si>
  <si>
    <t>+ILS/-USD 3.3704 30-05-23 (12) -396</t>
  </si>
  <si>
    <t>10003183</t>
  </si>
  <si>
    <t>+ILS/-USD 3.371 24-01-23 (12) -670</t>
  </si>
  <si>
    <t>10002520</t>
  </si>
  <si>
    <t>+ILS/-USD 3.3733 23-05-23 (11) -497</t>
  </si>
  <si>
    <t>10003139</t>
  </si>
  <si>
    <t>+ILS/-USD 3.3772 24-01-23 (11) -638</t>
  </si>
  <si>
    <t>10000559</t>
  </si>
  <si>
    <t>+ILS/-USD 3.3801 23-05-23 (98) -499</t>
  </si>
  <si>
    <t>10003145</t>
  </si>
  <si>
    <t>+ILS/-USD 3.3805 11-01-23 (20) -595</t>
  </si>
  <si>
    <t>10002527</t>
  </si>
  <si>
    <t>+ILS/-USD 3.3809 09-01-23 (20) -591</t>
  </si>
  <si>
    <t>10002532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</si>
  <si>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</si>
  <si>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</si>
  <si>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</si>
  <si>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</si>
  <si>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</si>
  <si>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</si>
  <si>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</si>
  <si>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</si>
  <si>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</si>
  <si>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10002895</t>
  </si>
  <si>
    <t>10000595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</si>
  <si>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</si>
  <si>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</si>
  <si>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</si>
  <si>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</si>
  <si>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</si>
  <si>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</si>
  <si>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3.3925 21-03-23 (11) -475</t>
  </si>
  <si>
    <t>10002962</t>
  </si>
  <si>
    <t>10000603</t>
  </si>
  <si>
    <t>+ILS/-USD 3.3926 21-03-23 (10) -474</t>
  </si>
  <si>
    <t>10002960</t>
  </si>
  <si>
    <t>+ILS/-USD 3.393 07-06-23 (12) -445</t>
  </si>
  <si>
    <t>10003194</t>
  </si>
  <si>
    <t>+ILS/-USD 3.393 09-03-23 (12) -439</t>
  </si>
  <si>
    <t>10002903</t>
  </si>
  <si>
    <t>+ILS/-USD 3.3936 31-05-23 (11) -424</t>
  </si>
  <si>
    <t>10003203</t>
  </si>
  <si>
    <t>10000640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</si>
  <si>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</si>
  <si>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</si>
  <si>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</si>
  <si>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</si>
  <si>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</si>
  <si>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</si>
  <si>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</si>
  <si>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</si>
  <si>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</si>
  <si>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</si>
  <si>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</si>
  <si>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02-02-23 (10) -340</t>
  </si>
  <si>
    <t>10002936</t>
  </si>
  <si>
    <t>+ILS/-USD 3.396 30-05-23 (11) -410</t>
  </si>
  <si>
    <t>10003188</t>
  </si>
  <si>
    <t>10000638</t>
  </si>
  <si>
    <t>+ILS/-USD 3.3965 02-02-23 (11) -335</t>
  </si>
  <si>
    <t>10000599</t>
  </si>
  <si>
    <t>10002938</t>
  </si>
  <si>
    <t>10002940</t>
  </si>
  <si>
    <t>+ILS/-USD 3.397 30-05-23 (12) -410</t>
  </si>
  <si>
    <t>10003190</t>
  </si>
  <si>
    <t>+ILS/-USD 3.398 21-01-23 (11) -618</t>
  </si>
  <si>
    <t>10000561</t>
  </si>
  <si>
    <t>+ILS/-USD 3.398 24-05-23 (11) -448</t>
  </si>
  <si>
    <t>10003155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</si>
  <si>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</si>
  <si>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</si>
  <si>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</si>
  <si>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</si>
  <si>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</si>
  <si>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</si>
  <si>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</si>
  <si>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</si>
  <si>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 16-05-23 (11) -528</t>
  </si>
  <si>
    <t>10003120</t>
  </si>
  <si>
    <t>+ILS/-USD 3.4 16-05-23 (12) -530</t>
  </si>
  <si>
    <t>10003122</t>
  </si>
  <si>
    <t>+ILS/-USD 3.4041 16-03-23 (11) -459</t>
  </si>
  <si>
    <t>10002950</t>
  </si>
  <si>
    <t>10000601</t>
  </si>
  <si>
    <t>+ILS/-USD 3.4042 16-03-23 (20) -458</t>
  </si>
  <si>
    <t>10002954</t>
  </si>
  <si>
    <t>+ILS/-USD 3.405 16-02-23 (11) -515</t>
  </si>
  <si>
    <t>10000587</t>
  </si>
  <si>
    <t>10002774</t>
  </si>
  <si>
    <t>+ILS/-USD 3.405 16-02-23 (98) -515</t>
  </si>
  <si>
    <t>10002776</t>
  </si>
  <si>
    <t>+ILS/-USD 3.405 18-01-23 (98) -72</t>
  </si>
  <si>
    <t>10003185</t>
  </si>
  <si>
    <t>+ILS/-USD 3.406 16-03-23 (20) -464</t>
  </si>
  <si>
    <t>10002956</t>
  </si>
  <si>
    <t>+ILS/-USD 3.407 18-01-23 (10) -72</t>
  </si>
  <si>
    <t>10003181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</si>
  <si>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</si>
  <si>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</si>
  <si>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</si>
  <si>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</si>
  <si>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</si>
  <si>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</si>
  <si>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3.4127 01-03-23 (20) -203</t>
  </si>
  <si>
    <t>10003161</t>
  </si>
  <si>
    <t>10002968</t>
  </si>
  <si>
    <t>10000605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</si>
  <si>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</si>
  <si>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</si>
  <si>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</si>
  <si>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</si>
  <si>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</si>
  <si>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</si>
  <si>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3.4169 04-04-23 (11) -481</t>
  </si>
  <si>
    <t>10000607</t>
  </si>
  <si>
    <t>10002970</t>
  </si>
  <si>
    <t>10003127</t>
  </si>
  <si>
    <t>+ILS/-USD 3.42 17-05-23 (11) -540</t>
  </si>
  <si>
    <t>10000634</t>
  </si>
  <si>
    <t>+ILS/-USD 3.4215 24-04-23 (20) -500</t>
  </si>
  <si>
    <t>10003125</t>
  </si>
  <si>
    <t>+ILS/-USD 3.422 16-02-23 (12) -295</t>
  </si>
  <si>
    <t>10003130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</si>
  <si>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</si>
  <si>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</si>
  <si>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</si>
  <si>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</si>
  <si>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</si>
  <si>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</si>
  <si>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</si>
  <si>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</si>
  <si>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</si>
  <si>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</si>
  <si>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+ILS/-USD 3.4476 09-03-23 (11) -344</t>
  </si>
  <si>
    <t>10003129</t>
  </si>
  <si>
    <t>+ILS/-USD 3.46 02-05-23 (12) -585</t>
  </si>
  <si>
    <t>10003002</t>
  </si>
  <si>
    <t>10000609</t>
  </si>
  <si>
    <t>+ILS/-USD 3.4614 02-05-23 (11) -586</t>
  </si>
  <si>
    <t>10003000</t>
  </si>
  <si>
    <t>+ILS/-USD 3.4617 23-02-23 (20) -408</t>
  </si>
  <si>
    <t>10003054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</si>
  <si>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</si>
  <si>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</si>
  <si>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</si>
  <si>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</si>
  <si>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</si>
  <si>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</si>
  <si>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</si>
  <si>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</si>
  <si>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</si>
  <si>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</si>
  <si>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</si>
  <si>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</si>
  <si>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</si>
  <si>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</si>
  <si>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</si>
  <si>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</si>
  <si>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</si>
  <si>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</si>
  <si>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</si>
  <si>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</si>
  <si>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</si>
  <si>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</si>
  <si>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</si>
  <si>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</si>
  <si>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</si>
  <si>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</si>
  <si>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</si>
  <si>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</si>
  <si>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</si>
  <si>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</si>
  <si>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</si>
  <si>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10003062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</si>
  <si>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</si>
  <si>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</si>
  <si>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</si>
  <si>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</si>
  <si>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</si>
  <si>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</si>
  <si>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</si>
  <si>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</si>
  <si>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</si>
  <si>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</si>
  <si>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</si>
  <si>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10000620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</si>
  <si>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</si>
  <si>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</si>
  <si>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</si>
  <si>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</si>
  <si>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</si>
  <si>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</si>
  <si>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</si>
  <si>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</si>
  <si>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</si>
  <si>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</si>
  <si>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</si>
  <si>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</si>
  <si>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</si>
  <si>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</si>
  <si>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</si>
  <si>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</si>
  <si>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</si>
  <si>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</si>
  <si>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</si>
  <si>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</si>
  <si>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</si>
  <si>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</si>
  <si>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</si>
  <si>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</si>
  <si>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</si>
  <si>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</si>
  <si>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</si>
  <si>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3.41 31-01-23 (11) -84</t>
  </si>
  <si>
    <t>10000642</t>
  </si>
  <si>
    <t>+USD/-ILS 3.4361 09-01-23 (20) -439</t>
  </si>
  <si>
    <t>10002746</t>
  </si>
  <si>
    <t>+USD/-ILS 3.4535 11-01-23 (20) -455</t>
  </si>
  <si>
    <t>10002727</t>
  </si>
  <si>
    <t>+ILS/-USD 3.173 05-01-23 (10) -403</t>
  </si>
  <si>
    <t>10000878</t>
  </si>
  <si>
    <t>+USD/-ILS 3.399 05-01-23 (10) -270</t>
  </si>
  <si>
    <t>10000879</t>
  </si>
  <si>
    <t>+USD/-EUR 1.05455 11-05-23 (10) +136.5</t>
  </si>
  <si>
    <t>10000157</t>
  </si>
  <si>
    <t>+USD/-EUR 1.07694 14-02-23 (10) +189.4</t>
  </si>
  <si>
    <t>10000110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</si>
  <si>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</si>
  <si>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</si>
  <si>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</si>
  <si>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</si>
  <si>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</si>
  <si>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</si>
  <si>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</si>
  <si>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</si>
  <si>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</si>
  <si>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</si>
  <si>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1.29955 15-02-23 (10) -4.5</t>
  </si>
  <si>
    <t>10002748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</si>
  <si>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</si>
  <si>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</si>
  <si>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</si>
  <si>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</si>
  <si>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</si>
  <si>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</si>
  <si>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</si>
  <si>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</si>
  <si>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</si>
  <si>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</si>
  <si>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</si>
  <si>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</si>
  <si>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</si>
  <si>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</si>
  <si>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</si>
  <si>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</si>
  <si>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</si>
  <si>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</si>
  <si>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</si>
  <si>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</si>
  <si>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</si>
  <si>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</si>
  <si>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</si>
  <si>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</si>
  <si>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</si>
  <si>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</si>
  <si>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</si>
  <si>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</si>
  <si>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</si>
  <si>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</si>
  <si>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</si>
  <si>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</si>
  <si>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</si>
  <si>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</si>
  <si>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</si>
  <si>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</si>
  <si>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</si>
  <si>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</si>
  <si>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</si>
  <si>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</si>
  <si>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</si>
  <si>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</si>
  <si>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</si>
  <si>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</si>
  <si>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</si>
  <si>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</si>
  <si>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</si>
  <si>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</si>
  <si>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+USD/-CAD 1.35485 15-02-23 (10) -10.5</t>
  </si>
  <si>
    <t>10003221</t>
  </si>
  <si>
    <t>+USD/-EUR 0.96884 27-03-23 (10) +128.4</t>
  </si>
  <si>
    <t>10002984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</si>
  <si>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</si>
  <si>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</si>
  <si>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</si>
  <si>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</si>
  <si>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</si>
  <si>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</si>
  <si>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</si>
  <si>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</si>
  <si>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</si>
  <si>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</si>
  <si>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</si>
  <si>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</si>
  <si>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</si>
  <si>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</si>
  <si>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</si>
  <si>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</si>
  <si>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</si>
  <si>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</si>
  <si>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</si>
  <si>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</si>
  <si>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</si>
  <si>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</si>
  <si>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</si>
  <si>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</si>
  <si>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</si>
  <si>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</si>
  <si>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</si>
  <si>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</si>
  <si>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</si>
  <si>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</si>
  <si>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</si>
  <si>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</si>
  <si>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</si>
  <si>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</si>
  <si>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</si>
  <si>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</si>
  <si>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10003105</t>
  </si>
  <si>
    <t>+USD/-EUR 1.06128 05-04-23 (10) +92.8</t>
  </si>
  <si>
    <t>10003197</t>
  </si>
  <si>
    <t>+USD/-EUR 1.06505 06-03-23 (12) +200.5</t>
  </si>
  <si>
    <t>10002662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</si>
  <si>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</si>
  <si>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</si>
  <si>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</si>
  <si>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</si>
  <si>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</si>
  <si>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</si>
  <si>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</si>
  <si>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</si>
  <si>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</si>
  <si>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</si>
  <si>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</si>
  <si>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</si>
  <si>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</si>
  <si>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</si>
  <si>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1.0733 27-03-23 (10) +83</t>
  </si>
  <si>
    <t>10003217</t>
  </si>
  <si>
    <t>+USD/-EUR 1.07355 27-03-23 (20) +220.5</t>
  </si>
  <si>
    <t>10002678</t>
  </si>
  <si>
    <t>+USD/-EUR 1.07361 27-03-23 (12) +220.1</t>
  </si>
  <si>
    <t>10002676</t>
  </si>
  <si>
    <t>+USD/-EUR 1.0754 05-06-23 (10) +130</t>
  </si>
  <si>
    <t>10003226</t>
  </si>
  <si>
    <t>+USD/-EUR 1.07555 27-03-23 (10) +219.5</t>
  </si>
  <si>
    <t>10002680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</si>
  <si>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</si>
  <si>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</si>
  <si>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</si>
  <si>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</si>
  <si>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</si>
  <si>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</si>
  <si>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</si>
  <si>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</si>
  <si>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</si>
  <si>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</si>
  <si>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</si>
  <si>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</si>
  <si>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</si>
  <si>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</si>
  <si>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1.24205 22-05-23 (11) +48.5</t>
  </si>
  <si>
    <t>10003218</t>
  </si>
  <si>
    <t>+USD/-GBP 1.24474 18-04-23 (11) +39.4</t>
  </si>
  <si>
    <t>10003215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</si>
  <si>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</si>
  <si>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</si>
  <si>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</si>
  <si>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</si>
  <si>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</si>
  <si>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</si>
  <si>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</si>
  <si>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</si>
  <si>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</si>
  <si>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</si>
  <si>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</si>
  <si>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</si>
  <si>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</si>
  <si>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</si>
  <si>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NIKKEI 225 TOTAL RETURN</t>
  </si>
  <si>
    <t>10003228</t>
  </si>
  <si>
    <t>10003229</t>
  </si>
  <si>
    <t>SPNASEUT INDX</t>
  </si>
  <si>
    <t>10003094</t>
  </si>
  <si>
    <t>SPTR</t>
  </si>
  <si>
    <t>10002855</t>
  </si>
  <si>
    <t>10002850</t>
  </si>
  <si>
    <t>10002854</t>
  </si>
  <si>
    <t>10002622</t>
  </si>
  <si>
    <t>SZCOMP</t>
  </si>
  <si>
    <t>10002718</t>
  </si>
  <si>
    <t>TOPIX TOTAL RETURN INDEX JPY</t>
  </si>
  <si>
    <t>10002629</t>
  </si>
  <si>
    <t>TRS</t>
  </si>
  <si>
    <t>10003059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</si>
  <si>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</si>
  <si>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</si>
  <si>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</si>
  <si>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</si>
  <si>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</si>
  <si>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</si>
  <si>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</si>
  <si>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</si>
  <si>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</si>
  <si>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34112000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</si>
  <si>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</si>
  <si>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</si>
  <si>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</si>
  <si>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</si>
  <si>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</si>
  <si>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</si>
  <si>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</si>
  <si>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</si>
  <si>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</si>
  <si>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</si>
  <si>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</si>
  <si>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</si>
  <si>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</si>
  <si>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</si>
  <si>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</si>
  <si>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</si>
  <si>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</si>
  <si>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34010000</t>
  </si>
  <si>
    <t>30710000</t>
  </si>
  <si>
    <t>32610000</t>
  </si>
  <si>
    <t>31010000</t>
  </si>
  <si>
    <t>34510000</t>
  </si>
  <si>
    <t>34610000</t>
  </si>
  <si>
    <t>34710000</t>
  </si>
  <si>
    <t>30210000</t>
  </si>
  <si>
    <t>30910000</t>
  </si>
  <si>
    <t>31710000</t>
  </si>
  <si>
    <t>30310000</t>
  </si>
  <si>
    <t>30810000</t>
  </si>
  <si>
    <t>31110000</t>
  </si>
  <si>
    <t>33810000</t>
  </si>
  <si>
    <t>31120000</t>
  </si>
  <si>
    <t>30820000</t>
  </si>
  <si>
    <t>31720000</t>
  </si>
  <si>
    <t>31220000</t>
  </si>
  <si>
    <t>34520000</t>
  </si>
  <si>
    <t>34020000</t>
  </si>
  <si>
    <t>30326000</t>
  </si>
  <si>
    <t>31726000</t>
  </si>
  <si>
    <t>JP MORGAN</t>
  </si>
  <si>
    <t>30385000</t>
  </si>
  <si>
    <t>A-</t>
  </si>
  <si>
    <t>S&amp;P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</si>
  <si>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</si>
  <si>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</si>
  <si>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</si>
  <si>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</si>
  <si>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</si>
  <si>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</si>
  <si>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</si>
  <si>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</si>
  <si>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</si>
  <si>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</si>
  <si>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</si>
  <si>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</si>
  <si>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</si>
  <si>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</si>
  <si>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</si>
  <si>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</si>
  <si>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</si>
  <si>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</si>
  <si>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</si>
  <si>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</si>
  <si>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</si>
  <si>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</si>
  <si>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</si>
  <si>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</si>
  <si>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</si>
  <si>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</si>
  <si>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</si>
  <si>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</si>
  <si>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</si>
  <si>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</si>
  <si>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</si>
  <si>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</si>
  <si>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</si>
  <si>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</si>
  <si>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</si>
  <si>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</si>
  <si>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</si>
  <si>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</si>
  <si>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</si>
  <si>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</si>
  <si>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</si>
  <si>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</si>
  <si>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</si>
  <si>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</si>
  <si>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</si>
  <si>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</si>
  <si>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</si>
  <si>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</si>
  <si>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</si>
  <si>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</si>
  <si>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</si>
  <si>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</si>
  <si>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</si>
  <si>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</si>
  <si>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</si>
  <si>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</si>
  <si>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</si>
  <si>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</si>
  <si>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</si>
  <si>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</si>
  <si>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</si>
  <si>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</si>
  <si>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</si>
  <si>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</si>
  <si>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</si>
  <si>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</si>
  <si>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</si>
  <si>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</si>
  <si>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</si>
  <si>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</si>
  <si>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</si>
  <si>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</si>
  <si>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</si>
  <si>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</si>
  <si>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</si>
  <si>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</si>
  <si>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</si>
  <si>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</si>
  <si>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</si>
  <si>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</si>
  <si>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</si>
  <si>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</si>
  <si>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</si>
  <si>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</si>
  <si>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</si>
  <si>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</si>
  <si>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A+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</si>
  <si>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</si>
  <si>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</si>
  <si>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</si>
  <si>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</si>
  <si>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</si>
  <si>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</si>
  <si>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</si>
  <si>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</si>
  <si>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</si>
  <si>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</si>
  <si>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</si>
  <si>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</si>
  <si>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</si>
  <si>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</si>
  <si>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</si>
  <si>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</si>
  <si>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</si>
  <si>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</si>
  <si>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</si>
  <si>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</si>
  <si>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</si>
  <si>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</si>
  <si>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</si>
  <si>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</si>
  <si>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</si>
  <si>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</si>
  <si>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</si>
  <si>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</si>
  <si>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</si>
  <si>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</si>
  <si>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</si>
  <si>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</si>
  <si>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</si>
  <si>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</si>
  <si>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</si>
  <si>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</si>
  <si>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</si>
  <si>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</si>
  <si>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</si>
  <si>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</si>
  <si>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</si>
  <si>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</si>
  <si>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</si>
  <si>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</si>
  <si>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</si>
  <si>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</si>
  <si>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</si>
  <si>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</si>
  <si>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</si>
  <si>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</si>
  <si>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</si>
  <si>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</si>
  <si>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</si>
  <si>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</si>
  <si>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</si>
  <si>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</si>
  <si>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</si>
  <si>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</si>
  <si>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</si>
  <si>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</si>
  <si>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</si>
  <si>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A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</si>
  <si>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</si>
  <si>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</si>
  <si>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</si>
  <si>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</si>
  <si>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</si>
  <si>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</si>
  <si>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</si>
  <si>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</si>
  <si>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</si>
  <si>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</si>
  <si>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</si>
  <si>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</si>
  <si>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</si>
  <si>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</si>
  <si>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</si>
  <si>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</si>
  <si>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</si>
  <si>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</si>
  <si>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</si>
  <si>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</si>
  <si>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</si>
  <si>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</si>
  <si>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</si>
  <si>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</si>
  <si>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</si>
  <si>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</si>
  <si>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</si>
  <si>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</si>
  <si>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</si>
  <si>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</si>
  <si>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</si>
  <si>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</si>
  <si>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BBB-</t>
  </si>
  <si>
    <t>FITCH</t>
  </si>
  <si>
    <t>508309</t>
  </si>
  <si>
    <t>464740</t>
  </si>
  <si>
    <t>TELECOMMUNICATION SERVICES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</si>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</sst>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61">
    <xf numFmtId="0" fontId="0" fillId="0" borderId="0"/>
    <xf numFmtId="164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9" fillId="0" borderId="0"/>
    <xf numFmtId="0" fontId="25" fillId="0" borderId="0"/>
    <xf numFmtId="0" fontId="4" fillId="0" borderId="0"/>
    <xf numFmtId="9" fontId="25" fillId="0" borderId="0" applyFont="0" applyFill="0" applyBorder="0" applyAlignment="0" applyProtection="0"/>
    <xf numFmtId="166" fontId="15" fillId="0" borderId="0" applyFill="0" applyBorder="0" applyProtection="0">
      <alignment horizontal="right"/>
    </xf>
    <xf numFmtId="166" fontId="16" fillId="0" borderId="0" applyFill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right" readingOrder="2"/>
    </xf>
    <xf numFmtId="0" fontId="7" fillId="0" borderId="0" xfId="0" applyFont="1" applyAlignment="1">
      <alignment horizontal="center" readingOrder="2"/>
    </xf>
    <xf numFmtId="0" fontId="7" fillId="0" borderId="0" xfId="7" applyFont="1" applyAlignment="1">
      <alignment horizontal="right"/>
    </xf>
    <xf numFmtId="0" fontId="7" fillId="0" borderId="0" xfId="7" applyFont="1" applyAlignment="1">
      <alignment horizontal="center"/>
    </xf>
    <xf numFmtId="0" fontId="9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wrapText="1"/>
    </xf>
    <xf numFmtId="0" fontId="18" fillId="0" borderId="0" xfId="7" applyFont="1" applyAlignment="1">
      <alignment horizontal="justify" readingOrder="2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49" fontId="17" fillId="2" borderId="1" xfId="7" applyNumberFormat="1" applyFont="1" applyFill="1" applyBorder="1" applyAlignment="1">
      <alignment horizontal="center" vertical="center" wrapText="1" readingOrder="2"/>
    </xf>
    <xf numFmtId="0" fontId="8" fillId="2" borderId="2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12" fillId="2" borderId="2" xfId="7" applyFont="1" applyFill="1" applyBorder="1" applyAlignment="1">
      <alignment horizontal="center" vertical="center" wrapText="1"/>
    </xf>
    <xf numFmtId="0" fontId="12" fillId="2" borderId="3" xfId="7" applyFont="1" applyFill="1" applyBorder="1" applyAlignment="1">
      <alignment horizontal="center" vertical="center" wrapText="1"/>
    </xf>
    <xf numFmtId="49" fontId="8" fillId="2" borderId="3" xfId="7" applyNumberFormat="1" applyFont="1" applyFill="1" applyBorder="1" applyAlignment="1">
      <alignment horizontal="center" wrapText="1"/>
    </xf>
    <xf numFmtId="0" fontId="17" fillId="2" borderId="1" xfId="7" applyNumberFormat="1" applyFont="1" applyFill="1" applyBorder="1" applyAlignment="1">
      <alignment horizontal="right" vertical="center" wrapText="1" indent="1"/>
    </xf>
    <xf numFmtId="49" fontId="17" fillId="2" borderId="1" xfId="7" applyNumberFormat="1" applyFont="1" applyFill="1" applyBorder="1" applyAlignment="1">
      <alignment horizontal="right" vertical="center" wrapText="1" indent="3" readingOrder="2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wrapText="1"/>
    </xf>
    <xf numFmtId="0" fontId="8" fillId="2" borderId="4" xfId="7" applyFont="1" applyFill="1" applyBorder="1" applyAlignment="1">
      <alignment horizontal="center" vertical="center" wrapText="1"/>
    </xf>
    <xf numFmtId="49" fontId="17" fillId="2" borderId="5" xfId="7" applyNumberFormat="1" applyFont="1" applyFill="1" applyBorder="1" applyAlignment="1">
      <alignment horizontal="center" vertical="center" wrapText="1" readingOrder="2"/>
    </xf>
    <xf numFmtId="49" fontId="17" fillId="2" borderId="7" xfId="7" applyNumberFormat="1" applyFont="1" applyFill="1" applyBorder="1" applyAlignment="1">
      <alignment horizontal="center" vertical="center" wrapText="1" readingOrder="2"/>
    </xf>
    <xf numFmtId="0" fontId="8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wrapText="1"/>
    </xf>
    <xf numFmtId="49" fontId="20" fillId="2" borderId="2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11" applyFont="1" applyFill="1" applyBorder="1" applyAlignment="1" applyProtection="1">
      <alignment horizontal="center" readingOrder="2"/>
    </xf>
    <xf numFmtId="49" fontId="8" fillId="2" borderId="6" xfId="0" applyNumberFormat="1" applyFont="1" applyFill="1" applyBorder="1" applyAlignment="1">
      <alignment horizontal="center" wrapText="1"/>
    </xf>
    <xf numFmtId="0" fontId="5" fillId="0" borderId="0" xfId="11" applyFill="1" applyBorder="1" applyAlignment="1" applyProtection="1">
      <alignment horizontal="center" readingOrder="2"/>
    </xf>
    <xf numFmtId="0" fontId="17" fillId="2" borderId="5" xfId="7" applyNumberFormat="1" applyFont="1" applyFill="1" applyBorder="1" applyAlignment="1">
      <alignment horizontal="right" vertical="center" wrapText="1" indent="1"/>
    </xf>
    <xf numFmtId="0" fontId="24" fillId="0" borderId="0" xfId="7" applyFont="1" applyAlignment="1">
      <alignment horizontal="right"/>
    </xf>
    <xf numFmtId="49" fontId="17" fillId="2" borderId="10" xfId="7" applyNumberFormat="1" applyFont="1" applyFill="1" applyBorder="1" applyAlignment="1">
      <alignment horizontal="center" vertical="center" wrapText="1" readingOrder="2"/>
    </xf>
    <xf numFmtId="3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17" fillId="2" borderId="5" xfId="7" applyNumberFormat="1" applyFont="1" applyFill="1" applyBorder="1" applyAlignment="1">
      <alignment horizontal="right" vertical="center" wrapText="1" readingOrder="2"/>
    </xf>
    <xf numFmtId="0" fontId="17" fillId="2" borderId="1" xfId="7" applyNumberFormat="1" applyFont="1" applyFill="1" applyBorder="1" applyAlignment="1">
      <alignment horizontal="right" vertical="center" wrapText="1" readingOrder="2"/>
    </xf>
    <xf numFmtId="0" fontId="17" fillId="2" borderId="5" xfId="7" applyNumberFormat="1" applyFont="1" applyFill="1" applyBorder="1" applyAlignment="1">
      <alignment horizontal="right" vertical="center" wrapText="1" indent="1" readingOrder="2"/>
    </xf>
    <xf numFmtId="0" fontId="12" fillId="2" borderId="21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 vertical="center" wrapText="1"/>
    </xf>
    <xf numFmtId="0" fontId="8" fillId="2" borderId="14" xfId="7" applyFont="1" applyFill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4" fillId="0" borderId="0" xfId="7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0" fontId="28" fillId="0" borderId="0" xfId="0" applyFont="1" applyFill="1" applyBorder="1" applyAlignment="1">
      <alignment horizontal="right" indent="4"/>
    </xf>
    <xf numFmtId="0" fontId="28" fillId="0" borderId="0" xfId="0" applyFont="1" applyFill="1" applyBorder="1" applyAlignment="1">
      <alignment horizontal="right" indent="1"/>
    </xf>
    <xf numFmtId="0" fontId="29" fillId="0" borderId="24" xfId="0" applyFont="1" applyFill="1" applyBorder="1" applyAlignment="1">
      <alignment horizontal="right"/>
    </xf>
    <xf numFmtId="0" fontId="29" fillId="0" borderId="25" xfId="0" applyFont="1" applyFill="1" applyBorder="1" applyAlignment="1">
      <alignment horizontal="right" indent="1"/>
    </xf>
    <xf numFmtId="0" fontId="29" fillId="0" borderId="25" xfId="0" applyFont="1" applyFill="1" applyBorder="1" applyAlignment="1">
      <alignment horizontal="right" indent="2"/>
    </xf>
    <xf numFmtId="0" fontId="28" fillId="0" borderId="25" xfId="0" applyFont="1" applyFill="1" applyBorder="1" applyAlignment="1">
      <alignment horizontal="right" indent="3"/>
    </xf>
    <xf numFmtId="0" fontId="28" fillId="0" borderId="25" xfId="0" applyFont="1" applyFill="1" applyBorder="1" applyAlignment="1">
      <alignment horizontal="right" indent="2"/>
    </xf>
    <xf numFmtId="0" fontId="29" fillId="0" borderId="0" xfId="0" applyFont="1" applyFill="1" applyBorder="1" applyAlignment="1">
      <alignment horizontal="right"/>
    </xf>
    <xf numFmtId="14" fontId="29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4" fontId="28" fillId="0" borderId="0" xfId="13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2"/>
    </xf>
    <xf numFmtId="0" fontId="28" fillId="0" borderId="0" xfId="0" applyFont="1" applyFill="1" applyBorder="1" applyAlignment="1">
      <alignment horizontal="right" indent="3"/>
    </xf>
    <xf numFmtId="4" fontId="28" fillId="0" borderId="0" xfId="0" applyNumberFormat="1" applyFont="1" applyFill="1" applyBorder="1" applyAlignment="1">
      <alignment horizontal="right"/>
    </xf>
    <xf numFmtId="10" fontId="28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2" fontId="29" fillId="0" borderId="0" xfId="0" applyNumberFormat="1" applyFont="1" applyFill="1" applyBorder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167" fontId="28" fillId="0" borderId="0" xfId="0" applyNumberFormat="1" applyFont="1" applyFill="1" applyBorder="1" applyAlignment="1">
      <alignment horizontal="right"/>
    </xf>
    <xf numFmtId="0" fontId="29" fillId="0" borderId="23" xfId="0" applyFont="1" applyFill="1" applyBorder="1" applyAlignment="1">
      <alignment horizontal="right"/>
    </xf>
    <xf numFmtId="0" fontId="29" fillId="0" borderId="23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2"/>
    </xf>
    <xf numFmtId="4" fontId="29" fillId="0" borderId="23" xfId="0" applyNumberFormat="1" applyFont="1" applyFill="1" applyBorder="1" applyAlignment="1">
      <alignment horizontal="right"/>
    </xf>
    <xf numFmtId="167" fontId="29" fillId="0" borderId="23" xfId="0" applyNumberFormat="1" applyFont="1" applyFill="1" applyBorder="1" applyAlignment="1">
      <alignment horizontal="right"/>
    </xf>
    <xf numFmtId="2" fontId="29" fillId="0" borderId="23" xfId="0" applyNumberFormat="1" applyFont="1" applyFill="1" applyBorder="1" applyAlignment="1">
      <alignment horizontal="right"/>
    </xf>
    <xf numFmtId="10" fontId="29" fillId="0" borderId="23" xfId="0" applyNumberFormat="1" applyFont="1" applyFill="1" applyBorder="1" applyAlignment="1">
      <alignment horizontal="right"/>
    </xf>
    <xf numFmtId="167" fontId="29" fillId="0" borderId="0" xfId="0" applyNumberFormat="1" applyFont="1" applyFill="1" applyBorder="1" applyAlignment="1">
      <alignment horizontal="right"/>
    </xf>
    <xf numFmtId="14" fontId="28" fillId="0" borderId="0" xfId="0" applyNumberFormat="1" applyFont="1" applyFill="1" applyBorder="1" applyAlignment="1">
      <alignment horizontal="right"/>
    </xf>
    <xf numFmtId="164" fontId="8" fillId="0" borderId="26" xfId="13" applyFont="1" applyFill="1" applyBorder="1" applyAlignment="1">
      <alignment horizontal="right"/>
    </xf>
    <xf numFmtId="10" fontId="8" fillId="0" borderId="26" xfId="14" applyNumberFormat="1" applyFont="1" applyFill="1" applyBorder="1" applyAlignment="1">
      <alignment horizontal="center"/>
    </xf>
    <xf numFmtId="2" fontId="8" fillId="0" borderId="26" xfId="7" applyNumberFormat="1" applyFont="1" applyFill="1" applyBorder="1" applyAlignment="1">
      <alignment horizontal="right"/>
    </xf>
    <xf numFmtId="168" fontId="8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7" fillId="0" borderId="0" xfId="7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 readingOrder="2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32" fillId="0" borderId="0" xfId="0" applyFont="1" applyFill="1"/>
    <xf numFmtId="2" fontId="32" fillId="0" borderId="0" xfId="0" applyNumberFormat="1" applyFont="1" applyFill="1"/>
    <xf numFmtId="10" fontId="32" fillId="0" borderId="0" xfId="14" applyNumberFormat="1" applyFont="1" applyFill="1"/>
    <xf numFmtId="0" fontId="30" fillId="0" borderId="0" xfId="0" applyFont="1" applyFill="1" applyAlignment="1">
      <alignment horizontal="right" readingOrder="2"/>
    </xf>
    <xf numFmtId="4" fontId="28" fillId="0" borderId="0" xfId="24" applyNumberFormat="1" applyFont="1" applyFill="1" applyAlignment="1">
      <alignment horizontal="right"/>
    </xf>
    <xf numFmtId="10" fontId="28" fillId="0" borderId="0" xfId="28" applyNumberFormat="1" applyFont="1" applyFill="1" applyAlignment="1">
      <alignment horizontal="right"/>
    </xf>
    <xf numFmtId="0" fontId="2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10" fontId="28" fillId="0" borderId="0" xfId="14" applyNumberFormat="1" applyFont="1" applyFill="1" applyBorder="1" applyAlignment="1">
      <alignment horizontal="right"/>
    </xf>
    <xf numFmtId="49" fontId="28" fillId="0" borderId="0" xfId="24" applyNumberFormat="1" applyFont="1" applyFill="1" applyAlignment="1">
      <alignment horizontal="right"/>
    </xf>
    <xf numFmtId="10" fontId="28" fillId="0" borderId="0" xfId="24" applyNumberFormat="1" applyFont="1" applyFill="1" applyAlignment="1">
      <alignment horizontal="right"/>
    </xf>
    <xf numFmtId="0" fontId="28" fillId="0" borderId="0" xfId="24" applyFont="1" applyFill="1" applyAlignment="1">
      <alignment horizontal="right"/>
    </xf>
    <xf numFmtId="0" fontId="33" fillId="0" borderId="0" xfId="0" applyFont="1" applyFill="1" applyAlignment="1">
      <alignment horizontal="right"/>
    </xf>
    <xf numFmtId="10" fontId="33" fillId="0" borderId="0" xfId="0" applyNumberFormat="1" applyFont="1" applyFill="1" applyAlignment="1">
      <alignment horizontal="right"/>
    </xf>
    <xf numFmtId="164" fontId="33" fillId="0" borderId="0" xfId="71" applyFont="1" applyFill="1" applyBorder="1" applyAlignment="1">
      <alignment horizontal="right"/>
    </xf>
    <xf numFmtId="0" fontId="34" fillId="0" borderId="0" xfId="0" applyFont="1" applyFill="1" applyAlignment="1">
      <alignment horizontal="right"/>
    </xf>
    <xf numFmtId="10" fontId="34" fillId="0" borderId="0" xfId="0" applyNumberFormat="1" applyFont="1" applyFill="1" applyAlignment="1">
      <alignment horizontal="right"/>
    </xf>
    <xf numFmtId="4" fontId="34" fillId="0" borderId="0" xfId="0" applyNumberFormat="1" applyFont="1" applyFill="1" applyBorder="1" applyAlignment="1">
      <alignment horizontal="right"/>
    </xf>
    <xf numFmtId="10" fontId="37" fillId="0" borderId="0" xfId="14" applyNumberFormat="1" applyFont="1" applyFill="1"/>
    <xf numFmtId="0" fontId="34" fillId="0" borderId="0" xfId="0" applyFont="1" applyFill="1" applyBorder="1" applyAlignment="1">
      <alignment horizontal="right" indent="3"/>
    </xf>
    <xf numFmtId="0" fontId="34" fillId="0" borderId="0" xfId="0" applyNumberFormat="1" applyFont="1" applyFill="1" applyBorder="1" applyAlignment="1">
      <alignment horizontal="right"/>
    </xf>
    <xf numFmtId="14" fontId="28" fillId="0" borderId="0" xfId="0" applyNumberFormat="1" applyFont="1" applyAlignment="1">
      <alignment horizontal="right"/>
    </xf>
    <xf numFmtId="14" fontId="29" fillId="0" borderId="0" xfId="0" applyNumberFormat="1" applyFont="1" applyAlignment="1">
      <alignment horizontal="right"/>
    </xf>
    <xf numFmtId="0" fontId="10" fillId="2" borderId="14" xfId="7" applyFont="1" applyFill="1" applyBorder="1" applyAlignment="1">
      <alignment horizontal="center" vertical="center" wrapText="1"/>
    </xf>
    <xf numFmtId="0" fontId="10" fillId="2" borderId="15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 readingOrder="2"/>
    </xf>
    <xf numFmtId="0" fontId="10" fillId="2" borderId="19" xfId="0" applyFont="1" applyFill="1" applyBorder="1" applyAlignment="1">
      <alignment horizontal="center" vertical="center" wrapText="1" readingOrder="2"/>
    </xf>
    <xf numFmtId="0" fontId="10" fillId="2" borderId="20" xfId="0" applyFont="1" applyFill="1" applyBorder="1" applyAlignment="1">
      <alignment horizontal="center" vertical="center" wrapText="1" readingOrder="2"/>
    </xf>
    <xf numFmtId="0" fontId="23" fillId="2" borderId="16" xfId="0" applyFont="1" applyFill="1" applyBorder="1" applyAlignment="1">
      <alignment horizontal="center" vertical="center" wrapText="1" readingOrder="2"/>
    </xf>
    <xf numFmtId="0" fontId="19" fillId="0" borderId="17" xfId="0" applyFont="1" applyBorder="1" applyAlignment="1">
      <alignment horizontal="center" readingOrder="2"/>
    </xf>
    <xf numFmtId="0" fontId="19" fillId="0" borderId="13" xfId="0" applyFont="1" applyBorder="1" applyAlignment="1">
      <alignment horizontal="center" readingOrder="2"/>
    </xf>
    <xf numFmtId="0" fontId="23" fillId="2" borderId="18" xfId="0" applyFont="1" applyFill="1" applyBorder="1" applyAlignment="1">
      <alignment horizontal="center" vertical="center" wrapText="1" readingOrder="2"/>
    </xf>
    <xf numFmtId="0" fontId="19" fillId="0" borderId="19" xfId="0" applyFont="1" applyBorder="1" applyAlignment="1">
      <alignment horizontal="center" readingOrder="2"/>
    </xf>
    <xf numFmtId="0" fontId="19" fillId="0" borderId="20" xfId="0" applyFont="1" applyBorder="1" applyAlignment="1">
      <alignment horizontal="center" readingOrder="2"/>
    </xf>
    <xf numFmtId="0" fontId="8" fillId="0" borderId="0" xfId="0" applyFont="1" applyFill="1" applyAlignment="1">
      <alignment horizontal="right" readingOrder="2"/>
    </xf>
    <xf numFmtId="0" fontId="23" fillId="2" borderId="19" xfId="0" applyFont="1" applyFill="1" applyBorder="1" applyAlignment="1">
      <alignment horizontal="center" vertical="center" wrapText="1" readingOrder="2"/>
    </xf>
    <xf numFmtId="0" fontId="23" fillId="2" borderId="20" xfId="0" applyFont="1" applyFill="1" applyBorder="1" applyAlignment="1">
      <alignment horizontal="center" vertical="center" wrapText="1" readingOrder="2"/>
    </xf>
  </cellXfs>
  <cellStyles count="261">
    <cellStyle name="Comma" xfId="13" builtinId="3"/>
    <cellStyle name="Comma 2" xfId="1"/>
    <cellStyle name="Comma 2 10" xfId="15"/>
    <cellStyle name="Comma 2 10 2" xfId="179"/>
    <cellStyle name="Comma 2 10 3" xfId="257"/>
    <cellStyle name="Comma 2 11" xfId="104"/>
    <cellStyle name="Comma 2 12" xfId="183"/>
    <cellStyle name="Comma 2 2" xfId="22"/>
    <cellStyle name="Comma 2 2 2" xfId="56"/>
    <cellStyle name="Comma 2 2 2 2" xfId="99"/>
    <cellStyle name="Comma 2 2 2 2 2" xfId="174"/>
    <cellStyle name="Comma 2 2 2 2 3" xfId="252"/>
    <cellStyle name="Comma 2 2 2 3" xfId="135"/>
    <cellStyle name="Comma 2 2 2 4" xfId="213"/>
    <cellStyle name="Comma 2 2 3" xfId="73"/>
    <cellStyle name="Comma 2 2 3 2" xfId="148"/>
    <cellStyle name="Comma 2 2 3 3" xfId="226"/>
    <cellStyle name="Comma 2 2 4" xfId="109"/>
    <cellStyle name="Comma 2 2 5" xfId="187"/>
    <cellStyle name="Comma 2 3" xfId="30"/>
    <cellStyle name="Comma 2 3 2" xfId="57"/>
    <cellStyle name="Comma 2 3 2 2" xfId="100"/>
    <cellStyle name="Comma 2 3 2 2 2" xfId="175"/>
    <cellStyle name="Comma 2 3 2 2 3" xfId="253"/>
    <cellStyle name="Comma 2 3 2 3" xfId="136"/>
    <cellStyle name="Comma 2 3 2 4" xfId="214"/>
    <cellStyle name="Comma 2 3 3" xfId="77"/>
    <cellStyle name="Comma 2 3 3 2" xfId="152"/>
    <cellStyle name="Comma 2 3 3 3" xfId="230"/>
    <cellStyle name="Comma 2 3 4" xfId="113"/>
    <cellStyle name="Comma 2 3 5" xfId="191"/>
    <cellStyle name="Comma 2 4" xfId="34"/>
    <cellStyle name="Comma 2 4 2" xfId="55"/>
    <cellStyle name="Comma 2 4 3" xfId="81"/>
    <cellStyle name="Comma 2 4 3 2" xfId="156"/>
    <cellStyle name="Comma 2 4 3 3" xfId="234"/>
    <cellStyle name="Comma 2 4 4" xfId="117"/>
    <cellStyle name="Comma 2 4 5" xfId="195"/>
    <cellStyle name="Comma 2 5" xfId="38"/>
    <cellStyle name="Comma 2 5 2" xfId="85"/>
    <cellStyle name="Comma 2 5 2 2" xfId="160"/>
    <cellStyle name="Comma 2 5 2 3" xfId="238"/>
    <cellStyle name="Comma 2 5 3" xfId="121"/>
    <cellStyle name="Comma 2 5 4" xfId="199"/>
    <cellStyle name="Comma 2 6" xfId="42"/>
    <cellStyle name="Comma 2 6 2" xfId="89"/>
    <cellStyle name="Comma 2 6 2 2" xfId="164"/>
    <cellStyle name="Comma 2 6 2 3" xfId="242"/>
    <cellStyle name="Comma 2 6 3" xfId="125"/>
    <cellStyle name="Comma 2 6 4" xfId="203"/>
    <cellStyle name="Comma 2 7" xfId="49"/>
    <cellStyle name="Comma 2 7 2" xfId="93"/>
    <cellStyle name="Comma 2 7 2 2" xfId="168"/>
    <cellStyle name="Comma 2 7 2 3" xfId="246"/>
    <cellStyle name="Comma 2 7 3" xfId="129"/>
    <cellStyle name="Comma 2 7 4" xfId="207"/>
    <cellStyle name="Comma 2 8" xfId="66"/>
    <cellStyle name="Comma 2 8 2" xfId="144"/>
    <cellStyle name="Comma 2 8 3" xfId="222"/>
    <cellStyle name="Comma 2 9" xfId="62"/>
    <cellStyle name="Comma 2 9 2" xfId="140"/>
    <cellStyle name="Comma 2 9 3" xfId="218"/>
    <cellStyle name="Comma 3" xfId="29"/>
    <cellStyle name="Comma 3 2" xfId="54"/>
    <cellStyle name="Comma 3 2 2" xfId="98"/>
    <cellStyle name="Comma 3 2 2 2" xfId="173"/>
    <cellStyle name="Comma 3 2 2 3" xfId="251"/>
    <cellStyle name="Comma 3 2 3" xfId="134"/>
    <cellStyle name="Comma 3 2 4" xfId="212"/>
    <cellStyle name="Comma 4" xfId="27"/>
    <cellStyle name="Comma 5" xfId="47"/>
    <cellStyle name="Comma 6" xfId="71"/>
    <cellStyle name="Comma 7" xfId="20"/>
    <cellStyle name="Currency [0] _1" xfId="2"/>
    <cellStyle name="Hyperlink 2" xfId="3"/>
    <cellStyle name="Normal" xfId="0" builtinId="0"/>
    <cellStyle name="Normal 11" xfId="4"/>
    <cellStyle name="Normal 11 10" xfId="16"/>
    <cellStyle name="Normal 11 10 2" xfId="180"/>
    <cellStyle name="Normal 11 10 3" xfId="258"/>
    <cellStyle name="Normal 11 11" xfId="106"/>
    <cellStyle name="Normal 11 12" xfId="184"/>
    <cellStyle name="Normal 11 2" xfId="23"/>
    <cellStyle name="Normal 11 2 2" xfId="58"/>
    <cellStyle name="Normal 11 2 2 2" xfId="101"/>
    <cellStyle name="Normal 11 2 2 2 2" xfId="176"/>
    <cellStyle name="Normal 11 2 2 2 3" xfId="254"/>
    <cellStyle name="Normal 11 2 2 3" xfId="137"/>
    <cellStyle name="Normal 11 2 2 4" xfId="215"/>
    <cellStyle name="Normal 11 2 3" xfId="74"/>
    <cellStyle name="Normal 11 2 3 2" xfId="149"/>
    <cellStyle name="Normal 11 2 3 3" xfId="227"/>
    <cellStyle name="Normal 11 2 4" xfId="110"/>
    <cellStyle name="Normal 11 2 5" xfId="188"/>
    <cellStyle name="Normal 11 3" xfId="31"/>
    <cellStyle name="Normal 11 3 2" xfId="78"/>
    <cellStyle name="Normal 11 3 2 2" xfId="153"/>
    <cellStyle name="Normal 11 3 2 3" xfId="231"/>
    <cellStyle name="Normal 11 3 3" xfId="114"/>
    <cellStyle name="Normal 11 3 4" xfId="192"/>
    <cellStyle name="Normal 11 4" xfId="35"/>
    <cellStyle name="Normal 11 4 2" xfId="82"/>
    <cellStyle name="Normal 11 4 2 2" xfId="157"/>
    <cellStyle name="Normal 11 4 2 3" xfId="235"/>
    <cellStyle name="Normal 11 4 3" xfId="118"/>
    <cellStyle name="Normal 11 4 4" xfId="196"/>
    <cellStyle name="Normal 11 5" xfId="39"/>
    <cellStyle name="Normal 11 5 2" xfId="86"/>
    <cellStyle name="Normal 11 5 2 2" xfId="161"/>
    <cellStyle name="Normal 11 5 2 3" xfId="239"/>
    <cellStyle name="Normal 11 5 3" xfId="122"/>
    <cellStyle name="Normal 11 5 4" xfId="200"/>
    <cellStyle name="Normal 11 6" xfId="43"/>
    <cellStyle name="Normal 11 6 2" xfId="90"/>
    <cellStyle name="Normal 11 6 2 2" xfId="165"/>
    <cellStyle name="Normal 11 6 2 3" xfId="243"/>
    <cellStyle name="Normal 11 6 3" xfId="126"/>
    <cellStyle name="Normal 11 6 4" xfId="204"/>
    <cellStyle name="Normal 11 7" xfId="50"/>
    <cellStyle name="Normal 11 7 2" xfId="94"/>
    <cellStyle name="Normal 11 7 2 2" xfId="169"/>
    <cellStyle name="Normal 11 7 2 3" xfId="247"/>
    <cellStyle name="Normal 11 7 3" xfId="130"/>
    <cellStyle name="Normal 11 7 4" xfId="208"/>
    <cellStyle name="Normal 11 8" xfId="67"/>
    <cellStyle name="Normal 11 8 2" xfId="145"/>
    <cellStyle name="Normal 11 8 3" xfId="223"/>
    <cellStyle name="Normal 11 9" xfId="63"/>
    <cellStyle name="Normal 11 9 2" xfId="141"/>
    <cellStyle name="Normal 11 9 3" xfId="219"/>
    <cellStyle name="Normal 2" xfId="5"/>
    <cellStyle name="Normal 2 2" xfId="24"/>
    <cellStyle name="Normal 2 3" xfId="68"/>
    <cellStyle name="Normal 2 4" xfId="17"/>
    <cellStyle name="Normal 2 5" xfId="105"/>
    <cellStyle name="Normal 3" xfId="6"/>
    <cellStyle name="Normal 3 10" xfId="18"/>
    <cellStyle name="Normal 3 10 2" xfId="181"/>
    <cellStyle name="Normal 3 10 3" xfId="259"/>
    <cellStyle name="Normal 3 11" xfId="107"/>
    <cellStyle name="Normal 3 12" xfId="185"/>
    <cellStyle name="Normal 3 2" xfId="25"/>
    <cellStyle name="Normal 3 2 2" xfId="59"/>
    <cellStyle name="Normal 3 2 2 2" xfId="102"/>
    <cellStyle name="Normal 3 2 2 2 2" xfId="177"/>
    <cellStyle name="Normal 3 2 2 2 3" xfId="255"/>
    <cellStyle name="Normal 3 2 2 3" xfId="138"/>
    <cellStyle name="Normal 3 2 2 4" xfId="216"/>
    <cellStyle name="Normal 3 2 3" xfId="75"/>
    <cellStyle name="Normal 3 2 3 2" xfId="150"/>
    <cellStyle name="Normal 3 2 3 3" xfId="228"/>
    <cellStyle name="Normal 3 2 4" xfId="111"/>
    <cellStyle name="Normal 3 2 5" xfId="189"/>
    <cellStyle name="Normal 3 3" xfId="32"/>
    <cellStyle name="Normal 3 3 2" xfId="79"/>
    <cellStyle name="Normal 3 3 2 2" xfId="154"/>
    <cellStyle name="Normal 3 3 2 3" xfId="232"/>
    <cellStyle name="Normal 3 3 3" xfId="115"/>
    <cellStyle name="Normal 3 3 4" xfId="193"/>
    <cellStyle name="Normal 3 4" xfId="36"/>
    <cellStyle name="Normal 3 4 2" xfId="83"/>
    <cellStyle name="Normal 3 4 2 2" xfId="158"/>
    <cellStyle name="Normal 3 4 2 3" xfId="236"/>
    <cellStyle name="Normal 3 4 3" xfId="119"/>
    <cellStyle name="Normal 3 4 4" xfId="197"/>
    <cellStyle name="Normal 3 5" xfId="40"/>
    <cellStyle name="Normal 3 5 2" xfId="87"/>
    <cellStyle name="Normal 3 5 2 2" xfId="162"/>
    <cellStyle name="Normal 3 5 2 3" xfId="240"/>
    <cellStyle name="Normal 3 5 3" xfId="123"/>
    <cellStyle name="Normal 3 5 4" xfId="201"/>
    <cellStyle name="Normal 3 6" xfId="44"/>
    <cellStyle name="Normal 3 6 2" xfId="91"/>
    <cellStyle name="Normal 3 6 2 2" xfId="166"/>
    <cellStyle name="Normal 3 6 2 3" xfId="244"/>
    <cellStyle name="Normal 3 6 3" xfId="127"/>
    <cellStyle name="Normal 3 6 4" xfId="205"/>
    <cellStyle name="Normal 3 7" xfId="51"/>
    <cellStyle name="Normal 3 7 2" xfId="95"/>
    <cellStyle name="Normal 3 7 2 2" xfId="170"/>
    <cellStyle name="Normal 3 7 2 3" xfId="248"/>
    <cellStyle name="Normal 3 7 3" xfId="131"/>
    <cellStyle name="Normal 3 7 4" xfId="209"/>
    <cellStyle name="Normal 3 8" xfId="69"/>
    <cellStyle name="Normal 3 8 2" xfId="146"/>
    <cellStyle name="Normal 3 8 3" xfId="224"/>
    <cellStyle name="Normal 3 9" xfId="64"/>
    <cellStyle name="Normal 3 9 2" xfId="142"/>
    <cellStyle name="Normal 3 9 3" xfId="220"/>
    <cellStyle name="Normal 4" xfId="12"/>
    <cellStyle name="Normal 5" xfId="48"/>
    <cellStyle name="Normal 5 2" xfId="53"/>
    <cellStyle name="Normal 5 2 2" xfId="97"/>
    <cellStyle name="Normal 5 2 2 2" xfId="172"/>
    <cellStyle name="Normal 5 2 2 3" xfId="250"/>
    <cellStyle name="Normal 5 2 3" xfId="133"/>
    <cellStyle name="Normal 5 2 4" xfId="211"/>
    <cellStyle name="Normal_2007-16618" xfId="7"/>
    <cellStyle name="Percent" xfId="14" builtinId="5"/>
    <cellStyle name="Percent 2" xfId="8"/>
    <cellStyle name="Percent 2 10" xfId="19"/>
    <cellStyle name="Percent 2 10 2" xfId="182"/>
    <cellStyle name="Percent 2 10 3" xfId="260"/>
    <cellStyle name="Percent 2 11" xfId="108"/>
    <cellStyle name="Percent 2 12" xfId="186"/>
    <cellStyle name="Percent 2 2" xfId="26"/>
    <cellStyle name="Percent 2 2 2" xfId="60"/>
    <cellStyle name="Percent 2 2 2 2" xfId="103"/>
    <cellStyle name="Percent 2 2 2 2 2" xfId="178"/>
    <cellStyle name="Percent 2 2 2 2 3" xfId="256"/>
    <cellStyle name="Percent 2 2 2 3" xfId="139"/>
    <cellStyle name="Percent 2 2 2 4" xfId="217"/>
    <cellStyle name="Percent 2 2 3" xfId="76"/>
    <cellStyle name="Percent 2 2 3 2" xfId="151"/>
    <cellStyle name="Percent 2 2 3 3" xfId="229"/>
    <cellStyle name="Percent 2 2 4" xfId="112"/>
    <cellStyle name="Percent 2 2 5" xfId="190"/>
    <cellStyle name="Percent 2 3" xfId="33"/>
    <cellStyle name="Percent 2 3 2" xfId="80"/>
    <cellStyle name="Percent 2 3 2 2" xfId="155"/>
    <cellStyle name="Percent 2 3 2 3" xfId="233"/>
    <cellStyle name="Percent 2 3 3" xfId="116"/>
    <cellStyle name="Percent 2 3 4" xfId="194"/>
    <cellStyle name="Percent 2 4" xfId="37"/>
    <cellStyle name="Percent 2 4 2" xfId="84"/>
    <cellStyle name="Percent 2 4 2 2" xfId="159"/>
    <cellStyle name="Percent 2 4 2 3" xfId="237"/>
    <cellStyle name="Percent 2 4 3" xfId="120"/>
    <cellStyle name="Percent 2 4 4" xfId="198"/>
    <cellStyle name="Percent 2 5" xfId="41"/>
    <cellStyle name="Percent 2 5 2" xfId="88"/>
    <cellStyle name="Percent 2 5 2 2" xfId="163"/>
    <cellStyle name="Percent 2 5 2 3" xfId="241"/>
    <cellStyle name="Percent 2 5 3" xfId="124"/>
    <cellStyle name="Percent 2 5 4" xfId="202"/>
    <cellStyle name="Percent 2 6" xfId="45"/>
    <cellStyle name="Percent 2 6 2" xfId="92"/>
    <cellStyle name="Percent 2 6 2 2" xfId="167"/>
    <cellStyle name="Percent 2 6 2 3" xfId="245"/>
    <cellStyle name="Percent 2 6 3" xfId="128"/>
    <cellStyle name="Percent 2 6 4" xfId="206"/>
    <cellStyle name="Percent 2 7" xfId="52"/>
    <cellStyle name="Percent 2 7 2" xfId="96"/>
    <cellStyle name="Percent 2 7 2 2" xfId="171"/>
    <cellStyle name="Percent 2 7 2 3" xfId="249"/>
    <cellStyle name="Percent 2 7 3" xfId="132"/>
    <cellStyle name="Percent 2 7 4" xfId="210"/>
    <cellStyle name="Percent 2 8" xfId="70"/>
    <cellStyle name="Percent 2 8 2" xfId="147"/>
    <cellStyle name="Percent 2 8 3" xfId="225"/>
    <cellStyle name="Percent 2 9" xfId="65"/>
    <cellStyle name="Percent 2 9 2" xfId="143"/>
    <cellStyle name="Percent 2 9 3" xfId="221"/>
    <cellStyle name="Percent 3" xfId="28"/>
    <cellStyle name="Percent 4" xfId="46"/>
    <cellStyle name="Percent 4 2" xfId="61"/>
    <cellStyle name="Percent 5" xfId="72"/>
    <cellStyle name="Percent 6" xfId="21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L10" sqref="L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139</v>
      </c>
      <c r="C1" s="67" t="s" vm="1">
        <v>216</v>
      </c>
    </row>
    <row r="2" spans="1:4">
      <c r="B2" s="46" t="s">
        <v>138</v>
      </c>
      <c r="C2" s="67" t="s">
        <v>217</v>
      </c>
    </row>
    <row r="3" spans="1:4">
      <c r="B3" s="46" t="s">
        <v>140</v>
      </c>
      <c r="C3" s="67" t="s">
        <v>218</v>
      </c>
    </row>
    <row r="4" spans="1:4">
      <c r="B4" s="46" t="s">
        <v>141</v>
      </c>
      <c r="C4" s="67">
        <v>8602</v>
      </c>
    </row>
    <row r="6" spans="1:4" ht="26.25" customHeight="1">
      <c r="B6" s="138" t="s">
        <v>152</v>
      </c>
      <c r="C6" s="139"/>
      <c r="D6" s="140"/>
    </row>
    <row r="7" spans="1:4" s="9" customFormat="1">
      <c r="B7" s="21"/>
      <c r="C7" s="22" t="s">
        <v>105</v>
      </c>
      <c r="D7" s="23" t="s">
        <v>103</v>
      </c>
    </row>
    <row r="8" spans="1:4" s="9" customFormat="1">
      <c r="B8" s="21"/>
      <c r="C8" s="24" t="s">
        <v>196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151</v>
      </c>
      <c r="C10" s="104">
        <f>C11+C12+C23+C33+C34+C35+C36+C37</f>
        <v>77697.483553164973</v>
      </c>
      <c r="D10" s="105">
        <f>C10/$C$42</f>
        <v>1</v>
      </c>
    </row>
    <row r="11" spans="1:4">
      <c r="A11" s="42" t="s">
        <v>119</v>
      </c>
      <c r="B11" s="27" t="s">
        <v>153</v>
      </c>
      <c r="C11" s="104">
        <f>מזומנים!J10</f>
        <v>1176.6407623989999</v>
      </c>
      <c r="D11" s="105">
        <f t="shared" ref="D11:D42" si="0">C11/$C$42</f>
        <v>1.5143872215550924E-2</v>
      </c>
    </row>
    <row r="12" spans="1:4">
      <c r="B12" s="27" t="s">
        <v>154</v>
      </c>
      <c r="C12" s="104">
        <f>SUM(C13:C22)</f>
        <v>18146.297532626999</v>
      </c>
      <c r="D12" s="105">
        <f t="shared" si="0"/>
        <v>0.23355064672345902</v>
      </c>
    </row>
    <row r="13" spans="1:4">
      <c r="A13" s="44" t="s">
        <v>119</v>
      </c>
      <c r="B13" s="28" t="s">
        <v>66</v>
      </c>
      <c r="C13" s="104" vm="2">
        <v>14785.491451510999</v>
      </c>
      <c r="D13" s="105">
        <f t="shared" si="0"/>
        <v>0.1902956283184376</v>
      </c>
    </row>
    <row r="14" spans="1:4">
      <c r="A14" s="44" t="s">
        <v>119</v>
      </c>
      <c r="B14" s="28" t="s">
        <v>67</v>
      </c>
      <c r="C14" s="104">
        <v>0</v>
      </c>
      <c r="D14" s="105">
        <f t="shared" si="0"/>
        <v>0</v>
      </c>
    </row>
    <row r="15" spans="1:4">
      <c r="A15" s="44" t="s">
        <v>119</v>
      </c>
      <c r="B15" s="28" t="s">
        <v>68</v>
      </c>
      <c r="C15" s="104">
        <f>'אג"ח קונצרני'!R11</f>
        <v>2309.4736395620002</v>
      </c>
      <c r="D15" s="105">
        <f t="shared" si="0"/>
        <v>2.9723918123831242E-2</v>
      </c>
    </row>
    <row r="16" spans="1:4">
      <c r="A16" s="44" t="s">
        <v>119</v>
      </c>
      <c r="B16" s="28" t="s">
        <v>69</v>
      </c>
      <c r="C16" s="104">
        <f>מניות!L11</f>
        <v>533.21920585199996</v>
      </c>
      <c r="D16" s="105">
        <f t="shared" si="0"/>
        <v>6.8627603040340617E-3</v>
      </c>
    </row>
    <row r="17" spans="1:4">
      <c r="A17" s="44" t="s">
        <v>119</v>
      </c>
      <c r="B17" s="28" t="s">
        <v>209</v>
      </c>
      <c r="C17" s="104" vm="3">
        <v>500.36107940099998</v>
      </c>
      <c r="D17" s="105">
        <f t="shared" si="0"/>
        <v>6.4398620974465007E-3</v>
      </c>
    </row>
    <row r="18" spans="1:4">
      <c r="A18" s="44" t="s">
        <v>119</v>
      </c>
      <c r="B18" s="28" t="s">
        <v>70</v>
      </c>
      <c r="C18" s="104" vm="4">
        <v>28.253062930999999</v>
      </c>
      <c r="D18" s="105">
        <f t="shared" si="0"/>
        <v>3.63629060285687E-4</v>
      </c>
    </row>
    <row r="19" spans="1:4">
      <c r="A19" s="44" t="s">
        <v>119</v>
      </c>
      <c r="B19" s="28" t="s">
        <v>71</v>
      </c>
      <c r="C19" s="104" vm="5">
        <v>0.112749796</v>
      </c>
      <c r="D19" s="105">
        <f t="shared" si="0"/>
        <v>1.4511383231974336E-6</v>
      </c>
    </row>
    <row r="20" spans="1:4">
      <c r="A20" s="44" t="s">
        <v>119</v>
      </c>
      <c r="B20" s="28" t="s">
        <v>72</v>
      </c>
      <c r="C20" s="104" vm="6">
        <v>0.57351654200000002</v>
      </c>
      <c r="D20" s="105">
        <f t="shared" si="0"/>
        <v>7.3814043360563648E-6</v>
      </c>
    </row>
    <row r="21" spans="1:4">
      <c r="A21" s="44" t="s">
        <v>119</v>
      </c>
      <c r="B21" s="28" t="s">
        <v>73</v>
      </c>
      <c r="C21" s="104" vm="7">
        <v>-11.187172967999999</v>
      </c>
      <c r="D21" s="105">
        <f t="shared" si="0"/>
        <v>-1.4398372323532342E-4</v>
      </c>
    </row>
    <row r="22" spans="1:4">
      <c r="A22" s="44" t="s">
        <v>119</v>
      </c>
      <c r="B22" s="28" t="s">
        <v>74</v>
      </c>
      <c r="C22" s="104">
        <v>0</v>
      </c>
      <c r="D22" s="105">
        <f t="shared" si="0"/>
        <v>0</v>
      </c>
    </row>
    <row r="23" spans="1:4">
      <c r="B23" s="27" t="s">
        <v>155</v>
      </c>
      <c r="C23" s="104">
        <f>SUM(C24:C32)</f>
        <v>57116.933656406982</v>
      </c>
      <c r="D23" s="105">
        <f t="shared" si="0"/>
        <v>0.73511947934998922</v>
      </c>
    </row>
    <row r="24" spans="1:4">
      <c r="A24" s="44" t="s">
        <v>119</v>
      </c>
      <c r="B24" s="28" t="s">
        <v>75</v>
      </c>
      <c r="C24" s="104" vm="8">
        <v>56980.721629999985</v>
      </c>
      <c r="D24" s="105">
        <f t="shared" si="0"/>
        <v>0.73336637203971455</v>
      </c>
    </row>
    <row r="25" spans="1:4">
      <c r="A25" s="44" t="s">
        <v>119</v>
      </c>
      <c r="B25" s="28" t="s">
        <v>76</v>
      </c>
      <c r="C25" s="104">
        <v>0</v>
      </c>
      <c r="D25" s="105">
        <f t="shared" si="0"/>
        <v>0</v>
      </c>
    </row>
    <row r="26" spans="1:4">
      <c r="A26" s="44" t="s">
        <v>119</v>
      </c>
      <c r="B26" s="28" t="s">
        <v>68</v>
      </c>
      <c r="C26" s="104" vm="9">
        <v>186.52639569300001</v>
      </c>
      <c r="D26" s="105">
        <f t="shared" si="0"/>
        <v>2.4006748631101829E-3</v>
      </c>
    </row>
    <row r="27" spans="1:4">
      <c r="A27" s="44" t="s">
        <v>119</v>
      </c>
      <c r="B27" s="28" t="s">
        <v>77</v>
      </c>
      <c r="C27" s="104" vm="10">
        <v>3.3240100000000004</v>
      </c>
      <c r="D27" s="105">
        <f t="shared" si="0"/>
        <v>4.2781437029753047E-5</v>
      </c>
    </row>
    <row r="28" spans="1:4">
      <c r="A28" s="44" t="s">
        <v>119</v>
      </c>
      <c r="B28" s="28" t="s">
        <v>78</v>
      </c>
      <c r="C28" s="104" vm="11">
        <v>0.560603513</v>
      </c>
      <c r="D28" s="105">
        <f t="shared" si="0"/>
        <v>7.2152081040874847E-6</v>
      </c>
    </row>
    <row r="29" spans="1:4">
      <c r="A29" s="44" t="s">
        <v>119</v>
      </c>
      <c r="B29" s="28" t="s">
        <v>79</v>
      </c>
      <c r="C29" s="104" vm="12">
        <v>3.4289889999999999E-3</v>
      </c>
      <c r="D29" s="105">
        <f t="shared" si="0"/>
        <v>4.4132561869313227E-8</v>
      </c>
    </row>
    <row r="30" spans="1:4">
      <c r="A30" s="44" t="s">
        <v>119</v>
      </c>
      <c r="B30" s="28" t="s">
        <v>178</v>
      </c>
      <c r="C30" s="104">
        <v>0</v>
      </c>
      <c r="D30" s="105">
        <f t="shared" si="0"/>
        <v>0</v>
      </c>
    </row>
    <row r="31" spans="1:4">
      <c r="A31" s="44" t="s">
        <v>119</v>
      </c>
      <c r="B31" s="28" t="s">
        <v>100</v>
      </c>
      <c r="C31" s="104" vm="13">
        <v>-54.202411787999999</v>
      </c>
      <c r="D31" s="105">
        <f t="shared" si="0"/>
        <v>-6.9760833053121563E-4</v>
      </c>
    </row>
    <row r="32" spans="1:4">
      <c r="A32" s="44" t="s">
        <v>119</v>
      </c>
      <c r="B32" s="28" t="s">
        <v>80</v>
      </c>
      <c r="C32" s="104">
        <v>0</v>
      </c>
      <c r="D32" s="105">
        <f t="shared" si="0"/>
        <v>0</v>
      </c>
    </row>
    <row r="33" spans="1:4">
      <c r="A33" s="44" t="s">
        <v>119</v>
      </c>
      <c r="B33" s="27" t="s">
        <v>156</v>
      </c>
      <c r="C33" s="104">
        <f>הלוואות!P10</f>
        <v>1259.1691474030001</v>
      </c>
      <c r="D33" s="105">
        <f t="shared" si="0"/>
        <v>1.6206047993065388E-2</v>
      </c>
    </row>
    <row r="34" spans="1:4">
      <c r="A34" s="44" t="s">
        <v>119</v>
      </c>
      <c r="B34" s="27" t="s">
        <v>157</v>
      </c>
      <c r="C34" s="104">
        <v>0</v>
      </c>
      <c r="D34" s="105">
        <f t="shared" si="0"/>
        <v>0</v>
      </c>
    </row>
    <row r="35" spans="1:4">
      <c r="A35" s="44" t="s">
        <v>119</v>
      </c>
      <c r="B35" s="27" t="s">
        <v>158</v>
      </c>
      <c r="C35" s="104">
        <v>0</v>
      </c>
      <c r="D35" s="105">
        <f t="shared" si="0"/>
        <v>0</v>
      </c>
    </row>
    <row r="36" spans="1:4">
      <c r="A36" s="44" t="s">
        <v>119</v>
      </c>
      <c r="B36" s="45" t="s">
        <v>159</v>
      </c>
      <c r="C36" s="104">
        <v>0</v>
      </c>
      <c r="D36" s="105">
        <f t="shared" si="0"/>
        <v>0</v>
      </c>
    </row>
    <row r="37" spans="1:4">
      <c r="A37" s="44" t="s">
        <v>119</v>
      </c>
      <c r="B37" s="27" t="s">
        <v>160</v>
      </c>
      <c r="C37" s="104">
        <f>'השקעות אחרות '!I10</f>
        <v>-1.557545671</v>
      </c>
      <c r="D37" s="105">
        <f t="shared" si="0"/>
        <v>-2.004628206438938E-5</v>
      </c>
    </row>
    <row r="38" spans="1:4">
      <c r="A38" s="44"/>
      <c r="B38" s="55" t="s">
        <v>162</v>
      </c>
      <c r="C38" s="104">
        <f>SUM(C39:C41)</f>
        <v>0</v>
      </c>
      <c r="D38" s="105">
        <f t="shared" si="0"/>
        <v>0</v>
      </c>
    </row>
    <row r="39" spans="1:4">
      <c r="A39" s="44" t="s">
        <v>119</v>
      </c>
      <c r="B39" s="56" t="s">
        <v>163</v>
      </c>
      <c r="C39" s="104">
        <v>0</v>
      </c>
      <c r="D39" s="105">
        <f t="shared" si="0"/>
        <v>0</v>
      </c>
    </row>
    <row r="40" spans="1:4">
      <c r="A40" s="44" t="s">
        <v>119</v>
      </c>
      <c r="B40" s="56" t="s">
        <v>194</v>
      </c>
      <c r="C40" s="104">
        <v>0</v>
      </c>
      <c r="D40" s="105">
        <f t="shared" si="0"/>
        <v>0</v>
      </c>
    </row>
    <row r="41" spans="1:4">
      <c r="A41" s="44" t="s">
        <v>119</v>
      </c>
      <c r="B41" s="56" t="s">
        <v>164</v>
      </c>
      <c r="C41" s="104">
        <v>0</v>
      </c>
      <c r="D41" s="105">
        <f t="shared" si="0"/>
        <v>0</v>
      </c>
    </row>
    <row r="42" spans="1:4">
      <c r="B42" s="56" t="s">
        <v>81</v>
      </c>
      <c r="C42" s="104">
        <f>C38+C10</f>
        <v>77697.483553164973</v>
      </c>
      <c r="D42" s="105">
        <f t="shared" si="0"/>
        <v>1</v>
      </c>
    </row>
    <row r="43" spans="1:4">
      <c r="A43" s="44" t="s">
        <v>119</v>
      </c>
      <c r="B43" s="56" t="s">
        <v>161</v>
      </c>
      <c r="C43" s="104">
        <f>'יתרת התחייבות להשקעה'!C10</f>
        <v>220.57793744417526</v>
      </c>
      <c r="D43" s="105"/>
    </row>
    <row r="44" spans="1:4">
      <c r="B44" s="5" t="s">
        <v>104</v>
      </c>
    </row>
    <row r="45" spans="1:4">
      <c r="C45" s="62" t="s">
        <v>146</v>
      </c>
      <c r="D45" s="34" t="s">
        <v>99</v>
      </c>
    </row>
    <row r="46" spans="1:4">
      <c r="C46" s="63" t="s">
        <v>0</v>
      </c>
      <c r="D46" s="23" t="s">
        <v>1</v>
      </c>
    </row>
    <row r="47" spans="1:4">
      <c r="C47" s="106" t="s">
        <v>129</v>
      </c>
      <c r="D47" s="107" vm="14">
        <v>2.3913000000000002</v>
      </c>
    </row>
    <row r="48" spans="1:4">
      <c r="C48" s="106" t="s">
        <v>136</v>
      </c>
      <c r="D48" s="107">
        <v>0.66572077185017031</v>
      </c>
    </row>
    <row r="49" spans="2:4">
      <c r="C49" s="106" t="s">
        <v>133</v>
      </c>
      <c r="D49" s="107" vm="15">
        <v>2.5966</v>
      </c>
    </row>
    <row r="50" spans="2:4">
      <c r="B50" s="11"/>
      <c r="C50" s="106" t="s">
        <v>2118</v>
      </c>
      <c r="D50" s="107" vm="16">
        <v>3.8151000000000002</v>
      </c>
    </row>
    <row r="51" spans="2:4">
      <c r="C51" s="106" t="s">
        <v>127</v>
      </c>
      <c r="D51" s="107" vm="17">
        <v>3.7530000000000001</v>
      </c>
    </row>
    <row r="52" spans="2:4">
      <c r="C52" s="106" t="s">
        <v>128</v>
      </c>
      <c r="D52" s="107" vm="18">
        <v>4.2375999999999996</v>
      </c>
    </row>
    <row r="53" spans="2:4">
      <c r="C53" s="106" t="s">
        <v>130</v>
      </c>
      <c r="D53" s="107">
        <v>0.4509226037929267</v>
      </c>
    </row>
    <row r="54" spans="2:4">
      <c r="C54" s="106" t="s">
        <v>134</v>
      </c>
      <c r="D54" s="107">
        <v>2.6669999999999999E-2</v>
      </c>
    </row>
    <row r="55" spans="2:4">
      <c r="C55" s="106" t="s">
        <v>135</v>
      </c>
      <c r="D55" s="107">
        <v>0.18052541668590427</v>
      </c>
    </row>
    <row r="56" spans="2:4">
      <c r="C56" s="106" t="s">
        <v>132</v>
      </c>
      <c r="D56" s="107" vm="19">
        <v>0.50470000000000004</v>
      </c>
    </row>
    <row r="57" spans="2:4">
      <c r="C57" s="106" t="s">
        <v>2119</v>
      </c>
      <c r="D57" s="107">
        <v>2.2342131000000003</v>
      </c>
    </row>
    <row r="58" spans="2:4">
      <c r="C58" s="106" t="s">
        <v>131</v>
      </c>
      <c r="D58" s="107" vm="20">
        <v>0.33729999999999999</v>
      </c>
    </row>
    <row r="59" spans="2:4">
      <c r="C59" s="106" t="s">
        <v>125</v>
      </c>
      <c r="D59" s="107" vm="21">
        <v>3.5190000000000001</v>
      </c>
    </row>
    <row r="60" spans="2:4">
      <c r="C60" s="106" t="s">
        <v>137</v>
      </c>
      <c r="D60" s="107" vm="22">
        <v>0.20710000000000001</v>
      </c>
    </row>
    <row r="61" spans="2:4">
      <c r="C61" s="106" t="s">
        <v>2120</v>
      </c>
      <c r="D61" s="107" vm="23">
        <v>0.35720000000000002</v>
      </c>
    </row>
    <row r="62" spans="2:4">
      <c r="C62" s="106" t="s">
        <v>2121</v>
      </c>
      <c r="D62" s="107">
        <v>4.7393939393939398E-2</v>
      </c>
    </row>
    <row r="63" spans="2:4">
      <c r="C63" s="106" t="s">
        <v>2122</v>
      </c>
      <c r="D63" s="107">
        <v>0.51010349926071963</v>
      </c>
    </row>
    <row r="64" spans="2:4">
      <c r="C64" s="106" t="s">
        <v>126</v>
      </c>
      <c r="D64" s="107">
        <v>1</v>
      </c>
    </row>
    <row r="65" spans="3:4">
      <c r="C65" s="108"/>
      <c r="D65" s="108"/>
    </row>
    <row r="66" spans="3:4">
      <c r="C66" s="108"/>
      <c r="D66" s="108"/>
    </row>
    <row r="67" spans="3:4">
      <c r="C67" s="109"/>
      <c r="D67" s="109"/>
    </row>
  </sheetData>
  <sheetProtection sheet="1" objects="1" scenarios="1"/>
  <mergeCells count="1">
    <mergeCell ref="B6:D6"/>
  </mergeCells>
  <phoneticPr fontId="6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5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2.71093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139</v>
      </c>
      <c r="C1" s="67" t="s" vm="1">
        <v>216</v>
      </c>
    </row>
    <row r="2" spans="2:12">
      <c r="B2" s="46" t="s">
        <v>138</v>
      </c>
      <c r="C2" s="67" t="s">
        <v>217</v>
      </c>
    </row>
    <row r="3" spans="2:12">
      <c r="B3" s="46" t="s">
        <v>140</v>
      </c>
      <c r="C3" s="67" t="s">
        <v>218</v>
      </c>
    </row>
    <row r="4" spans="2:12">
      <c r="B4" s="46" t="s">
        <v>141</v>
      </c>
      <c r="C4" s="67">
        <v>8602</v>
      </c>
    </row>
    <row r="6" spans="2:12" ht="26.25" customHeight="1">
      <c r="B6" s="141" t="s">
        <v>165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s="3" customFormat="1" ht="63">
      <c r="B7" s="66" t="s">
        <v>109</v>
      </c>
      <c r="C7" s="49" t="s">
        <v>43</v>
      </c>
      <c r="D7" s="49" t="s">
        <v>111</v>
      </c>
      <c r="E7" s="49" t="s">
        <v>14</v>
      </c>
      <c r="F7" s="49" t="s">
        <v>63</v>
      </c>
      <c r="G7" s="49" t="s">
        <v>97</v>
      </c>
      <c r="H7" s="49" t="s">
        <v>16</v>
      </c>
      <c r="I7" s="49" t="s">
        <v>18</v>
      </c>
      <c r="J7" s="49" t="s">
        <v>59</v>
      </c>
      <c r="K7" s="49" t="s">
        <v>142</v>
      </c>
      <c r="L7" s="51" t="s">
        <v>143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196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5" t="s">
        <v>42</v>
      </c>
      <c r="C10" s="96"/>
      <c r="D10" s="96"/>
      <c r="E10" s="96"/>
      <c r="F10" s="96"/>
      <c r="G10" s="96"/>
      <c r="H10" s="96"/>
      <c r="I10" s="96"/>
      <c r="J10" s="98">
        <f>J11</f>
        <v>1176.6407623989999</v>
      </c>
      <c r="K10" s="101">
        <f>IFERROR(J10/$J$10,0)</f>
        <v>1</v>
      </c>
      <c r="L10" s="101">
        <f>J10/'סכום נכסי הקרן'!$C$42</f>
        <v>1.5143872215550924E-2</v>
      </c>
    </row>
    <row r="11" spans="2:12">
      <c r="B11" s="83" t="s">
        <v>187</v>
      </c>
      <c r="C11" s="84"/>
      <c r="D11" s="84"/>
      <c r="E11" s="84"/>
      <c r="F11" s="84"/>
      <c r="G11" s="84"/>
      <c r="H11" s="84"/>
      <c r="I11" s="84"/>
      <c r="J11" s="90">
        <f>J12+J22</f>
        <v>1176.6407623989999</v>
      </c>
      <c r="K11" s="91">
        <f t="shared" ref="K11:K55" si="0">IFERROR(J11/$J$10,0)</f>
        <v>1</v>
      </c>
      <c r="L11" s="91">
        <f>J11/'סכום נכסי הקרן'!$C$42</f>
        <v>1.5143872215550924E-2</v>
      </c>
    </row>
    <row r="12" spans="2:12">
      <c r="B12" s="97" t="s">
        <v>40</v>
      </c>
      <c r="C12" s="84"/>
      <c r="D12" s="84"/>
      <c r="E12" s="84"/>
      <c r="F12" s="84"/>
      <c r="G12" s="84"/>
      <c r="H12" s="84"/>
      <c r="I12" s="84"/>
      <c r="J12" s="90">
        <f>SUM(J13:J20)</f>
        <v>575.50667187799991</v>
      </c>
      <c r="K12" s="91">
        <f t="shared" si="0"/>
        <v>0.48910992230510975</v>
      </c>
      <c r="L12" s="91">
        <f>J12/'סכום נכסי הקרן'!$C$42</f>
        <v>7.4070181627466222E-3</v>
      </c>
    </row>
    <row r="13" spans="2:12">
      <c r="B13" s="86" t="s">
        <v>2123</v>
      </c>
      <c r="C13" s="82" t="s">
        <v>2124</v>
      </c>
      <c r="D13" s="82">
        <v>11</v>
      </c>
      <c r="E13" s="82" t="s">
        <v>246</v>
      </c>
      <c r="F13" s="82" t="s">
        <v>247</v>
      </c>
      <c r="G13" s="93" t="s">
        <v>126</v>
      </c>
      <c r="H13" s="94">
        <v>0</v>
      </c>
      <c r="I13" s="94">
        <v>0</v>
      </c>
      <c r="J13" s="87">
        <v>20.644345918999999</v>
      </c>
      <c r="K13" s="88">
        <f t="shared" si="0"/>
        <v>1.7545156158715061E-2</v>
      </c>
      <c r="L13" s="88">
        <f>J13/'סכום נכסי הקרן'!$C$42</f>
        <v>2.6570160286946721E-4</v>
      </c>
    </row>
    <row r="14" spans="2:12">
      <c r="B14" s="86" t="s">
        <v>2125</v>
      </c>
      <c r="C14" s="82" t="s">
        <v>2126</v>
      </c>
      <c r="D14" s="82">
        <v>12</v>
      </c>
      <c r="E14" s="82" t="s">
        <v>246</v>
      </c>
      <c r="F14" s="82" t="s">
        <v>247</v>
      </c>
      <c r="G14" s="93" t="s">
        <v>126</v>
      </c>
      <c r="H14" s="94">
        <v>0</v>
      </c>
      <c r="I14" s="94">
        <v>0</v>
      </c>
      <c r="J14" s="87">
        <v>27.959558432999998</v>
      </c>
      <c r="K14" s="88">
        <f t="shared" si="0"/>
        <v>2.3762187514220153E-2</v>
      </c>
      <c r="L14" s="88">
        <f>J14/'סכום נכסי הקרן'!$C$42</f>
        <v>3.5985153127730964E-4</v>
      </c>
    </row>
    <row r="15" spans="2:12">
      <c r="B15" s="86" t="s">
        <v>2125</v>
      </c>
      <c r="C15" s="82" t="s">
        <v>2127</v>
      </c>
      <c r="D15" s="82">
        <v>12</v>
      </c>
      <c r="E15" s="82" t="s">
        <v>246</v>
      </c>
      <c r="F15" s="82" t="s">
        <v>247</v>
      </c>
      <c r="G15" s="93" t="s">
        <v>126</v>
      </c>
      <c r="H15" s="94">
        <v>0</v>
      </c>
      <c r="I15" s="94">
        <v>0</v>
      </c>
      <c r="J15" s="87">
        <v>22.527240000000003</v>
      </c>
      <c r="K15" s="88">
        <f t="shared" si="0"/>
        <v>1.9145384657650501E-2</v>
      </c>
      <c r="L15" s="88">
        <f>J15/'סכום נכסי הקרן'!$C$42</f>
        <v>2.8993525877302835E-4</v>
      </c>
    </row>
    <row r="16" spans="2:12">
      <c r="B16" s="86" t="s">
        <v>2128</v>
      </c>
      <c r="C16" s="82" t="s">
        <v>2129</v>
      </c>
      <c r="D16" s="82">
        <v>10</v>
      </c>
      <c r="E16" s="82" t="s">
        <v>246</v>
      </c>
      <c r="F16" s="82" t="s">
        <v>247</v>
      </c>
      <c r="G16" s="93" t="s">
        <v>126</v>
      </c>
      <c r="H16" s="94">
        <v>0</v>
      </c>
      <c r="I16" s="94">
        <v>0</v>
      </c>
      <c r="J16" s="87">
        <v>9.5306560820000001</v>
      </c>
      <c r="K16" s="88">
        <f t="shared" si="0"/>
        <v>8.0998860370674001E-3</v>
      </c>
      <c r="L16" s="88">
        <f>J16/'סכום נכסי הקרן'!$C$42</f>
        <v>1.226636391058739E-4</v>
      </c>
    </row>
    <row r="17" spans="2:12">
      <c r="B17" s="86" t="s">
        <v>2128</v>
      </c>
      <c r="C17" s="82" t="s">
        <v>2130</v>
      </c>
      <c r="D17" s="82">
        <v>10</v>
      </c>
      <c r="E17" s="82" t="s">
        <v>246</v>
      </c>
      <c r="F17" s="82" t="s">
        <v>247</v>
      </c>
      <c r="G17" s="93" t="s">
        <v>126</v>
      </c>
      <c r="H17" s="94">
        <v>0</v>
      </c>
      <c r="I17" s="94">
        <v>0</v>
      </c>
      <c r="J17" s="87">
        <v>312.69499375499998</v>
      </c>
      <c r="K17" s="88">
        <f t="shared" si="0"/>
        <v>0.26575230414205625</v>
      </c>
      <c r="L17" s="88">
        <f>J17/'סכום נכסי הקרן'!$C$42</f>
        <v>4.0245189349155247E-3</v>
      </c>
    </row>
    <row r="18" spans="2:12">
      <c r="B18" s="86" t="s">
        <v>2128</v>
      </c>
      <c r="C18" s="82" t="s">
        <v>2131</v>
      </c>
      <c r="D18" s="82">
        <v>10</v>
      </c>
      <c r="E18" s="82" t="s">
        <v>246</v>
      </c>
      <c r="F18" s="82" t="s">
        <v>247</v>
      </c>
      <c r="G18" s="93" t="s">
        <v>126</v>
      </c>
      <c r="H18" s="94">
        <v>0</v>
      </c>
      <c r="I18" s="94">
        <v>0</v>
      </c>
      <c r="J18" s="87">
        <v>173.31501</v>
      </c>
      <c r="K18" s="88">
        <f t="shared" si="0"/>
        <v>0.14729645235699282</v>
      </c>
      <c r="L18" s="88">
        <f>J18/'סכום נכסי הקרן'!$C$42</f>
        <v>2.230638652298284E-3</v>
      </c>
    </row>
    <row r="19" spans="2:12">
      <c r="B19" s="86" t="s">
        <v>2132</v>
      </c>
      <c r="C19" s="82" t="s">
        <v>2133</v>
      </c>
      <c r="D19" s="82">
        <v>20</v>
      </c>
      <c r="E19" s="82" t="s">
        <v>246</v>
      </c>
      <c r="F19" s="82" t="s">
        <v>247</v>
      </c>
      <c r="G19" s="93" t="s">
        <v>126</v>
      </c>
      <c r="H19" s="94">
        <v>0</v>
      </c>
      <c r="I19" s="94">
        <v>0</v>
      </c>
      <c r="J19" s="87">
        <v>6.6435676889999993</v>
      </c>
      <c r="K19" s="88">
        <f t="shared" si="0"/>
        <v>5.6462158216027871E-3</v>
      </c>
      <c r="L19" s="88">
        <f>J19/'סכום נכסי הקרן'!$C$42</f>
        <v>8.550557090377448E-5</v>
      </c>
    </row>
    <row r="20" spans="2:12">
      <c r="B20" s="86" t="s">
        <v>2134</v>
      </c>
      <c r="C20" s="82" t="s">
        <v>2135</v>
      </c>
      <c r="D20" s="82">
        <v>26</v>
      </c>
      <c r="E20" s="82" t="s">
        <v>246</v>
      </c>
      <c r="F20" s="82" t="s">
        <v>247</v>
      </c>
      <c r="G20" s="93" t="s">
        <v>126</v>
      </c>
      <c r="H20" s="94">
        <v>0</v>
      </c>
      <c r="I20" s="94">
        <v>0</v>
      </c>
      <c r="J20" s="87">
        <v>2.1913</v>
      </c>
      <c r="K20" s="88">
        <f t="shared" si="0"/>
        <v>1.8623356168047903E-3</v>
      </c>
      <c r="L20" s="88">
        <f>J20/'סכום נכסי הקרן'!$C$42</f>
        <v>2.8202972603360953E-5</v>
      </c>
    </row>
    <row r="21" spans="2:12">
      <c r="B21" s="85"/>
      <c r="C21" s="82"/>
      <c r="D21" s="82"/>
      <c r="E21" s="82"/>
      <c r="F21" s="82"/>
      <c r="G21" s="82"/>
      <c r="H21" s="82"/>
      <c r="I21" s="82"/>
      <c r="J21" s="82"/>
      <c r="K21" s="88"/>
      <c r="L21" s="82"/>
    </row>
    <row r="22" spans="2:12">
      <c r="B22" s="97" t="s">
        <v>41</v>
      </c>
      <c r="C22" s="84"/>
      <c r="D22" s="84"/>
      <c r="E22" s="84"/>
      <c r="F22" s="84"/>
      <c r="G22" s="84"/>
      <c r="H22" s="84"/>
      <c r="I22" s="84"/>
      <c r="J22" s="90">
        <f>SUM(J23:J55)</f>
        <v>601.13409052100008</v>
      </c>
      <c r="K22" s="91">
        <f t="shared" si="0"/>
        <v>0.51089007769489037</v>
      </c>
      <c r="L22" s="91">
        <f>J22/'סכום נכסי הקרן'!$C$42</f>
        <v>7.7368540528043031E-3</v>
      </c>
    </row>
    <row r="23" spans="2:12">
      <c r="B23" s="86" t="s">
        <v>2123</v>
      </c>
      <c r="C23" s="82" t="s">
        <v>2136</v>
      </c>
      <c r="D23" s="82">
        <v>11</v>
      </c>
      <c r="E23" s="82" t="s">
        <v>246</v>
      </c>
      <c r="F23" s="82" t="s">
        <v>247</v>
      </c>
      <c r="G23" s="93" t="s">
        <v>134</v>
      </c>
      <c r="H23" s="94">
        <v>0</v>
      </c>
      <c r="I23" s="94">
        <v>0</v>
      </c>
      <c r="J23" s="87">
        <v>4.1460999999999995E-5</v>
      </c>
      <c r="K23" s="88">
        <f t="shared" si="0"/>
        <v>3.5236753072762013E-8</v>
      </c>
      <c r="L23" s="88">
        <f>J23/'סכום נכסי הקרן'!$C$42</f>
        <v>5.3362088582482922E-10</v>
      </c>
    </row>
    <row r="24" spans="2:12">
      <c r="B24" s="86" t="s">
        <v>2123</v>
      </c>
      <c r="C24" s="82" t="s">
        <v>2137</v>
      </c>
      <c r="D24" s="82">
        <v>11</v>
      </c>
      <c r="E24" s="82" t="s">
        <v>246</v>
      </c>
      <c r="F24" s="82" t="s">
        <v>247</v>
      </c>
      <c r="G24" s="93" t="s">
        <v>128</v>
      </c>
      <c r="H24" s="94">
        <v>0</v>
      </c>
      <c r="I24" s="94">
        <v>0</v>
      </c>
      <c r="J24" s="87">
        <v>5.3839999999999996E-6</v>
      </c>
      <c r="K24" s="88">
        <f t="shared" si="0"/>
        <v>4.5757381284520559E-9</v>
      </c>
      <c r="L24" s="88">
        <f>J24/'סכום נכסי הקרן'!$C$42</f>
        <v>6.929439350910207E-11</v>
      </c>
    </row>
    <row r="25" spans="2:12">
      <c r="B25" s="86" t="s">
        <v>2123</v>
      </c>
      <c r="C25" s="82" t="s">
        <v>2138</v>
      </c>
      <c r="D25" s="82">
        <v>11</v>
      </c>
      <c r="E25" s="82" t="s">
        <v>246</v>
      </c>
      <c r="F25" s="82" t="s">
        <v>247</v>
      </c>
      <c r="G25" s="93" t="s">
        <v>127</v>
      </c>
      <c r="H25" s="94">
        <v>0</v>
      </c>
      <c r="I25" s="94">
        <v>0</v>
      </c>
      <c r="J25" s="87">
        <v>6.0731200000000004E-4</v>
      </c>
      <c r="K25" s="88">
        <f t="shared" si="0"/>
        <v>5.1614054128277773E-7</v>
      </c>
      <c r="L25" s="88">
        <f>J25/'סכום נכסי הקרן'!$C$42</f>
        <v>7.816366402451672E-9</v>
      </c>
    </row>
    <row r="26" spans="2:12">
      <c r="B26" s="86" t="s">
        <v>2123</v>
      </c>
      <c r="C26" s="82" t="s">
        <v>2139</v>
      </c>
      <c r="D26" s="82">
        <v>11</v>
      </c>
      <c r="E26" s="82" t="s">
        <v>246</v>
      </c>
      <c r="F26" s="82" t="s">
        <v>247</v>
      </c>
      <c r="G26" s="93" t="s">
        <v>125</v>
      </c>
      <c r="H26" s="94">
        <v>0</v>
      </c>
      <c r="I26" s="94">
        <v>0</v>
      </c>
      <c r="J26" s="87">
        <v>20.080742366999999</v>
      </c>
      <c r="K26" s="88">
        <f t="shared" si="0"/>
        <v>1.7066162425019408E-2</v>
      </c>
      <c r="L26" s="88">
        <f>J26/'סכום נכסי הקרן'!$C$42</f>
        <v>2.5844778297433058E-4</v>
      </c>
    </row>
    <row r="27" spans="2:12">
      <c r="B27" s="86" t="s">
        <v>2123</v>
      </c>
      <c r="C27" s="82" t="s">
        <v>2140</v>
      </c>
      <c r="D27" s="82">
        <v>11</v>
      </c>
      <c r="E27" s="82" t="s">
        <v>246</v>
      </c>
      <c r="F27" s="82" t="s">
        <v>247</v>
      </c>
      <c r="G27" s="93" t="s">
        <v>129</v>
      </c>
      <c r="H27" s="94">
        <v>0</v>
      </c>
      <c r="I27" s="94">
        <v>0</v>
      </c>
      <c r="J27" s="87">
        <v>4.6700000000000009E-7</v>
      </c>
      <c r="K27" s="88">
        <f t="shared" si="0"/>
        <v>3.9689259026506514E-10</v>
      </c>
      <c r="L27" s="88">
        <f>J27/'סכום נכסי הקרן'!$C$42</f>
        <v>6.0104906702731565E-12</v>
      </c>
    </row>
    <row r="28" spans="2:12">
      <c r="B28" s="86" t="s">
        <v>2125</v>
      </c>
      <c r="C28" s="82" t="s">
        <v>2141</v>
      </c>
      <c r="D28" s="82">
        <v>12</v>
      </c>
      <c r="E28" s="82" t="s">
        <v>246</v>
      </c>
      <c r="F28" s="82" t="s">
        <v>247</v>
      </c>
      <c r="G28" s="93" t="s">
        <v>128</v>
      </c>
      <c r="H28" s="94">
        <v>0</v>
      </c>
      <c r="I28" s="94">
        <v>0</v>
      </c>
      <c r="J28" s="87">
        <v>2.4700000000000001E-6</v>
      </c>
      <c r="K28" s="88">
        <f t="shared" si="0"/>
        <v>2.099196355363406E-9</v>
      </c>
      <c r="L28" s="88">
        <f>J28/'סכום נכסי הקרן'!$C$42</f>
        <v>3.1789961360973649E-11</v>
      </c>
    </row>
    <row r="29" spans="2:12">
      <c r="B29" s="86" t="s">
        <v>2125</v>
      </c>
      <c r="C29" s="82" t="s">
        <v>2142</v>
      </c>
      <c r="D29" s="82">
        <v>12</v>
      </c>
      <c r="E29" s="82" t="s">
        <v>246</v>
      </c>
      <c r="F29" s="82" t="s">
        <v>247</v>
      </c>
      <c r="G29" s="93" t="s">
        <v>134</v>
      </c>
      <c r="H29" s="94">
        <v>0</v>
      </c>
      <c r="I29" s="94">
        <v>0</v>
      </c>
      <c r="J29" s="87">
        <v>3.9550000000000002E-6</v>
      </c>
      <c r="K29" s="88">
        <f t="shared" si="0"/>
        <v>3.3612637997822964E-9</v>
      </c>
      <c r="L29" s="88">
        <f>J29/'סכום נכסי הקרן'!$C$42</f>
        <v>5.0902549466660235E-11</v>
      </c>
    </row>
    <row r="30" spans="2:12">
      <c r="B30" s="86" t="s">
        <v>2125</v>
      </c>
      <c r="C30" s="82" t="s">
        <v>2143</v>
      </c>
      <c r="D30" s="82">
        <v>12</v>
      </c>
      <c r="E30" s="82" t="s">
        <v>246</v>
      </c>
      <c r="F30" s="82" t="s">
        <v>247</v>
      </c>
      <c r="G30" s="93" t="s">
        <v>125</v>
      </c>
      <c r="H30" s="94">
        <v>0</v>
      </c>
      <c r="I30" s="94">
        <v>0</v>
      </c>
      <c r="J30" s="87">
        <v>349.08080613200002</v>
      </c>
      <c r="K30" s="88">
        <f t="shared" si="0"/>
        <v>0.29667577164356851</v>
      </c>
      <c r="L30" s="88">
        <f>J30/'סכום נכסי הקרן'!$C$42</f>
        <v>4.4928199752201671E-3</v>
      </c>
    </row>
    <row r="31" spans="2:12">
      <c r="B31" s="86" t="s">
        <v>2125</v>
      </c>
      <c r="C31" s="82" t="s">
        <v>2144</v>
      </c>
      <c r="D31" s="82">
        <v>12</v>
      </c>
      <c r="E31" s="82" t="s">
        <v>246</v>
      </c>
      <c r="F31" s="82" t="s">
        <v>247</v>
      </c>
      <c r="G31" s="93" t="s">
        <v>127</v>
      </c>
      <c r="H31" s="94">
        <v>0</v>
      </c>
      <c r="I31" s="94">
        <v>0</v>
      </c>
      <c r="J31" s="87">
        <v>0.32584002699999998</v>
      </c>
      <c r="K31" s="88">
        <f t="shared" si="0"/>
        <v>2.7692396644126067E-4</v>
      </c>
      <c r="L31" s="88">
        <f>J31/'סכום נכסי הקרן'!$C$42</f>
        <v>4.193701161209963E-6</v>
      </c>
    </row>
    <row r="32" spans="2:12">
      <c r="B32" s="86" t="s">
        <v>2128</v>
      </c>
      <c r="C32" s="82" t="s">
        <v>2145</v>
      </c>
      <c r="D32" s="82">
        <v>10</v>
      </c>
      <c r="E32" s="82" t="s">
        <v>246</v>
      </c>
      <c r="F32" s="82" t="s">
        <v>247</v>
      </c>
      <c r="G32" s="93" t="s">
        <v>125</v>
      </c>
      <c r="H32" s="94">
        <v>0</v>
      </c>
      <c r="I32" s="94">
        <v>0</v>
      </c>
      <c r="J32" s="87">
        <v>155.505885879</v>
      </c>
      <c r="K32" s="88">
        <f t="shared" si="0"/>
        <v>0.13216088618411115</v>
      </c>
      <c r="L32" s="88">
        <f>J32/'סכום נכסי הקרן'!$C$42</f>
        <v>2.001427572266149E-3</v>
      </c>
    </row>
    <row r="33" spans="2:12">
      <c r="B33" s="86" t="s">
        <v>2128</v>
      </c>
      <c r="C33" s="82" t="s">
        <v>2146</v>
      </c>
      <c r="D33" s="82">
        <v>10</v>
      </c>
      <c r="E33" s="82" t="s">
        <v>246</v>
      </c>
      <c r="F33" s="82" t="s">
        <v>247</v>
      </c>
      <c r="G33" s="93" t="s">
        <v>2118</v>
      </c>
      <c r="H33" s="94">
        <v>0</v>
      </c>
      <c r="I33" s="94">
        <v>0</v>
      </c>
      <c r="J33" s="87">
        <v>5.3704300000000007E-4</v>
      </c>
      <c r="K33" s="88">
        <f t="shared" si="0"/>
        <v>4.5642052966535621E-7</v>
      </c>
      <c r="L33" s="88">
        <f>J33/'סכום נכסי הקרן'!$C$42</f>
        <v>6.911974177806224E-9</v>
      </c>
    </row>
    <row r="34" spans="2:12">
      <c r="B34" s="86" t="s">
        <v>2128</v>
      </c>
      <c r="C34" s="82" t="s">
        <v>2147</v>
      </c>
      <c r="D34" s="82">
        <v>10</v>
      </c>
      <c r="E34" s="82" t="s">
        <v>246</v>
      </c>
      <c r="F34" s="82" t="s">
        <v>247</v>
      </c>
      <c r="G34" s="93" t="s">
        <v>130</v>
      </c>
      <c r="H34" s="94">
        <v>0</v>
      </c>
      <c r="I34" s="94">
        <v>0</v>
      </c>
      <c r="J34" s="87">
        <v>6.3231400000000003E-4</v>
      </c>
      <c r="K34" s="88">
        <f t="shared" si="0"/>
        <v>5.3738916771063027E-7</v>
      </c>
      <c r="L34" s="88">
        <f>J34/'סכום נכסי הקרן'!$C$42</f>
        <v>8.1381528858310502E-9</v>
      </c>
    </row>
    <row r="35" spans="2:12">
      <c r="B35" s="86" t="s">
        <v>2128</v>
      </c>
      <c r="C35" s="82" t="s">
        <v>2148</v>
      </c>
      <c r="D35" s="82">
        <v>10</v>
      </c>
      <c r="E35" s="82" t="s">
        <v>246</v>
      </c>
      <c r="F35" s="82" t="s">
        <v>247</v>
      </c>
      <c r="G35" s="93" t="s">
        <v>132</v>
      </c>
      <c r="H35" s="94">
        <v>0</v>
      </c>
      <c r="I35" s="94">
        <v>0</v>
      </c>
      <c r="J35" s="87">
        <v>-4.1999999999999999E-8</v>
      </c>
      <c r="K35" s="88">
        <f t="shared" si="0"/>
        <v>-3.5694836811847393E-11</v>
      </c>
      <c r="L35" s="88">
        <f>J35/'סכום נכסי הקרן'!$C$42</f>
        <v>-5.4055804743356002E-13</v>
      </c>
    </row>
    <row r="36" spans="2:12">
      <c r="B36" s="86" t="s">
        <v>2128</v>
      </c>
      <c r="C36" s="82" t="s">
        <v>2149</v>
      </c>
      <c r="D36" s="82">
        <v>10</v>
      </c>
      <c r="E36" s="82" t="s">
        <v>246</v>
      </c>
      <c r="F36" s="82" t="s">
        <v>247</v>
      </c>
      <c r="G36" s="93" t="s">
        <v>127</v>
      </c>
      <c r="H36" s="94">
        <v>0</v>
      </c>
      <c r="I36" s="94">
        <v>0</v>
      </c>
      <c r="J36" s="87">
        <v>0.124671012</v>
      </c>
      <c r="K36" s="88">
        <f t="shared" si="0"/>
        <v>1.0595503401209209E-4</v>
      </c>
      <c r="L36" s="88">
        <f>J36/'סכום נכסי הקרן'!$C$42</f>
        <v>1.6045694956734745E-6</v>
      </c>
    </row>
    <row r="37" spans="2:12">
      <c r="B37" s="86" t="s">
        <v>2128</v>
      </c>
      <c r="C37" s="82" t="s">
        <v>2150</v>
      </c>
      <c r="D37" s="82">
        <v>10</v>
      </c>
      <c r="E37" s="82" t="s">
        <v>246</v>
      </c>
      <c r="F37" s="82" t="s">
        <v>247</v>
      </c>
      <c r="G37" s="93" t="s">
        <v>129</v>
      </c>
      <c r="H37" s="94">
        <v>0</v>
      </c>
      <c r="I37" s="94">
        <v>0</v>
      </c>
      <c r="J37" s="87">
        <v>2.1193000000000001E-4</v>
      </c>
      <c r="K37" s="88">
        <f t="shared" si="0"/>
        <v>1.8011444679844806E-7</v>
      </c>
      <c r="L37" s="88">
        <f>J37/'סכום נכסי הקרן'!$C$42</f>
        <v>2.7276301664903423E-9</v>
      </c>
    </row>
    <row r="38" spans="2:12">
      <c r="B38" s="86" t="s">
        <v>2128</v>
      </c>
      <c r="C38" s="82" t="s">
        <v>2151</v>
      </c>
      <c r="D38" s="82">
        <v>10</v>
      </c>
      <c r="E38" s="82" t="s">
        <v>246</v>
      </c>
      <c r="F38" s="82" t="s">
        <v>247</v>
      </c>
      <c r="G38" s="93" t="s">
        <v>133</v>
      </c>
      <c r="H38" s="94">
        <v>0</v>
      </c>
      <c r="I38" s="94">
        <v>0</v>
      </c>
      <c r="J38" s="87">
        <v>7.1821972999999997E-2</v>
      </c>
      <c r="K38" s="88">
        <f t="shared" si="0"/>
        <v>6.103984775571213E-5</v>
      </c>
      <c r="L38" s="88">
        <f>J38/'סכום נכסי הקרן'!$C$42</f>
        <v>9.243796544691872E-7</v>
      </c>
    </row>
    <row r="39" spans="2:12">
      <c r="B39" s="86" t="s">
        <v>2128</v>
      </c>
      <c r="C39" s="82" t="s">
        <v>2152</v>
      </c>
      <c r="D39" s="82">
        <v>10</v>
      </c>
      <c r="E39" s="82" t="s">
        <v>246</v>
      </c>
      <c r="F39" s="82" t="s">
        <v>247</v>
      </c>
      <c r="G39" s="93" t="s">
        <v>128</v>
      </c>
      <c r="H39" s="94">
        <v>0</v>
      </c>
      <c r="I39" s="94">
        <v>0</v>
      </c>
      <c r="J39" s="87">
        <v>0.11034999999999999</v>
      </c>
      <c r="K39" s="88">
        <f t="shared" si="0"/>
        <v>9.3783934337794274E-5</v>
      </c>
      <c r="L39" s="88">
        <f>J39/'סכום נכסי הקרן'!$C$42</f>
        <v>1.4202519174831749E-6</v>
      </c>
    </row>
    <row r="40" spans="2:12">
      <c r="B40" s="86" t="s">
        <v>2128</v>
      </c>
      <c r="C40" s="82" t="s">
        <v>2153</v>
      </c>
      <c r="D40" s="82">
        <v>10</v>
      </c>
      <c r="E40" s="82" t="s">
        <v>246</v>
      </c>
      <c r="F40" s="82" t="s">
        <v>247</v>
      </c>
      <c r="G40" s="93" t="s">
        <v>2120</v>
      </c>
      <c r="H40" s="94">
        <v>0</v>
      </c>
      <c r="I40" s="94">
        <v>0</v>
      </c>
      <c r="J40" s="87">
        <v>2.9807418999999998E-2</v>
      </c>
      <c r="K40" s="88">
        <f t="shared" si="0"/>
        <v>2.5332641833032364E-5</v>
      </c>
      <c r="L40" s="88">
        <f>J40/'סכום נכסי הקרן'!$C$42</f>
        <v>3.8363429080176184E-7</v>
      </c>
    </row>
    <row r="41" spans="2:12">
      <c r="B41" s="86" t="s">
        <v>2128</v>
      </c>
      <c r="C41" s="82" t="s">
        <v>2154</v>
      </c>
      <c r="D41" s="82">
        <v>10</v>
      </c>
      <c r="E41" s="82" t="s">
        <v>246</v>
      </c>
      <c r="F41" s="82" t="s">
        <v>247</v>
      </c>
      <c r="G41" s="93" t="s">
        <v>134</v>
      </c>
      <c r="H41" s="94">
        <v>0</v>
      </c>
      <c r="I41" s="94">
        <v>0</v>
      </c>
      <c r="J41" s="87">
        <v>6.4575705999999997E-2</v>
      </c>
      <c r="K41" s="88">
        <f t="shared" si="0"/>
        <v>5.4881411611424624E-5</v>
      </c>
      <c r="L41" s="88">
        <f>J41/'סכום נכסי הקרן'!$C$42</f>
        <v>8.3111708445246722E-7</v>
      </c>
    </row>
    <row r="42" spans="2:12">
      <c r="B42" s="86" t="s">
        <v>2128</v>
      </c>
      <c r="C42" s="82" t="s">
        <v>2155</v>
      </c>
      <c r="D42" s="82">
        <v>10</v>
      </c>
      <c r="E42" s="82" t="s">
        <v>246</v>
      </c>
      <c r="F42" s="82" t="s">
        <v>247</v>
      </c>
      <c r="G42" s="93" t="s">
        <v>125</v>
      </c>
      <c r="H42" s="94">
        <v>0</v>
      </c>
      <c r="I42" s="94">
        <v>0</v>
      </c>
      <c r="J42" s="87">
        <v>30.100580000000001</v>
      </c>
      <c r="K42" s="88">
        <f t="shared" si="0"/>
        <v>2.5581792643856127E-2</v>
      </c>
      <c r="L42" s="88">
        <f>J42/'סכום נכסי הקרן'!$C$42</f>
        <v>3.8740739884327783E-4</v>
      </c>
    </row>
    <row r="43" spans="2:12">
      <c r="B43" s="86" t="s">
        <v>2128</v>
      </c>
      <c r="C43" s="82" t="s">
        <v>2156</v>
      </c>
      <c r="D43" s="82">
        <v>10</v>
      </c>
      <c r="E43" s="82" t="s">
        <v>246</v>
      </c>
      <c r="F43" s="82" t="s">
        <v>247</v>
      </c>
      <c r="G43" s="93" t="s">
        <v>131</v>
      </c>
      <c r="H43" s="94">
        <v>0</v>
      </c>
      <c r="I43" s="94">
        <v>0</v>
      </c>
      <c r="J43" s="87">
        <v>4.6935900000000003E-4</v>
      </c>
      <c r="K43" s="88">
        <f t="shared" si="0"/>
        <v>3.9889745026599716E-7</v>
      </c>
      <c r="L43" s="88">
        <f>J43/'סכום נכסי הקרן'!$C$42</f>
        <v>6.0408520139373408E-9</v>
      </c>
    </row>
    <row r="44" spans="2:12">
      <c r="B44" s="86" t="s">
        <v>2128</v>
      </c>
      <c r="C44" s="82" t="s">
        <v>2157</v>
      </c>
      <c r="D44" s="82">
        <v>10</v>
      </c>
      <c r="E44" s="82" t="s">
        <v>246</v>
      </c>
      <c r="F44" s="82" t="s">
        <v>247</v>
      </c>
      <c r="G44" s="93" t="s">
        <v>133</v>
      </c>
      <c r="H44" s="94">
        <v>0</v>
      </c>
      <c r="I44" s="94">
        <v>0</v>
      </c>
      <c r="J44" s="87">
        <v>1.5987</v>
      </c>
      <c r="K44" s="88">
        <f t="shared" si="0"/>
        <v>1.3586984669309624E-3</v>
      </c>
      <c r="L44" s="88">
        <f>J44/'סכום נכסי הקרן'!$C$42</f>
        <v>2.0575955962667437E-5</v>
      </c>
    </row>
    <row r="45" spans="2:12">
      <c r="B45" s="86" t="s">
        <v>2128</v>
      </c>
      <c r="C45" s="82" t="s">
        <v>2158</v>
      </c>
      <c r="D45" s="82">
        <v>10</v>
      </c>
      <c r="E45" s="82" t="s">
        <v>246</v>
      </c>
      <c r="F45" s="82" t="s">
        <v>247</v>
      </c>
      <c r="G45" s="93" t="s">
        <v>128</v>
      </c>
      <c r="H45" s="94">
        <v>0</v>
      </c>
      <c r="I45" s="94">
        <v>0</v>
      </c>
      <c r="J45" s="87">
        <v>0.18938699099999998</v>
      </c>
      <c r="K45" s="88">
        <f t="shared" si="0"/>
        <v>1.609556604293288E-4</v>
      </c>
      <c r="L45" s="88">
        <f>J45/'סכום נכסי הקרן'!$C$42</f>
        <v>2.4374919539113616E-6</v>
      </c>
    </row>
    <row r="46" spans="2:12">
      <c r="B46" s="86" t="s">
        <v>2132</v>
      </c>
      <c r="C46" s="82" t="s">
        <v>2159</v>
      </c>
      <c r="D46" s="82">
        <v>20</v>
      </c>
      <c r="E46" s="82" t="s">
        <v>246</v>
      </c>
      <c r="F46" s="82" t="s">
        <v>247</v>
      </c>
      <c r="G46" s="93" t="s">
        <v>133</v>
      </c>
      <c r="H46" s="94">
        <v>0</v>
      </c>
      <c r="I46" s="94">
        <v>0</v>
      </c>
      <c r="J46" s="87">
        <v>2.8816218140000003</v>
      </c>
      <c r="K46" s="88">
        <f t="shared" si="0"/>
        <v>2.4490242953378494E-3</v>
      </c>
      <c r="L46" s="88">
        <f>J46/'סכום נכסי הקרן'!$C$42</f>
        <v>3.7087710981376033E-5</v>
      </c>
    </row>
    <row r="47" spans="2:12">
      <c r="B47" s="86" t="s">
        <v>2132</v>
      </c>
      <c r="C47" s="82" t="s">
        <v>2160</v>
      </c>
      <c r="D47" s="82">
        <v>20</v>
      </c>
      <c r="E47" s="82" t="s">
        <v>246</v>
      </c>
      <c r="F47" s="82" t="s">
        <v>247</v>
      </c>
      <c r="G47" s="93" t="s">
        <v>131</v>
      </c>
      <c r="H47" s="94">
        <v>0</v>
      </c>
      <c r="I47" s="94">
        <v>0</v>
      </c>
      <c r="J47" s="87">
        <v>1.4E-8</v>
      </c>
      <c r="K47" s="88">
        <f t="shared" si="0"/>
        <v>1.1898278937282464E-11</v>
      </c>
      <c r="L47" s="88">
        <f>J47/'סכום נכסי הקרן'!$C$42</f>
        <v>1.8018601581118666E-13</v>
      </c>
    </row>
    <row r="48" spans="2:12">
      <c r="B48" s="86" t="s">
        <v>2132</v>
      </c>
      <c r="C48" s="82" t="s">
        <v>2161</v>
      </c>
      <c r="D48" s="82">
        <v>20</v>
      </c>
      <c r="E48" s="82" t="s">
        <v>246</v>
      </c>
      <c r="F48" s="82" t="s">
        <v>247</v>
      </c>
      <c r="G48" s="93" t="s">
        <v>134</v>
      </c>
      <c r="H48" s="94">
        <v>0</v>
      </c>
      <c r="I48" s="94">
        <v>0</v>
      </c>
      <c r="J48" s="87">
        <v>1.6028600000000002E-4</v>
      </c>
      <c r="K48" s="88">
        <f t="shared" si="0"/>
        <v>1.3622339555294694E-7</v>
      </c>
      <c r="L48" s="88">
        <f>J48/'סכום נכסי הקרן'!$C$42</f>
        <v>2.0629496950222766E-9</v>
      </c>
    </row>
    <row r="49" spans="2:12">
      <c r="B49" s="86" t="s">
        <v>2132</v>
      </c>
      <c r="C49" s="82" t="s">
        <v>2162</v>
      </c>
      <c r="D49" s="82">
        <v>20</v>
      </c>
      <c r="E49" s="82" t="s">
        <v>246</v>
      </c>
      <c r="F49" s="82" t="s">
        <v>247</v>
      </c>
      <c r="G49" s="93" t="s">
        <v>129</v>
      </c>
      <c r="H49" s="94">
        <v>0</v>
      </c>
      <c r="I49" s="94">
        <v>0</v>
      </c>
      <c r="J49" s="87">
        <v>1.9639258980000001</v>
      </c>
      <c r="K49" s="88">
        <f t="shared" si="0"/>
        <v>1.669095581896925E-3</v>
      </c>
      <c r="L49" s="88">
        <f>J49/'סכום נכסי הקרן'!$C$42</f>
        <v>2.527657020778764E-5</v>
      </c>
    </row>
    <row r="50" spans="2:12">
      <c r="B50" s="86" t="s">
        <v>2132</v>
      </c>
      <c r="C50" s="82" t="s">
        <v>2163</v>
      </c>
      <c r="D50" s="82">
        <v>20</v>
      </c>
      <c r="E50" s="82" t="s">
        <v>246</v>
      </c>
      <c r="F50" s="82" t="s">
        <v>247</v>
      </c>
      <c r="G50" s="93" t="s">
        <v>127</v>
      </c>
      <c r="H50" s="94">
        <v>0</v>
      </c>
      <c r="I50" s="94">
        <v>0</v>
      </c>
      <c r="J50" s="87">
        <v>5.1413809999999996E-3</v>
      </c>
      <c r="K50" s="88">
        <f t="shared" si="0"/>
        <v>4.3695418043460179E-6</v>
      </c>
      <c r="L50" s="88">
        <f>J50/'סכום נכסי הקרן'!$C$42</f>
        <v>6.6171782725523909E-8</v>
      </c>
    </row>
    <row r="51" spans="2:12">
      <c r="B51" s="86" t="s">
        <v>2132</v>
      </c>
      <c r="C51" s="82" t="s">
        <v>2164</v>
      </c>
      <c r="D51" s="82">
        <v>20</v>
      </c>
      <c r="E51" s="82" t="s">
        <v>246</v>
      </c>
      <c r="F51" s="82" t="s">
        <v>247</v>
      </c>
      <c r="G51" s="93" t="s">
        <v>125</v>
      </c>
      <c r="H51" s="94">
        <v>0</v>
      </c>
      <c r="I51" s="94">
        <v>0</v>
      </c>
      <c r="J51" s="87">
        <v>34.573032337000001</v>
      </c>
      <c r="K51" s="88">
        <f t="shared" si="0"/>
        <v>2.938282731809376E-2</v>
      </c>
      <c r="L51" s="88">
        <f>J51/'סכום נכסי הקרן'!$C$42</f>
        <v>4.4496978223681073E-4</v>
      </c>
    </row>
    <row r="52" spans="2:12">
      <c r="B52" s="86" t="s">
        <v>2134</v>
      </c>
      <c r="C52" s="82" t="s">
        <v>2165</v>
      </c>
      <c r="D52" s="82">
        <v>26</v>
      </c>
      <c r="E52" s="82" t="s">
        <v>246</v>
      </c>
      <c r="F52" s="82" t="s">
        <v>247</v>
      </c>
      <c r="G52" s="93" t="s">
        <v>125</v>
      </c>
      <c r="H52" s="94">
        <v>0</v>
      </c>
      <c r="I52" s="94">
        <v>0</v>
      </c>
      <c r="J52" s="87">
        <v>0.23865999999999998</v>
      </c>
      <c r="K52" s="88">
        <f t="shared" si="0"/>
        <v>2.0283166079798805E-4</v>
      </c>
      <c r="L52" s="88">
        <f>J52/'סכום נכסי הקרן'!$C$42</f>
        <v>3.0716567523927006E-6</v>
      </c>
    </row>
    <row r="53" spans="2:12">
      <c r="B53" s="86" t="s">
        <v>2134</v>
      </c>
      <c r="C53" s="82" t="s">
        <v>2166</v>
      </c>
      <c r="D53" s="82">
        <v>26</v>
      </c>
      <c r="E53" s="82" t="s">
        <v>246</v>
      </c>
      <c r="F53" s="82" t="s">
        <v>247</v>
      </c>
      <c r="G53" s="93" t="s">
        <v>134</v>
      </c>
      <c r="H53" s="94">
        <v>0</v>
      </c>
      <c r="I53" s="94">
        <v>0</v>
      </c>
      <c r="J53" s="87">
        <v>5.0000000000000002E-5</v>
      </c>
      <c r="K53" s="88">
        <f t="shared" si="0"/>
        <v>4.249385334743737E-8</v>
      </c>
      <c r="L53" s="88">
        <f>J53/'סכום נכסי הקרן'!$C$42</f>
        <v>6.4352148503995237E-10</v>
      </c>
    </row>
    <row r="54" spans="2:12">
      <c r="B54" s="86" t="s">
        <v>2167</v>
      </c>
      <c r="C54" s="82" t="s">
        <v>2168</v>
      </c>
      <c r="D54" s="82">
        <v>85</v>
      </c>
      <c r="E54" s="82" t="s">
        <v>2169</v>
      </c>
      <c r="F54" s="82" t="s">
        <v>2170</v>
      </c>
      <c r="G54" s="93" t="s">
        <v>125</v>
      </c>
      <c r="H54" s="94">
        <v>0</v>
      </c>
      <c r="I54" s="94">
        <v>0</v>
      </c>
      <c r="J54" s="87">
        <v>4.0897328110000002</v>
      </c>
      <c r="K54" s="88">
        <f t="shared" si="0"/>
        <v>3.4757701260167361E-3</v>
      </c>
      <c r="L54" s="88">
        <f>J54/'סכום נכסי הקרן'!$C$42</f>
        <v>5.2636618639026781E-5</v>
      </c>
    </row>
    <row r="55" spans="2:12">
      <c r="B55" s="86" t="s">
        <v>2167</v>
      </c>
      <c r="C55" s="82" t="s">
        <v>2171</v>
      </c>
      <c r="D55" s="82">
        <v>85</v>
      </c>
      <c r="E55" s="82" t="s">
        <v>2169</v>
      </c>
      <c r="F55" s="82" t="s">
        <v>2170</v>
      </c>
      <c r="G55" s="93" t="s">
        <v>127</v>
      </c>
      <c r="H55" s="94">
        <v>0</v>
      </c>
      <c r="I55" s="94">
        <v>0</v>
      </c>
      <c r="J55" s="87">
        <v>9.6086821000000003E-2</v>
      </c>
      <c r="K55" s="88">
        <f t="shared" si="0"/>
        <v>8.1661985603909308E-5</v>
      </c>
      <c r="L55" s="88">
        <f>J55/'סכום נכסי הקרן'!$C$42</f>
        <v>1.2366786748537617E-6</v>
      </c>
    </row>
    <row r="56" spans="2:12">
      <c r="B56" s="85"/>
      <c r="C56" s="82"/>
      <c r="D56" s="82"/>
      <c r="E56" s="82"/>
      <c r="F56" s="82"/>
      <c r="G56" s="82"/>
      <c r="H56" s="82"/>
      <c r="I56" s="82"/>
      <c r="J56" s="82"/>
      <c r="K56" s="88"/>
      <c r="L56" s="82"/>
    </row>
    <row r="57" spans="2:12">
      <c r="B57" s="110"/>
      <c r="C57" s="110"/>
      <c r="D57" s="111"/>
      <c r="E57" s="111"/>
      <c r="F57" s="111"/>
      <c r="G57" s="111"/>
      <c r="H57" s="111"/>
      <c r="I57" s="111"/>
      <c r="J57" s="111"/>
      <c r="K57" s="111"/>
      <c r="L57" s="111"/>
    </row>
    <row r="58" spans="2:12">
      <c r="B58" s="112" t="s">
        <v>208</v>
      </c>
      <c r="C58" s="110"/>
      <c r="D58" s="111"/>
      <c r="E58" s="111"/>
      <c r="F58" s="111"/>
      <c r="G58" s="111"/>
      <c r="H58" s="111"/>
      <c r="I58" s="111"/>
      <c r="J58" s="111"/>
      <c r="K58" s="111"/>
      <c r="L58" s="111"/>
    </row>
    <row r="59" spans="2:12">
      <c r="B59" s="113"/>
      <c r="C59" s="110"/>
      <c r="D59" s="111"/>
      <c r="E59" s="111"/>
      <c r="F59" s="111"/>
      <c r="G59" s="111"/>
      <c r="H59" s="111"/>
      <c r="I59" s="111"/>
      <c r="J59" s="111"/>
      <c r="K59" s="111"/>
      <c r="L59" s="111"/>
    </row>
    <row r="60" spans="2:12">
      <c r="B60" s="110"/>
      <c r="C60" s="110"/>
      <c r="D60" s="111"/>
      <c r="E60" s="111"/>
      <c r="F60" s="111"/>
      <c r="G60" s="111"/>
      <c r="H60" s="111"/>
      <c r="I60" s="111"/>
      <c r="J60" s="111"/>
      <c r="K60" s="111"/>
      <c r="L60" s="111"/>
    </row>
    <row r="61" spans="2:12">
      <c r="B61" s="110"/>
      <c r="C61" s="110"/>
      <c r="D61" s="111"/>
      <c r="E61" s="111"/>
      <c r="F61" s="111"/>
      <c r="G61" s="111"/>
      <c r="H61" s="111"/>
      <c r="I61" s="111"/>
      <c r="J61" s="111"/>
      <c r="K61" s="111"/>
      <c r="L61" s="111"/>
    </row>
    <row r="62" spans="2:12">
      <c r="B62" s="110"/>
      <c r="C62" s="110"/>
      <c r="D62" s="111"/>
      <c r="E62" s="111"/>
      <c r="F62" s="111"/>
      <c r="G62" s="111"/>
      <c r="H62" s="111"/>
      <c r="I62" s="111"/>
      <c r="J62" s="111"/>
      <c r="K62" s="111"/>
      <c r="L62" s="111"/>
    </row>
    <row r="63" spans="2:12">
      <c r="B63" s="110"/>
      <c r="C63" s="110"/>
      <c r="D63" s="111"/>
      <c r="E63" s="111"/>
      <c r="F63" s="111"/>
      <c r="G63" s="111"/>
      <c r="H63" s="111"/>
      <c r="I63" s="111"/>
      <c r="J63" s="111"/>
      <c r="K63" s="111"/>
      <c r="L63" s="111"/>
    </row>
    <row r="64" spans="2:12">
      <c r="B64" s="110"/>
      <c r="C64" s="110"/>
      <c r="D64" s="111"/>
      <c r="E64" s="111"/>
      <c r="F64" s="111"/>
      <c r="G64" s="111"/>
      <c r="H64" s="111"/>
      <c r="I64" s="111"/>
      <c r="J64" s="111"/>
      <c r="K64" s="111"/>
      <c r="L64" s="111"/>
    </row>
    <row r="65" spans="2:12">
      <c r="B65" s="110"/>
      <c r="C65" s="110"/>
      <c r="D65" s="111"/>
      <c r="E65" s="111"/>
      <c r="F65" s="111"/>
      <c r="G65" s="111"/>
      <c r="H65" s="111"/>
      <c r="I65" s="111"/>
      <c r="J65" s="111"/>
      <c r="K65" s="111"/>
      <c r="L65" s="111"/>
    </row>
    <row r="66" spans="2:12">
      <c r="B66" s="110"/>
      <c r="C66" s="110"/>
      <c r="D66" s="111"/>
      <c r="E66" s="111"/>
      <c r="F66" s="111"/>
      <c r="G66" s="111"/>
      <c r="H66" s="111"/>
      <c r="I66" s="111"/>
      <c r="J66" s="111"/>
      <c r="K66" s="111"/>
      <c r="L66" s="111"/>
    </row>
    <row r="67" spans="2:12">
      <c r="B67" s="110"/>
      <c r="C67" s="110"/>
      <c r="D67" s="111"/>
      <c r="E67" s="111"/>
      <c r="F67" s="111"/>
      <c r="G67" s="111"/>
      <c r="H67" s="111"/>
      <c r="I67" s="111"/>
      <c r="J67" s="111"/>
      <c r="K67" s="111"/>
      <c r="L67" s="111"/>
    </row>
    <row r="68" spans="2:12">
      <c r="B68" s="110"/>
      <c r="C68" s="110"/>
      <c r="D68" s="111"/>
      <c r="E68" s="111"/>
      <c r="F68" s="111"/>
      <c r="G68" s="111"/>
      <c r="H68" s="111"/>
      <c r="I68" s="111"/>
      <c r="J68" s="111"/>
      <c r="K68" s="111"/>
      <c r="L68" s="111"/>
    </row>
    <row r="69" spans="2:12">
      <c r="B69" s="110"/>
      <c r="C69" s="110"/>
      <c r="D69" s="111"/>
      <c r="E69" s="111"/>
      <c r="F69" s="111"/>
      <c r="G69" s="111"/>
      <c r="H69" s="111"/>
      <c r="I69" s="111"/>
      <c r="J69" s="111"/>
      <c r="K69" s="111"/>
      <c r="L69" s="111"/>
    </row>
    <row r="70" spans="2:12">
      <c r="B70" s="110"/>
      <c r="C70" s="110"/>
      <c r="D70" s="111"/>
      <c r="E70" s="111"/>
      <c r="F70" s="111"/>
      <c r="G70" s="111"/>
      <c r="H70" s="111"/>
      <c r="I70" s="111"/>
      <c r="J70" s="111"/>
      <c r="K70" s="111"/>
      <c r="L70" s="111"/>
    </row>
    <row r="71" spans="2:12">
      <c r="B71" s="110"/>
      <c r="C71" s="110"/>
      <c r="D71" s="111"/>
      <c r="E71" s="111"/>
      <c r="F71" s="111"/>
      <c r="G71" s="111"/>
      <c r="H71" s="111"/>
      <c r="I71" s="111"/>
      <c r="J71" s="111"/>
      <c r="K71" s="111"/>
      <c r="L71" s="111"/>
    </row>
    <row r="72" spans="2:12">
      <c r="B72" s="110"/>
      <c r="C72" s="110"/>
      <c r="D72" s="111"/>
      <c r="E72" s="111"/>
      <c r="F72" s="111"/>
      <c r="G72" s="111"/>
      <c r="H72" s="111"/>
      <c r="I72" s="111"/>
      <c r="J72" s="111"/>
      <c r="K72" s="111"/>
      <c r="L72" s="111"/>
    </row>
    <row r="73" spans="2:12">
      <c r="B73" s="110"/>
      <c r="C73" s="110"/>
      <c r="D73" s="111"/>
      <c r="E73" s="111"/>
      <c r="F73" s="111"/>
      <c r="G73" s="111"/>
      <c r="H73" s="111"/>
      <c r="I73" s="111"/>
      <c r="J73" s="111"/>
      <c r="K73" s="111"/>
      <c r="L73" s="111"/>
    </row>
    <row r="74" spans="2:12">
      <c r="B74" s="110"/>
      <c r="C74" s="110"/>
      <c r="D74" s="111"/>
      <c r="E74" s="111"/>
      <c r="F74" s="111"/>
      <c r="G74" s="111"/>
      <c r="H74" s="111"/>
      <c r="I74" s="111"/>
      <c r="J74" s="111"/>
      <c r="K74" s="111"/>
      <c r="L74" s="111"/>
    </row>
    <row r="75" spans="2:12">
      <c r="B75" s="110"/>
      <c r="C75" s="110"/>
      <c r="D75" s="111"/>
      <c r="E75" s="111"/>
      <c r="F75" s="111"/>
      <c r="G75" s="111"/>
      <c r="H75" s="111"/>
      <c r="I75" s="111"/>
      <c r="J75" s="111"/>
      <c r="K75" s="111"/>
      <c r="L75" s="111"/>
    </row>
    <row r="76" spans="2:12">
      <c r="B76" s="110"/>
      <c r="C76" s="110"/>
      <c r="D76" s="111"/>
      <c r="E76" s="111"/>
      <c r="F76" s="111"/>
      <c r="G76" s="111"/>
      <c r="H76" s="111"/>
      <c r="I76" s="111"/>
      <c r="J76" s="111"/>
      <c r="K76" s="111"/>
      <c r="L76" s="111"/>
    </row>
    <row r="77" spans="2:12">
      <c r="B77" s="110"/>
      <c r="C77" s="110"/>
      <c r="D77" s="111"/>
      <c r="E77" s="111"/>
      <c r="F77" s="111"/>
      <c r="G77" s="111"/>
      <c r="H77" s="111"/>
      <c r="I77" s="111"/>
      <c r="J77" s="111"/>
      <c r="K77" s="111"/>
      <c r="L77" s="111"/>
    </row>
    <row r="78" spans="2:12">
      <c r="B78" s="110"/>
      <c r="C78" s="110"/>
      <c r="D78" s="111"/>
      <c r="E78" s="111"/>
      <c r="F78" s="111"/>
      <c r="G78" s="111"/>
      <c r="H78" s="111"/>
      <c r="I78" s="111"/>
      <c r="J78" s="111"/>
      <c r="K78" s="111"/>
      <c r="L78" s="111"/>
    </row>
    <row r="79" spans="2:12">
      <c r="B79" s="110"/>
      <c r="C79" s="110"/>
      <c r="D79" s="111"/>
      <c r="E79" s="111"/>
      <c r="F79" s="111"/>
      <c r="G79" s="111"/>
      <c r="H79" s="111"/>
      <c r="I79" s="111"/>
      <c r="J79" s="111"/>
      <c r="K79" s="111"/>
      <c r="L79" s="111"/>
    </row>
    <row r="80" spans="2:12">
      <c r="B80" s="110"/>
      <c r="C80" s="110"/>
      <c r="D80" s="111"/>
      <c r="E80" s="111"/>
      <c r="F80" s="111"/>
      <c r="G80" s="111"/>
      <c r="H80" s="111"/>
      <c r="I80" s="111"/>
      <c r="J80" s="111"/>
      <c r="K80" s="111"/>
      <c r="L80" s="111"/>
    </row>
    <row r="81" spans="2:12">
      <c r="B81" s="110"/>
      <c r="C81" s="110"/>
      <c r="D81" s="111"/>
      <c r="E81" s="111"/>
      <c r="F81" s="111"/>
      <c r="G81" s="111"/>
      <c r="H81" s="111"/>
      <c r="I81" s="111"/>
      <c r="J81" s="111"/>
      <c r="K81" s="111"/>
      <c r="L81" s="111"/>
    </row>
    <row r="82" spans="2:12">
      <c r="B82" s="110"/>
      <c r="C82" s="110"/>
      <c r="D82" s="111"/>
      <c r="E82" s="111"/>
      <c r="F82" s="111"/>
      <c r="G82" s="111"/>
      <c r="H82" s="111"/>
      <c r="I82" s="111"/>
      <c r="J82" s="111"/>
      <c r="K82" s="111"/>
      <c r="L82" s="111"/>
    </row>
    <row r="83" spans="2:12">
      <c r="B83" s="110"/>
      <c r="C83" s="110"/>
      <c r="D83" s="111"/>
      <c r="E83" s="111"/>
      <c r="F83" s="111"/>
      <c r="G83" s="111"/>
      <c r="H83" s="111"/>
      <c r="I83" s="111"/>
      <c r="J83" s="111"/>
      <c r="K83" s="111"/>
      <c r="L83" s="111"/>
    </row>
    <row r="84" spans="2:12">
      <c r="B84" s="110"/>
      <c r="C84" s="110"/>
      <c r="D84" s="111"/>
      <c r="E84" s="111"/>
      <c r="F84" s="111"/>
      <c r="G84" s="111"/>
      <c r="H84" s="111"/>
      <c r="I84" s="111"/>
      <c r="J84" s="111"/>
      <c r="K84" s="111"/>
      <c r="L84" s="111"/>
    </row>
    <row r="85" spans="2:12">
      <c r="B85" s="110"/>
      <c r="C85" s="110"/>
      <c r="D85" s="111"/>
      <c r="E85" s="111"/>
      <c r="F85" s="111"/>
      <c r="G85" s="111"/>
      <c r="H85" s="111"/>
      <c r="I85" s="111"/>
      <c r="J85" s="111"/>
      <c r="K85" s="111"/>
      <c r="L85" s="111"/>
    </row>
    <row r="86" spans="2:12">
      <c r="B86" s="110"/>
      <c r="C86" s="110"/>
      <c r="D86" s="111"/>
      <c r="E86" s="111"/>
      <c r="F86" s="111"/>
      <c r="G86" s="111"/>
      <c r="H86" s="111"/>
      <c r="I86" s="111"/>
      <c r="J86" s="111"/>
      <c r="K86" s="111"/>
      <c r="L86" s="111"/>
    </row>
    <row r="87" spans="2:12">
      <c r="B87" s="110"/>
      <c r="C87" s="110"/>
      <c r="D87" s="111"/>
      <c r="E87" s="111"/>
      <c r="F87" s="111"/>
      <c r="G87" s="111"/>
      <c r="H87" s="111"/>
      <c r="I87" s="111"/>
      <c r="J87" s="111"/>
      <c r="K87" s="111"/>
      <c r="L87" s="111"/>
    </row>
    <row r="88" spans="2:12">
      <c r="B88" s="110"/>
      <c r="C88" s="110"/>
      <c r="D88" s="111"/>
      <c r="E88" s="111"/>
      <c r="F88" s="111"/>
      <c r="G88" s="111"/>
      <c r="H88" s="111"/>
      <c r="I88" s="111"/>
      <c r="J88" s="111"/>
      <c r="K88" s="111"/>
      <c r="L88" s="111"/>
    </row>
    <row r="89" spans="2:12">
      <c r="B89" s="110"/>
      <c r="C89" s="110"/>
      <c r="D89" s="111"/>
      <c r="E89" s="111"/>
      <c r="F89" s="111"/>
      <c r="G89" s="111"/>
      <c r="H89" s="111"/>
      <c r="I89" s="111"/>
      <c r="J89" s="111"/>
      <c r="K89" s="111"/>
      <c r="L89" s="111"/>
    </row>
    <row r="90" spans="2:12">
      <c r="B90" s="110"/>
      <c r="C90" s="110"/>
      <c r="D90" s="111"/>
      <c r="E90" s="111"/>
      <c r="F90" s="111"/>
      <c r="G90" s="111"/>
      <c r="H90" s="111"/>
      <c r="I90" s="111"/>
      <c r="J90" s="111"/>
      <c r="K90" s="111"/>
      <c r="L90" s="111"/>
    </row>
    <row r="91" spans="2:12">
      <c r="B91" s="110"/>
      <c r="C91" s="110"/>
      <c r="D91" s="111"/>
      <c r="E91" s="111"/>
      <c r="F91" s="111"/>
      <c r="G91" s="111"/>
      <c r="H91" s="111"/>
      <c r="I91" s="111"/>
      <c r="J91" s="111"/>
      <c r="K91" s="111"/>
      <c r="L91" s="111"/>
    </row>
    <row r="92" spans="2:12">
      <c r="B92" s="110"/>
      <c r="C92" s="110"/>
      <c r="D92" s="111"/>
      <c r="E92" s="111"/>
      <c r="F92" s="111"/>
      <c r="G92" s="111"/>
      <c r="H92" s="111"/>
      <c r="I92" s="111"/>
      <c r="J92" s="111"/>
      <c r="K92" s="111"/>
      <c r="L92" s="111"/>
    </row>
    <row r="93" spans="2:12">
      <c r="B93" s="110"/>
      <c r="C93" s="110"/>
      <c r="D93" s="111"/>
      <c r="E93" s="111"/>
      <c r="F93" s="111"/>
      <c r="G93" s="111"/>
      <c r="H93" s="111"/>
      <c r="I93" s="111"/>
      <c r="J93" s="111"/>
      <c r="K93" s="111"/>
      <c r="L93" s="111"/>
    </row>
    <row r="94" spans="2:12">
      <c r="B94" s="110"/>
      <c r="C94" s="110"/>
      <c r="D94" s="111"/>
      <c r="E94" s="111"/>
      <c r="F94" s="111"/>
      <c r="G94" s="111"/>
      <c r="H94" s="111"/>
      <c r="I94" s="111"/>
      <c r="J94" s="111"/>
      <c r="K94" s="111"/>
      <c r="L94" s="111"/>
    </row>
    <row r="95" spans="2:12">
      <c r="B95" s="110"/>
      <c r="C95" s="110"/>
      <c r="D95" s="111"/>
      <c r="E95" s="111"/>
      <c r="F95" s="111"/>
      <c r="G95" s="111"/>
      <c r="H95" s="111"/>
      <c r="I95" s="111"/>
      <c r="J95" s="111"/>
      <c r="K95" s="111"/>
      <c r="L95" s="111"/>
    </row>
    <row r="96" spans="2:12">
      <c r="B96" s="110"/>
      <c r="C96" s="110"/>
      <c r="D96" s="111"/>
      <c r="E96" s="111"/>
      <c r="F96" s="111"/>
      <c r="G96" s="111"/>
      <c r="H96" s="111"/>
      <c r="I96" s="111"/>
      <c r="J96" s="111"/>
      <c r="K96" s="111"/>
      <c r="L96" s="111"/>
    </row>
    <row r="97" spans="2:12">
      <c r="B97" s="110"/>
      <c r="C97" s="110"/>
      <c r="D97" s="111"/>
      <c r="E97" s="111"/>
      <c r="F97" s="111"/>
      <c r="G97" s="111"/>
      <c r="H97" s="111"/>
      <c r="I97" s="111"/>
      <c r="J97" s="111"/>
      <c r="K97" s="111"/>
      <c r="L97" s="111"/>
    </row>
    <row r="98" spans="2:12">
      <c r="B98" s="110"/>
      <c r="C98" s="110"/>
      <c r="D98" s="111"/>
      <c r="E98" s="111"/>
      <c r="F98" s="111"/>
      <c r="G98" s="111"/>
      <c r="H98" s="111"/>
      <c r="I98" s="111"/>
      <c r="J98" s="111"/>
      <c r="K98" s="111"/>
      <c r="L98" s="111"/>
    </row>
    <row r="99" spans="2:12">
      <c r="B99" s="110"/>
      <c r="C99" s="110"/>
      <c r="D99" s="111"/>
      <c r="E99" s="111"/>
      <c r="F99" s="111"/>
      <c r="G99" s="111"/>
      <c r="H99" s="111"/>
      <c r="I99" s="111"/>
      <c r="J99" s="111"/>
      <c r="K99" s="111"/>
      <c r="L99" s="111"/>
    </row>
    <row r="100" spans="2:12">
      <c r="B100" s="110"/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</row>
    <row r="101" spans="2:12">
      <c r="B101" s="110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</row>
    <row r="102" spans="2:12">
      <c r="B102" s="110"/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</row>
    <row r="103" spans="2:12">
      <c r="B103" s="110"/>
      <c r="C103" s="110"/>
      <c r="D103" s="111"/>
      <c r="E103" s="111"/>
      <c r="F103" s="111"/>
      <c r="G103" s="111"/>
      <c r="H103" s="111"/>
      <c r="I103" s="111"/>
      <c r="J103" s="111"/>
      <c r="K103" s="111"/>
      <c r="L103" s="111"/>
    </row>
    <row r="104" spans="2:12">
      <c r="B104" s="110"/>
      <c r="C104" s="110"/>
      <c r="D104" s="111"/>
      <c r="E104" s="111"/>
      <c r="F104" s="111"/>
      <c r="G104" s="111"/>
      <c r="H104" s="111"/>
      <c r="I104" s="111"/>
      <c r="J104" s="111"/>
      <c r="K104" s="111"/>
      <c r="L104" s="111"/>
    </row>
    <row r="105" spans="2:12">
      <c r="B105" s="110"/>
      <c r="C105" s="110"/>
      <c r="D105" s="111"/>
      <c r="E105" s="111"/>
      <c r="F105" s="111"/>
      <c r="G105" s="111"/>
      <c r="H105" s="111"/>
      <c r="I105" s="111"/>
      <c r="J105" s="111"/>
      <c r="K105" s="111"/>
      <c r="L105" s="111"/>
    </row>
    <row r="106" spans="2:12">
      <c r="B106" s="110"/>
      <c r="C106" s="110"/>
      <c r="D106" s="111"/>
      <c r="E106" s="111"/>
      <c r="F106" s="111"/>
      <c r="G106" s="111"/>
      <c r="H106" s="111"/>
      <c r="I106" s="111"/>
      <c r="J106" s="111"/>
      <c r="K106" s="111"/>
      <c r="L106" s="111"/>
    </row>
    <row r="107" spans="2:12">
      <c r="B107" s="110"/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</row>
    <row r="108" spans="2:12">
      <c r="B108" s="110"/>
      <c r="C108" s="110"/>
      <c r="D108" s="111"/>
      <c r="E108" s="111"/>
      <c r="F108" s="111"/>
      <c r="G108" s="111"/>
      <c r="H108" s="111"/>
      <c r="I108" s="111"/>
      <c r="J108" s="111"/>
      <c r="K108" s="111"/>
      <c r="L108" s="111"/>
    </row>
    <row r="109" spans="2:12">
      <c r="B109" s="110"/>
      <c r="C109" s="110"/>
      <c r="D109" s="111"/>
      <c r="E109" s="111"/>
      <c r="F109" s="111"/>
      <c r="G109" s="111"/>
      <c r="H109" s="111"/>
      <c r="I109" s="111"/>
      <c r="J109" s="111"/>
      <c r="K109" s="111"/>
      <c r="L109" s="111"/>
    </row>
    <row r="110" spans="2:12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</row>
    <row r="111" spans="2:12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0"/>
      <c r="E505" s="111"/>
      <c r="F505" s="111"/>
      <c r="G505" s="111"/>
      <c r="H505" s="111"/>
      <c r="I505" s="111"/>
      <c r="J505" s="111"/>
      <c r="K505" s="111"/>
      <c r="L505" s="111"/>
    </row>
  </sheetData>
  <sheetProtection sheet="1" objects="1" scenarios="1"/>
  <mergeCells count="1">
    <mergeCell ref="B6:L6"/>
  </mergeCells>
  <phoneticPr fontId="6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0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285156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139</v>
      </c>
      <c r="C1" s="67" t="s" vm="1">
        <v>216</v>
      </c>
    </row>
    <row r="2" spans="2:18">
      <c r="B2" s="46" t="s">
        <v>138</v>
      </c>
      <c r="C2" s="67" t="s">
        <v>217</v>
      </c>
    </row>
    <row r="3" spans="2:18">
      <c r="B3" s="46" t="s">
        <v>140</v>
      </c>
      <c r="C3" s="67" t="s">
        <v>218</v>
      </c>
    </row>
    <row r="4" spans="2:18">
      <c r="B4" s="46" t="s">
        <v>141</v>
      </c>
      <c r="C4" s="67">
        <v>8602</v>
      </c>
    </row>
    <row r="6" spans="2:18" ht="21.75" customHeight="1">
      <c r="B6" s="144" t="s">
        <v>166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18" ht="27.75" customHeight="1">
      <c r="B7" s="147" t="s">
        <v>83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9"/>
    </row>
    <row r="8" spans="2:18" s="3" customFormat="1" ht="66" customHeight="1">
      <c r="B8" s="21" t="s">
        <v>109</v>
      </c>
      <c r="C8" s="29" t="s">
        <v>43</v>
      </c>
      <c r="D8" s="29" t="s">
        <v>113</v>
      </c>
      <c r="E8" s="29" t="s">
        <v>14</v>
      </c>
      <c r="F8" s="29" t="s">
        <v>63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193</v>
      </c>
      <c r="M8" s="29" t="s">
        <v>192</v>
      </c>
      <c r="N8" s="29" t="s">
        <v>207</v>
      </c>
      <c r="O8" s="29" t="s">
        <v>59</v>
      </c>
      <c r="P8" s="29" t="s">
        <v>195</v>
      </c>
      <c r="Q8" s="29" t="s">
        <v>142</v>
      </c>
      <c r="R8" s="59" t="s">
        <v>144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200</v>
      </c>
      <c r="M9" s="31"/>
      <c r="N9" s="15" t="s">
        <v>196</v>
      </c>
      <c r="O9" s="31" t="s">
        <v>201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9" t="s">
        <v>108</v>
      </c>
    </row>
    <row r="11" spans="2:18" s="4" customFormat="1" ht="18" customHeight="1">
      <c r="B11" s="68" t="s">
        <v>25</v>
      </c>
      <c r="C11" s="82"/>
      <c r="D11" s="82"/>
      <c r="E11" s="82"/>
      <c r="F11" s="82"/>
      <c r="G11" s="82"/>
      <c r="H11" s="87">
        <v>17.126391135582782</v>
      </c>
      <c r="I11" s="82"/>
      <c r="J11" s="82"/>
      <c r="K11" s="88">
        <v>1.0358542320855237E-2</v>
      </c>
      <c r="L11" s="87"/>
      <c r="M11" s="89"/>
      <c r="N11" s="82"/>
      <c r="O11" s="87">
        <v>14785.491451510999</v>
      </c>
      <c r="P11" s="82"/>
      <c r="Q11" s="88">
        <f>IFERROR(O11/$O$11,0)</f>
        <v>1</v>
      </c>
      <c r="R11" s="88">
        <f>O11/'סכום נכסי הקרן'!$C$42</f>
        <v>0.1902956283184376</v>
      </c>
    </row>
    <row r="12" spans="2:18" ht="22.5" customHeight="1">
      <c r="B12" s="83" t="s">
        <v>187</v>
      </c>
      <c r="C12" s="84"/>
      <c r="D12" s="84"/>
      <c r="E12" s="84"/>
      <c r="F12" s="84"/>
      <c r="G12" s="84"/>
      <c r="H12" s="90">
        <v>17.126391135582782</v>
      </c>
      <c r="I12" s="84"/>
      <c r="J12" s="84"/>
      <c r="K12" s="91">
        <v>1.0358542320855237E-2</v>
      </c>
      <c r="L12" s="90"/>
      <c r="M12" s="92"/>
      <c r="N12" s="84"/>
      <c r="O12" s="90">
        <v>14785.491451510999</v>
      </c>
      <c r="P12" s="84"/>
      <c r="Q12" s="91">
        <f t="shared" ref="Q12:Q25" si="0">IFERROR(O12/$O$11,0)</f>
        <v>1</v>
      </c>
      <c r="R12" s="91">
        <f>O12/'סכום נכסי הקרן'!$C$42</f>
        <v>0.1902956283184376</v>
      </c>
    </row>
    <row r="13" spans="2:18">
      <c r="B13" s="85" t="s">
        <v>23</v>
      </c>
      <c r="C13" s="82"/>
      <c r="D13" s="82"/>
      <c r="E13" s="82"/>
      <c r="F13" s="82"/>
      <c r="G13" s="82"/>
      <c r="H13" s="87">
        <v>17.126391135582782</v>
      </c>
      <c r="I13" s="82"/>
      <c r="J13" s="82"/>
      <c r="K13" s="88">
        <v>1.0358542320855237E-2</v>
      </c>
      <c r="L13" s="87"/>
      <c r="M13" s="89"/>
      <c r="N13" s="82"/>
      <c r="O13" s="87">
        <v>14785.491451510999</v>
      </c>
      <c r="P13" s="82"/>
      <c r="Q13" s="88">
        <f t="shared" si="0"/>
        <v>1</v>
      </c>
      <c r="R13" s="88">
        <f>O13/'סכום נכסי הקרן'!$C$42</f>
        <v>0.1902956283184376</v>
      </c>
    </row>
    <row r="14" spans="2:18">
      <c r="B14" s="69" t="s">
        <v>22</v>
      </c>
      <c r="C14" s="84"/>
      <c r="D14" s="84"/>
      <c r="E14" s="84"/>
      <c r="F14" s="84"/>
      <c r="G14" s="84"/>
      <c r="H14" s="90">
        <v>17.126391135582782</v>
      </c>
      <c r="I14" s="84"/>
      <c r="J14" s="84"/>
      <c r="K14" s="91">
        <v>1.0358542320855237E-2</v>
      </c>
      <c r="L14" s="90"/>
      <c r="M14" s="92"/>
      <c r="N14" s="84"/>
      <c r="O14" s="90">
        <v>14785.491451510999</v>
      </c>
      <c r="P14" s="84"/>
      <c r="Q14" s="91">
        <f t="shared" si="0"/>
        <v>1</v>
      </c>
      <c r="R14" s="91">
        <f>O14/'סכום נכסי הקרן'!$C$42</f>
        <v>0.1902956283184376</v>
      </c>
    </row>
    <row r="15" spans="2:18">
      <c r="B15" s="70" t="s">
        <v>219</v>
      </c>
      <c r="C15" s="82" t="s">
        <v>220</v>
      </c>
      <c r="D15" s="93" t="s">
        <v>114</v>
      </c>
      <c r="E15" s="82" t="s">
        <v>221</v>
      </c>
      <c r="F15" s="82"/>
      <c r="G15" s="82"/>
      <c r="H15" s="87">
        <v>1.5500000000749903</v>
      </c>
      <c r="I15" s="93" t="s">
        <v>126</v>
      </c>
      <c r="J15" s="94">
        <v>0.04</v>
      </c>
      <c r="K15" s="88">
        <v>5.8000000016997762E-3</v>
      </c>
      <c r="L15" s="87">
        <v>1402.7095939999999</v>
      </c>
      <c r="M15" s="89">
        <v>142.6</v>
      </c>
      <c r="N15" s="82"/>
      <c r="O15" s="87">
        <v>2.0002638269999999</v>
      </c>
      <c r="P15" s="88">
        <v>9.9472727518994672E-8</v>
      </c>
      <c r="Q15" s="88">
        <f t="shared" si="0"/>
        <v>1.352855827322252E-4</v>
      </c>
      <c r="R15" s="88">
        <f>O15/'סכום נכסי הקרן'!$C$42</f>
        <v>2.5744254968454769E-5</v>
      </c>
    </row>
    <row r="16" spans="2:18">
      <c r="B16" s="70" t="s">
        <v>222</v>
      </c>
      <c r="C16" s="82" t="s">
        <v>223</v>
      </c>
      <c r="D16" s="93" t="s">
        <v>114</v>
      </c>
      <c r="E16" s="82" t="s">
        <v>221</v>
      </c>
      <c r="F16" s="82"/>
      <c r="G16" s="82"/>
      <c r="H16" s="87">
        <v>4.3400000000104724</v>
      </c>
      <c r="I16" s="93" t="s">
        <v>126</v>
      </c>
      <c r="J16" s="94">
        <v>7.4999999999999997E-3</v>
      </c>
      <c r="K16" s="88">
        <v>8.9000000000352634E-3</v>
      </c>
      <c r="L16" s="87">
        <v>86015.213287999999</v>
      </c>
      <c r="M16" s="89">
        <v>108.8</v>
      </c>
      <c r="N16" s="82"/>
      <c r="O16" s="87">
        <v>93.584549002999992</v>
      </c>
      <c r="P16" s="88">
        <v>4.2955925060404117E-6</v>
      </c>
      <c r="Q16" s="88">
        <f t="shared" si="0"/>
        <v>6.329485178758542E-3</v>
      </c>
      <c r="R16" s="88">
        <f>O16/'סכום נכסי הקרן'!$C$42</f>
        <v>1.2044733590240949E-3</v>
      </c>
    </row>
    <row r="17" spans="2:18">
      <c r="B17" s="70" t="s">
        <v>224</v>
      </c>
      <c r="C17" s="82" t="s">
        <v>225</v>
      </c>
      <c r="D17" s="93" t="s">
        <v>114</v>
      </c>
      <c r="E17" s="82" t="s">
        <v>221</v>
      </c>
      <c r="F17" s="82"/>
      <c r="G17" s="82"/>
      <c r="H17" s="87">
        <v>6.3199999999627572</v>
      </c>
      <c r="I17" s="93" t="s">
        <v>126</v>
      </c>
      <c r="J17" s="94">
        <v>5.0000000000000001E-3</v>
      </c>
      <c r="K17" s="88">
        <v>8.5999999999151946E-3</v>
      </c>
      <c r="L17" s="87">
        <v>102532.585609</v>
      </c>
      <c r="M17" s="89">
        <v>105.8</v>
      </c>
      <c r="N17" s="82"/>
      <c r="O17" s="87">
        <v>108.47947962199999</v>
      </c>
      <c r="P17" s="88">
        <v>5.0714528873264655E-6</v>
      </c>
      <c r="Q17" s="88">
        <f t="shared" si="0"/>
        <v>7.3368869731356787E-3</v>
      </c>
      <c r="R17" s="88">
        <f>O17/'סכום נכסי הקרן'!$C$42</f>
        <v>1.3961775164542136E-3</v>
      </c>
    </row>
    <row r="18" spans="2:18">
      <c r="B18" s="70" t="s">
        <v>226</v>
      </c>
      <c r="C18" s="82" t="s">
        <v>227</v>
      </c>
      <c r="D18" s="93" t="s">
        <v>114</v>
      </c>
      <c r="E18" s="82" t="s">
        <v>221</v>
      </c>
      <c r="F18" s="82"/>
      <c r="G18" s="82"/>
      <c r="H18" s="87">
        <v>10.940000000001522</v>
      </c>
      <c r="I18" s="93" t="s">
        <v>126</v>
      </c>
      <c r="J18" s="94">
        <v>0.04</v>
      </c>
      <c r="K18" s="88">
        <v>9.4000000000007255E-3</v>
      </c>
      <c r="L18" s="87">
        <v>2292884.8104300001</v>
      </c>
      <c r="M18" s="89">
        <v>180.5</v>
      </c>
      <c r="N18" s="82"/>
      <c r="O18" s="87">
        <v>4138.6568465549999</v>
      </c>
      <c r="P18" s="88">
        <v>1.4391421067186583E-4</v>
      </c>
      <c r="Q18" s="88">
        <f t="shared" si="0"/>
        <v>0.27991337725416299</v>
      </c>
      <c r="R18" s="88">
        <f>O18/'סכום נכסי הקרן'!$C$42</f>
        <v>5.3266291999316796E-2</v>
      </c>
    </row>
    <row r="19" spans="2:18">
      <c r="B19" s="70" t="s">
        <v>228</v>
      </c>
      <c r="C19" s="82" t="s">
        <v>229</v>
      </c>
      <c r="D19" s="93" t="s">
        <v>114</v>
      </c>
      <c r="E19" s="82" t="s">
        <v>221</v>
      </c>
      <c r="F19" s="82"/>
      <c r="G19" s="82"/>
      <c r="H19" s="87">
        <v>20.06000000000201</v>
      </c>
      <c r="I19" s="93" t="s">
        <v>126</v>
      </c>
      <c r="J19" s="94">
        <v>0.01</v>
      </c>
      <c r="K19" s="88">
        <v>1.0900000000000637E-2</v>
      </c>
      <c r="L19" s="87">
        <v>6143598.3524199994</v>
      </c>
      <c r="M19" s="89">
        <v>107.43</v>
      </c>
      <c r="N19" s="82"/>
      <c r="O19" s="87">
        <v>6600.0677290620006</v>
      </c>
      <c r="P19" s="88">
        <v>3.3932963613023153E-4</v>
      </c>
      <c r="Q19" s="88">
        <f t="shared" si="0"/>
        <v>0.44638811977991494</v>
      </c>
      <c r="R19" s="88">
        <f>O19/'סכום נכסי הקרן'!$C$42</f>
        <v>8.4945707727404896E-2</v>
      </c>
    </row>
    <row r="20" spans="2:18">
      <c r="B20" s="70" t="s">
        <v>230</v>
      </c>
      <c r="C20" s="82" t="s">
        <v>231</v>
      </c>
      <c r="D20" s="93" t="s">
        <v>114</v>
      </c>
      <c r="E20" s="82" t="s">
        <v>221</v>
      </c>
      <c r="F20" s="82"/>
      <c r="G20" s="82"/>
      <c r="H20" s="87">
        <v>3.5799999999238161</v>
      </c>
      <c r="I20" s="93" t="s">
        <v>126</v>
      </c>
      <c r="J20" s="94">
        <v>1E-3</v>
      </c>
      <c r="K20" s="88">
        <v>8.799999999238162E-3</v>
      </c>
      <c r="L20" s="87">
        <v>2499.9766159999999</v>
      </c>
      <c r="M20" s="89">
        <v>105.01</v>
      </c>
      <c r="N20" s="82"/>
      <c r="O20" s="87">
        <v>2.6252253400000001</v>
      </c>
      <c r="P20" s="88">
        <v>1.7942552834314691E-7</v>
      </c>
      <c r="Q20" s="88">
        <f t="shared" si="0"/>
        <v>1.7755414817352696E-4</v>
      </c>
      <c r="R20" s="88">
        <f>O20/'סכום נכסי הקרן'!$C$42</f>
        <v>3.3787778187226281E-5</v>
      </c>
    </row>
    <row r="21" spans="2:18">
      <c r="B21" s="70" t="s">
        <v>232</v>
      </c>
      <c r="C21" s="82" t="s">
        <v>233</v>
      </c>
      <c r="D21" s="93" t="s">
        <v>114</v>
      </c>
      <c r="E21" s="82" t="s">
        <v>221</v>
      </c>
      <c r="F21" s="82"/>
      <c r="G21" s="82"/>
      <c r="H21" s="87">
        <v>15.280000000002522</v>
      </c>
      <c r="I21" s="93" t="s">
        <v>126</v>
      </c>
      <c r="J21" s="94">
        <v>2.75E-2</v>
      </c>
      <c r="K21" s="88">
        <v>1.0300000000002389E-2</v>
      </c>
      <c r="L21" s="87">
        <v>1533100.2409729999</v>
      </c>
      <c r="M21" s="89">
        <v>150.15</v>
      </c>
      <c r="N21" s="82"/>
      <c r="O21" s="87">
        <v>2301.9500595149998</v>
      </c>
      <c r="P21" s="88">
        <v>8.5478690963162538E-5</v>
      </c>
      <c r="Q21" s="88">
        <f t="shared" si="0"/>
        <v>0.15568979002586705</v>
      </c>
      <c r="R21" s="88">
        <f>O21/'סכום נכסי הקרן'!$C$42</f>
        <v>2.962708641573799E-2</v>
      </c>
    </row>
    <row r="22" spans="2:18">
      <c r="B22" s="70" t="s">
        <v>234</v>
      </c>
      <c r="C22" s="82" t="s">
        <v>235</v>
      </c>
      <c r="D22" s="93" t="s">
        <v>114</v>
      </c>
      <c r="E22" s="82" t="s">
        <v>221</v>
      </c>
      <c r="F22" s="82"/>
      <c r="G22" s="82"/>
      <c r="H22" s="87">
        <v>0.74999999986707711</v>
      </c>
      <c r="I22" s="93" t="s">
        <v>126</v>
      </c>
      <c r="J22" s="94">
        <v>1.7500000000000002E-2</v>
      </c>
      <c r="K22" s="88">
        <v>5.7000000011165506E-3</v>
      </c>
      <c r="L22" s="87">
        <v>1691.8142130000001</v>
      </c>
      <c r="M22" s="89">
        <v>111.17</v>
      </c>
      <c r="N22" s="82"/>
      <c r="O22" s="87">
        <v>1.8807899470000002</v>
      </c>
      <c r="P22" s="88">
        <v>1.0306583955979475E-7</v>
      </c>
      <c r="Q22" s="88">
        <f t="shared" si="0"/>
        <v>1.2720510191819112E-4</v>
      </c>
      <c r="R22" s="88">
        <f>O22/'סכום נכסי הקרן'!$C$42</f>
        <v>2.420657479483307E-5</v>
      </c>
    </row>
    <row r="23" spans="2:18">
      <c r="B23" s="70" t="s">
        <v>236</v>
      </c>
      <c r="C23" s="82" t="s">
        <v>237</v>
      </c>
      <c r="D23" s="93" t="s">
        <v>114</v>
      </c>
      <c r="E23" s="82" t="s">
        <v>221</v>
      </c>
      <c r="F23" s="82"/>
      <c r="G23" s="82"/>
      <c r="H23" s="87">
        <v>2.8200000000685037</v>
      </c>
      <c r="I23" s="93" t="s">
        <v>126</v>
      </c>
      <c r="J23" s="94">
        <v>7.4999999999999997E-3</v>
      </c>
      <c r="K23" s="88">
        <v>8.6999999998791117E-3</v>
      </c>
      <c r="L23" s="87">
        <v>27548.139292</v>
      </c>
      <c r="M23" s="89">
        <v>108.1</v>
      </c>
      <c r="N23" s="82"/>
      <c r="O23" s="87">
        <v>29.779539128</v>
      </c>
      <c r="P23" s="88">
        <v>1.2588701902624612E-6</v>
      </c>
      <c r="Q23" s="88">
        <f t="shared" si="0"/>
        <v>2.0141054645130981E-3</v>
      </c>
      <c r="R23" s="88">
        <f>O23/'סכום נכסי הקרן'!$C$42</f>
        <v>3.8327546486911855E-4</v>
      </c>
    </row>
    <row r="24" spans="2:18">
      <c r="B24" s="70" t="s">
        <v>238</v>
      </c>
      <c r="C24" s="82" t="s">
        <v>239</v>
      </c>
      <c r="D24" s="93" t="s">
        <v>114</v>
      </c>
      <c r="E24" s="82" t="s">
        <v>221</v>
      </c>
      <c r="F24" s="82"/>
      <c r="G24" s="82"/>
      <c r="H24" s="87">
        <v>8.8899999999301595</v>
      </c>
      <c r="I24" s="93" t="s">
        <v>126</v>
      </c>
      <c r="J24" s="94">
        <v>1E-3</v>
      </c>
      <c r="K24" s="88">
        <v>8.1999999998414105E-3</v>
      </c>
      <c r="L24" s="87">
        <v>64787.063902000002</v>
      </c>
      <c r="M24" s="89">
        <v>101.22</v>
      </c>
      <c r="N24" s="82"/>
      <c r="O24" s="87">
        <v>65.577469321999985</v>
      </c>
      <c r="P24" s="88">
        <v>4.5433711323317687E-6</v>
      </c>
      <c r="Q24" s="88">
        <f t="shared" si="0"/>
        <v>4.4352580052588186E-3</v>
      </c>
      <c r="R24" s="88">
        <f>O24/'סכום נכסי הקרן'!$C$42</f>
        <v>8.4401020886510703E-4</v>
      </c>
    </row>
    <row r="25" spans="2:18">
      <c r="B25" s="70" t="s">
        <v>240</v>
      </c>
      <c r="C25" s="82" t="s">
        <v>241</v>
      </c>
      <c r="D25" s="93" t="s">
        <v>114</v>
      </c>
      <c r="E25" s="82" t="s">
        <v>221</v>
      </c>
      <c r="F25" s="82"/>
      <c r="G25" s="82"/>
      <c r="H25" s="87">
        <v>26.789999999994379</v>
      </c>
      <c r="I25" s="93" t="s">
        <v>126</v>
      </c>
      <c r="J25" s="94">
        <v>5.0000000000000001E-3</v>
      </c>
      <c r="K25" s="88">
        <v>1.1100000000000694E-2</v>
      </c>
      <c r="L25" s="87">
        <v>1572851.7945599996</v>
      </c>
      <c r="M25" s="89">
        <v>91.61</v>
      </c>
      <c r="N25" s="82"/>
      <c r="O25" s="87">
        <v>1440.88950019</v>
      </c>
      <c r="P25" s="88">
        <v>1.5346331374418344E-4</v>
      </c>
      <c r="Q25" s="88">
        <f t="shared" si="0"/>
        <v>9.7452932485565011E-2</v>
      </c>
      <c r="R25" s="88">
        <f>O25/'סכום נכסי הקרן'!$C$42</f>
        <v>1.8544867018814873E-2</v>
      </c>
    </row>
    <row r="26" spans="2:18">
      <c r="B26" s="86"/>
      <c r="C26" s="82"/>
      <c r="D26" s="82"/>
      <c r="E26" s="82"/>
      <c r="F26" s="82"/>
      <c r="G26" s="82"/>
      <c r="H26" s="82"/>
      <c r="I26" s="82"/>
      <c r="J26" s="82"/>
      <c r="K26" s="88"/>
      <c r="L26" s="87"/>
      <c r="M26" s="89"/>
      <c r="N26" s="82"/>
      <c r="O26" s="82"/>
      <c r="P26" s="82"/>
      <c r="Q26" s="88"/>
      <c r="R26" s="82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112" t="s">
        <v>106</v>
      </c>
      <c r="C29" s="114"/>
      <c r="D29" s="114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112" t="s">
        <v>191</v>
      </c>
      <c r="C30" s="114"/>
      <c r="D30" s="114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150" t="s">
        <v>199</v>
      </c>
      <c r="C31" s="150"/>
      <c r="D31" s="150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1:D31"/>
  </mergeCells>
  <phoneticPr fontId="6" type="noConversion"/>
  <dataValidations count="1">
    <dataValidation allowBlank="1" showInputMessage="1" showErrorMessage="1" sqref="N10:Q10 N9 N1:N7 N32:N1048576 O1:Q9 O11:Q1048576 C32:I1048576 J1:M1048576 E1:I30 D1:D28 C29:D30 A1:B1048576 C5:C28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139</v>
      </c>
      <c r="C1" s="67" t="s" vm="1">
        <v>216</v>
      </c>
    </row>
    <row r="2" spans="2:20">
      <c r="B2" s="46" t="s">
        <v>138</v>
      </c>
      <c r="C2" s="67" t="s">
        <v>217</v>
      </c>
    </row>
    <row r="3" spans="2:20">
      <c r="B3" s="46" t="s">
        <v>140</v>
      </c>
      <c r="C3" s="67" t="s">
        <v>218</v>
      </c>
    </row>
    <row r="4" spans="2:20">
      <c r="B4" s="46" t="s">
        <v>141</v>
      </c>
      <c r="C4" s="67">
        <v>8602</v>
      </c>
    </row>
    <row r="6" spans="2:20" ht="26.25" customHeight="1">
      <c r="B6" s="147" t="s">
        <v>166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2"/>
    </row>
    <row r="7" spans="2:20" ht="26.25" customHeight="1">
      <c r="B7" s="147" t="s">
        <v>84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</row>
    <row r="8" spans="2:20" s="3" customFormat="1" ht="78.75">
      <c r="B8" s="36" t="s">
        <v>109</v>
      </c>
      <c r="C8" s="12" t="s">
        <v>43</v>
      </c>
      <c r="D8" s="12" t="s">
        <v>113</v>
      </c>
      <c r="E8" s="12" t="s">
        <v>182</v>
      </c>
      <c r="F8" s="12" t="s">
        <v>111</v>
      </c>
      <c r="G8" s="12" t="s">
        <v>62</v>
      </c>
      <c r="H8" s="12" t="s">
        <v>14</v>
      </c>
      <c r="I8" s="12" t="s">
        <v>63</v>
      </c>
      <c r="J8" s="12" t="s">
        <v>98</v>
      </c>
      <c r="K8" s="12" t="s">
        <v>17</v>
      </c>
      <c r="L8" s="12" t="s">
        <v>97</v>
      </c>
      <c r="M8" s="12" t="s">
        <v>16</v>
      </c>
      <c r="N8" s="12" t="s">
        <v>18</v>
      </c>
      <c r="O8" s="12" t="s">
        <v>193</v>
      </c>
      <c r="P8" s="12" t="s">
        <v>192</v>
      </c>
      <c r="Q8" s="12" t="s">
        <v>59</v>
      </c>
      <c r="R8" s="12" t="s">
        <v>56</v>
      </c>
      <c r="S8" s="12" t="s">
        <v>142</v>
      </c>
      <c r="T8" s="37" t="s">
        <v>144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200</v>
      </c>
      <c r="P9" s="15"/>
      <c r="Q9" s="15" t="s">
        <v>196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43" t="s">
        <v>145</v>
      </c>
      <c r="T10" s="60" t="s">
        <v>183</v>
      </c>
    </row>
    <row r="11" spans="2:20" s="4" customFormat="1" ht="18" customHeight="1">
      <c r="B11" s="115" t="s">
        <v>2360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6">
        <v>0</v>
      </c>
      <c r="R11" s="68"/>
      <c r="S11" s="117">
        <v>0</v>
      </c>
      <c r="T11" s="117">
        <v>0</v>
      </c>
    </row>
    <row r="12" spans="2:20">
      <c r="B12" s="118" t="s">
        <v>208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8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8" t="s">
        <v>191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8" t="s">
        <v>199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6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A1:U83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33.85546875" style="2" bestFit="1" customWidth="1"/>
    <col min="3" max="3" width="32.57031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customWidth="1"/>
    <col min="11" max="11" width="15" style="1" bestFit="1" customWidth="1"/>
    <col min="12" max="12" width="12" style="1" bestFit="1" customWidth="1"/>
    <col min="13" max="13" width="7.42578125" style="1" bestFit="1" customWidth="1"/>
    <col min="14" max="15" width="11.42578125" style="1" bestFit="1" customWidth="1"/>
    <col min="16" max="16" width="13" style="1" bestFit="1" customWidth="1"/>
    <col min="17" max="17" width="8.28515625" style="1" bestFit="1" customWidth="1"/>
    <col min="18" max="18" width="10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139</v>
      </c>
      <c r="C1" s="67" t="s" vm="1">
        <v>216</v>
      </c>
    </row>
    <row r="2" spans="2:21">
      <c r="B2" s="46" t="s">
        <v>138</v>
      </c>
      <c r="C2" s="67" t="s">
        <v>217</v>
      </c>
    </row>
    <row r="3" spans="2:21">
      <c r="B3" s="46" t="s">
        <v>140</v>
      </c>
      <c r="C3" s="67" t="s">
        <v>218</v>
      </c>
    </row>
    <row r="4" spans="2:21">
      <c r="B4" s="46" t="s">
        <v>141</v>
      </c>
      <c r="C4" s="67">
        <v>8602</v>
      </c>
    </row>
    <row r="6" spans="2:21" ht="26.25" customHeight="1">
      <c r="B6" s="141" t="s">
        <v>166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21" ht="26.25" customHeight="1">
      <c r="B7" s="141" t="s">
        <v>85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</row>
    <row r="8" spans="2:21" s="3" customFormat="1" ht="78.75">
      <c r="B8" s="21" t="s">
        <v>109</v>
      </c>
      <c r="C8" s="29" t="s">
        <v>43</v>
      </c>
      <c r="D8" s="29" t="s">
        <v>113</v>
      </c>
      <c r="E8" s="29" t="s">
        <v>182</v>
      </c>
      <c r="F8" s="29" t="s">
        <v>111</v>
      </c>
      <c r="G8" s="29" t="s">
        <v>62</v>
      </c>
      <c r="H8" s="29" t="s">
        <v>14</v>
      </c>
      <c r="I8" s="29" t="s">
        <v>63</v>
      </c>
      <c r="J8" s="29" t="s">
        <v>98</v>
      </c>
      <c r="K8" s="29" t="s">
        <v>17</v>
      </c>
      <c r="L8" s="29" t="s">
        <v>97</v>
      </c>
      <c r="M8" s="29" t="s">
        <v>16</v>
      </c>
      <c r="N8" s="29" t="s">
        <v>18</v>
      </c>
      <c r="O8" s="12" t="s">
        <v>193</v>
      </c>
      <c r="P8" s="29" t="s">
        <v>192</v>
      </c>
      <c r="Q8" s="29" t="s">
        <v>207</v>
      </c>
      <c r="R8" s="29" t="s">
        <v>59</v>
      </c>
      <c r="S8" s="12" t="s">
        <v>56</v>
      </c>
      <c r="T8" s="29" t="s">
        <v>142</v>
      </c>
      <c r="U8" s="13" t="s">
        <v>144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200</v>
      </c>
      <c r="P9" s="31"/>
      <c r="Q9" s="15" t="s">
        <v>196</v>
      </c>
      <c r="R9" s="31" t="s">
        <v>196</v>
      </c>
      <c r="S9" s="15" t="s">
        <v>19</v>
      </c>
      <c r="T9" s="31" t="s">
        <v>196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107</v>
      </c>
      <c r="R10" s="18" t="s">
        <v>108</v>
      </c>
      <c r="S10" s="18" t="s">
        <v>145</v>
      </c>
      <c r="T10" s="18" t="s">
        <v>183</v>
      </c>
      <c r="U10" s="19" t="s">
        <v>202</v>
      </c>
    </row>
    <row r="11" spans="2:21" s="4" customFormat="1" ht="18" customHeight="1">
      <c r="B11" s="95" t="s">
        <v>31</v>
      </c>
      <c r="C11" s="96"/>
      <c r="D11" s="96"/>
      <c r="E11" s="96"/>
      <c r="F11" s="96"/>
      <c r="G11" s="96"/>
      <c r="H11" s="96"/>
      <c r="I11" s="96"/>
      <c r="J11" s="96"/>
      <c r="K11" s="98">
        <v>4.5100733584568689</v>
      </c>
      <c r="L11" s="96"/>
      <c r="M11" s="96"/>
      <c r="N11" s="99">
        <v>3.3493123325776496E-2</v>
      </c>
      <c r="O11" s="98"/>
      <c r="P11" s="100"/>
      <c r="Q11" s="98">
        <v>3.8932468979584005</v>
      </c>
      <c r="R11" s="98">
        <v>2309.4736395620002</v>
      </c>
      <c r="S11" s="96"/>
      <c r="T11" s="101">
        <v>1</v>
      </c>
      <c r="U11" s="101">
        <v>2.9723918123831235E-2</v>
      </c>
    </row>
    <row r="12" spans="2:21">
      <c r="B12" s="83" t="s">
        <v>187</v>
      </c>
      <c r="C12" s="84"/>
      <c r="D12" s="84"/>
      <c r="E12" s="84"/>
      <c r="F12" s="84"/>
      <c r="G12" s="84"/>
      <c r="H12" s="84"/>
      <c r="I12" s="84"/>
      <c r="J12" s="84"/>
      <c r="K12" s="90">
        <v>4.5119600861483953</v>
      </c>
      <c r="L12" s="84"/>
      <c r="M12" s="84"/>
      <c r="N12" s="102">
        <v>3.3586021253956391E-2</v>
      </c>
      <c r="O12" s="90"/>
      <c r="P12" s="92"/>
      <c r="Q12" s="90">
        <v>3.8932468979584005</v>
      </c>
      <c r="R12" s="90">
        <v>2305.0477877370004</v>
      </c>
      <c r="S12" s="84"/>
      <c r="T12" s="91">
        <v>0.99808361015723079</v>
      </c>
      <c r="U12" s="91">
        <v>2.9666955509051424E-2</v>
      </c>
    </row>
    <row r="13" spans="2:21">
      <c r="B13" s="97" t="s">
        <v>30</v>
      </c>
      <c r="C13" s="84"/>
      <c r="D13" s="84"/>
      <c r="E13" s="84"/>
      <c r="F13" s="84"/>
      <c r="G13" s="84"/>
      <c r="H13" s="84"/>
      <c r="I13" s="84"/>
      <c r="J13" s="84"/>
      <c r="K13" s="90">
        <v>4.5662293380405137</v>
      </c>
      <c r="L13" s="84"/>
      <c r="M13" s="84"/>
      <c r="N13" s="102">
        <v>2.7309651811643867E-2</v>
      </c>
      <c r="O13" s="90"/>
      <c r="P13" s="92"/>
      <c r="Q13" s="90">
        <v>3.5505151739584004</v>
      </c>
      <c r="R13" s="90">
        <v>1867.2163644660004</v>
      </c>
      <c r="S13" s="84"/>
      <c r="T13" s="91">
        <v>0.80850299933283698</v>
      </c>
      <c r="U13" s="91">
        <v>2.4031876955041227E-2</v>
      </c>
    </row>
    <row r="14" spans="2:21">
      <c r="B14" s="86" t="s">
        <v>242</v>
      </c>
      <c r="C14" s="82">
        <v>1162577</v>
      </c>
      <c r="D14" s="93" t="s">
        <v>114</v>
      </c>
      <c r="E14" s="93" t="s">
        <v>243</v>
      </c>
      <c r="F14" s="82" t="s">
        <v>244</v>
      </c>
      <c r="G14" s="93" t="s">
        <v>245</v>
      </c>
      <c r="H14" s="82" t="s">
        <v>246</v>
      </c>
      <c r="I14" s="82" t="s">
        <v>247</v>
      </c>
      <c r="J14" s="82"/>
      <c r="K14" s="82">
        <v>3.98</v>
      </c>
      <c r="L14" s="93" t="s">
        <v>126</v>
      </c>
      <c r="M14" s="94">
        <v>5.0000000000000001E-4</v>
      </c>
      <c r="N14" s="94">
        <v>2.034883720930232E-2</v>
      </c>
      <c r="O14" s="87">
        <v>8.6000000000000003E-5</v>
      </c>
      <c r="P14" s="89">
        <v>99.01</v>
      </c>
      <c r="Q14" s="82"/>
      <c r="R14" s="87">
        <v>8.6000000000000002E-8</v>
      </c>
      <c r="S14" s="88">
        <v>6.4749532492940926E-14</v>
      </c>
      <c r="T14" s="88">
        <v>3.7237922324287798E-11</v>
      </c>
      <c r="U14" s="88">
        <v>1.1068569542687179E-12</v>
      </c>
    </row>
    <row r="15" spans="2:21">
      <c r="B15" s="86" t="s">
        <v>248</v>
      </c>
      <c r="C15" s="82">
        <v>1160290</v>
      </c>
      <c r="D15" s="93" t="s">
        <v>114</v>
      </c>
      <c r="E15" s="93" t="s">
        <v>243</v>
      </c>
      <c r="F15" s="82" t="s">
        <v>249</v>
      </c>
      <c r="G15" s="93" t="s">
        <v>250</v>
      </c>
      <c r="H15" s="82" t="s">
        <v>251</v>
      </c>
      <c r="I15" s="82" t="s">
        <v>124</v>
      </c>
      <c r="J15" s="82"/>
      <c r="K15" s="87">
        <v>2.7000000000369719</v>
      </c>
      <c r="L15" s="93" t="s">
        <v>126</v>
      </c>
      <c r="M15" s="94">
        <v>1E-3</v>
      </c>
      <c r="N15" s="94">
        <v>1.4800000000443663E-2</v>
      </c>
      <c r="O15" s="87">
        <v>13091.80128</v>
      </c>
      <c r="P15" s="89">
        <v>103.3</v>
      </c>
      <c r="Q15" s="82"/>
      <c r="R15" s="87">
        <v>13.523831104999999</v>
      </c>
      <c r="S15" s="88">
        <v>8.727867519999999E-6</v>
      </c>
      <c r="T15" s="88">
        <v>5.8558066536601996E-3</v>
      </c>
      <c r="U15" s="88">
        <v>1.7405751752238197E-4</v>
      </c>
    </row>
    <row r="16" spans="2:21">
      <c r="B16" s="86" t="s">
        <v>252</v>
      </c>
      <c r="C16" s="82">
        <v>7480304</v>
      </c>
      <c r="D16" s="93" t="s">
        <v>114</v>
      </c>
      <c r="E16" s="93" t="s">
        <v>243</v>
      </c>
      <c r="F16" s="82" t="s">
        <v>253</v>
      </c>
      <c r="G16" s="93" t="s">
        <v>250</v>
      </c>
      <c r="H16" s="82" t="s">
        <v>251</v>
      </c>
      <c r="I16" s="82" t="s">
        <v>124</v>
      </c>
      <c r="J16" s="82"/>
      <c r="K16" s="87">
        <v>4.719999999501157</v>
      </c>
      <c r="L16" s="93" t="s">
        <v>126</v>
      </c>
      <c r="M16" s="94">
        <v>2E-3</v>
      </c>
      <c r="N16" s="94">
        <v>1.6999999997176364E-2</v>
      </c>
      <c r="O16" s="87">
        <v>4334.8273120000003</v>
      </c>
      <c r="P16" s="89">
        <v>98.04</v>
      </c>
      <c r="Q16" s="82"/>
      <c r="R16" s="87">
        <v>4.2498393960000005</v>
      </c>
      <c r="S16" s="88">
        <v>1.5081505343797221E-6</v>
      </c>
      <c r="T16" s="88">
        <v>1.8401766199877465E-3</v>
      </c>
      <c r="U16" s="88">
        <v>5.4697259185904281E-5</v>
      </c>
    </row>
    <row r="17" spans="2:21">
      <c r="B17" s="86" t="s">
        <v>254</v>
      </c>
      <c r="C17" s="82">
        <v>6040372</v>
      </c>
      <c r="D17" s="93" t="s">
        <v>114</v>
      </c>
      <c r="E17" s="93" t="s">
        <v>243</v>
      </c>
      <c r="F17" s="82" t="s">
        <v>255</v>
      </c>
      <c r="G17" s="93" t="s">
        <v>250</v>
      </c>
      <c r="H17" s="82" t="s">
        <v>251</v>
      </c>
      <c r="I17" s="82" t="s">
        <v>124</v>
      </c>
      <c r="J17" s="82"/>
      <c r="K17" s="82">
        <v>2.4699991646051482</v>
      </c>
      <c r="L17" s="93" t="s">
        <v>126</v>
      </c>
      <c r="M17" s="94">
        <v>8.3000000000000001E-3</v>
      </c>
      <c r="N17" s="94">
        <v>1.4815950920245395E-2</v>
      </c>
      <c r="O17" s="87">
        <v>3.0600000000000001E-4</v>
      </c>
      <c r="P17" s="89">
        <v>106.54</v>
      </c>
      <c r="Q17" s="82"/>
      <c r="R17" s="87">
        <v>3.2600000000000009E-7</v>
      </c>
      <c r="S17" s="88">
        <v>1.00595155126934E-13</v>
      </c>
      <c r="T17" s="88">
        <v>1.4115770555485843E-10</v>
      </c>
      <c r="U17" s="88">
        <v>4.1957600824604897E-12</v>
      </c>
    </row>
    <row r="18" spans="2:21">
      <c r="B18" s="86" t="s">
        <v>256</v>
      </c>
      <c r="C18" s="82">
        <v>2310217</v>
      </c>
      <c r="D18" s="93" t="s">
        <v>114</v>
      </c>
      <c r="E18" s="93" t="s">
        <v>243</v>
      </c>
      <c r="F18" s="82" t="s">
        <v>257</v>
      </c>
      <c r="G18" s="93" t="s">
        <v>250</v>
      </c>
      <c r="H18" s="82" t="s">
        <v>251</v>
      </c>
      <c r="I18" s="82" t="s">
        <v>124</v>
      </c>
      <c r="J18" s="82"/>
      <c r="K18" s="87">
        <v>1.7399999999791731</v>
      </c>
      <c r="L18" s="93" t="s">
        <v>126</v>
      </c>
      <c r="M18" s="94">
        <v>8.6E-3</v>
      </c>
      <c r="N18" s="94">
        <v>1.4899999999977683E-2</v>
      </c>
      <c r="O18" s="87">
        <v>24908.364279000001</v>
      </c>
      <c r="P18" s="89">
        <v>107.95</v>
      </c>
      <c r="Q18" s="82"/>
      <c r="R18" s="87">
        <v>26.888578194000004</v>
      </c>
      <c r="S18" s="88">
        <v>9.9579644276233129E-6</v>
      </c>
      <c r="T18" s="88">
        <v>1.1642730072078033E-2</v>
      </c>
      <c r="U18" s="88">
        <v>3.4606755540031524E-4</v>
      </c>
    </row>
    <row r="19" spans="2:21">
      <c r="B19" s="86" t="s">
        <v>258</v>
      </c>
      <c r="C19" s="82">
        <v>2310282</v>
      </c>
      <c r="D19" s="93" t="s">
        <v>114</v>
      </c>
      <c r="E19" s="93" t="s">
        <v>243</v>
      </c>
      <c r="F19" s="82" t="s">
        <v>257</v>
      </c>
      <c r="G19" s="93" t="s">
        <v>250</v>
      </c>
      <c r="H19" s="82" t="s">
        <v>251</v>
      </c>
      <c r="I19" s="82" t="s">
        <v>124</v>
      </c>
      <c r="J19" s="82"/>
      <c r="K19" s="87">
        <v>3.4600000000116617</v>
      </c>
      <c r="L19" s="93" t="s">
        <v>126</v>
      </c>
      <c r="M19" s="94">
        <v>3.8E-3</v>
      </c>
      <c r="N19" s="94">
        <v>1.6500000000183559E-2</v>
      </c>
      <c r="O19" s="87">
        <v>45447.408519000004</v>
      </c>
      <c r="P19" s="89">
        <v>101.89</v>
      </c>
      <c r="Q19" s="82"/>
      <c r="R19" s="87">
        <v>46.306365351000004</v>
      </c>
      <c r="S19" s="88">
        <v>1.5149136173000002E-5</v>
      </c>
      <c r="T19" s="88">
        <v>2.0050614372798023E-2</v>
      </c>
      <c r="U19" s="88">
        <v>5.9598281994956224E-4</v>
      </c>
    </row>
    <row r="20" spans="2:21">
      <c r="B20" s="86" t="s">
        <v>259</v>
      </c>
      <c r="C20" s="82">
        <v>2310381</v>
      </c>
      <c r="D20" s="93" t="s">
        <v>114</v>
      </c>
      <c r="E20" s="93" t="s">
        <v>243</v>
      </c>
      <c r="F20" s="82" t="s">
        <v>257</v>
      </c>
      <c r="G20" s="93" t="s">
        <v>250</v>
      </c>
      <c r="H20" s="82" t="s">
        <v>251</v>
      </c>
      <c r="I20" s="82" t="s">
        <v>124</v>
      </c>
      <c r="J20" s="82"/>
      <c r="K20" s="87">
        <v>7.4500000000000011</v>
      </c>
      <c r="L20" s="93" t="s">
        <v>126</v>
      </c>
      <c r="M20" s="94">
        <v>2E-3</v>
      </c>
      <c r="N20" s="94">
        <v>1.8399999999540562E-2</v>
      </c>
      <c r="O20" s="87">
        <v>9093.6686129999998</v>
      </c>
      <c r="P20" s="89">
        <v>95.74</v>
      </c>
      <c r="Q20" s="82"/>
      <c r="R20" s="87">
        <v>8.7062778600000001</v>
      </c>
      <c r="S20" s="88">
        <v>9.4882666462857311E-6</v>
      </c>
      <c r="T20" s="88">
        <v>3.7698104498179838E-3</v>
      </c>
      <c r="U20" s="88">
        <v>1.1205353715275315E-4</v>
      </c>
    </row>
    <row r="21" spans="2:21">
      <c r="B21" s="86" t="s">
        <v>260</v>
      </c>
      <c r="C21" s="82">
        <v>1158476</v>
      </c>
      <c r="D21" s="93" t="s">
        <v>114</v>
      </c>
      <c r="E21" s="93" t="s">
        <v>243</v>
      </c>
      <c r="F21" s="82" t="s">
        <v>261</v>
      </c>
      <c r="G21" s="93" t="s">
        <v>122</v>
      </c>
      <c r="H21" s="82" t="s">
        <v>246</v>
      </c>
      <c r="I21" s="82" t="s">
        <v>247</v>
      </c>
      <c r="J21" s="82"/>
      <c r="K21" s="87">
        <v>13.15000000000356</v>
      </c>
      <c r="L21" s="93" t="s">
        <v>126</v>
      </c>
      <c r="M21" s="94">
        <v>2.07E-2</v>
      </c>
      <c r="N21" s="94">
        <v>2.1700000000040354E-2</v>
      </c>
      <c r="O21" s="87">
        <v>40121.672937882249</v>
      </c>
      <c r="P21" s="89">
        <v>105</v>
      </c>
      <c r="Q21" s="87"/>
      <c r="R21" s="87">
        <v>42.127756398999999</v>
      </c>
      <c r="S21" s="88">
        <v>1.4299774952953405E-5</v>
      </c>
      <c r="T21" s="88">
        <v>1.8241280470726515E-2</v>
      </c>
      <c r="U21" s="88">
        <v>5.4220232718571665E-4</v>
      </c>
    </row>
    <row r="22" spans="2:21">
      <c r="B22" s="86" t="s">
        <v>262</v>
      </c>
      <c r="C22" s="82">
        <v>1171297</v>
      </c>
      <c r="D22" s="93" t="s">
        <v>114</v>
      </c>
      <c r="E22" s="93" t="s">
        <v>243</v>
      </c>
      <c r="F22" s="82" t="s">
        <v>263</v>
      </c>
      <c r="G22" s="93" t="s">
        <v>250</v>
      </c>
      <c r="H22" s="82" t="s">
        <v>246</v>
      </c>
      <c r="I22" s="82" t="s">
        <v>247</v>
      </c>
      <c r="J22" s="82"/>
      <c r="K22" s="87">
        <v>0.59000000015549514</v>
      </c>
      <c r="L22" s="93" t="s">
        <v>126</v>
      </c>
      <c r="M22" s="94">
        <v>3.5499999999999997E-2</v>
      </c>
      <c r="N22" s="94">
        <v>1.5500000000863863E-2</v>
      </c>
      <c r="O22" s="87">
        <v>1454.5055590000002</v>
      </c>
      <c r="P22" s="89">
        <v>119.38</v>
      </c>
      <c r="Q22" s="82"/>
      <c r="R22" s="87">
        <v>1.7363886470000001</v>
      </c>
      <c r="S22" s="88">
        <v>2.0407418043554136E-5</v>
      </c>
      <c r="T22" s="88">
        <v>7.5185471583443235E-4</v>
      </c>
      <c r="U22" s="88">
        <v>2.2348068014479069E-5</v>
      </c>
    </row>
    <row r="23" spans="2:21">
      <c r="B23" s="86" t="s">
        <v>264</v>
      </c>
      <c r="C23" s="82">
        <v>1171305</v>
      </c>
      <c r="D23" s="93" t="s">
        <v>114</v>
      </c>
      <c r="E23" s="93" t="s">
        <v>243</v>
      </c>
      <c r="F23" s="82" t="s">
        <v>263</v>
      </c>
      <c r="G23" s="93" t="s">
        <v>250</v>
      </c>
      <c r="H23" s="82" t="s">
        <v>246</v>
      </c>
      <c r="I23" s="82" t="s">
        <v>247</v>
      </c>
      <c r="J23" s="82"/>
      <c r="K23" s="82">
        <v>3.4399994047727764</v>
      </c>
      <c r="L23" s="93" t="s">
        <v>126</v>
      </c>
      <c r="M23" s="94">
        <v>1.4999999999999999E-2</v>
      </c>
      <c r="N23" s="94">
        <v>1.5702479338842976E-2</v>
      </c>
      <c r="O23" s="87">
        <v>3.3399999999999999E-4</v>
      </c>
      <c r="P23" s="89">
        <v>109.01</v>
      </c>
      <c r="Q23" s="82"/>
      <c r="R23" s="87">
        <v>3.6300000000000001E-7</v>
      </c>
      <c r="S23" s="88">
        <v>8.9795927168072042E-13</v>
      </c>
      <c r="T23" s="88">
        <v>1.5717867213623805E-10</v>
      </c>
      <c r="U23" s="88">
        <v>4.6719659813900535E-12</v>
      </c>
    </row>
    <row r="24" spans="2:21">
      <c r="B24" s="86" t="s">
        <v>265</v>
      </c>
      <c r="C24" s="82">
        <v>1145564</v>
      </c>
      <c r="D24" s="93" t="s">
        <v>114</v>
      </c>
      <c r="E24" s="93" t="s">
        <v>243</v>
      </c>
      <c r="F24" s="82" t="s">
        <v>266</v>
      </c>
      <c r="G24" s="93" t="s">
        <v>267</v>
      </c>
      <c r="H24" s="82" t="s">
        <v>251</v>
      </c>
      <c r="I24" s="82" t="s">
        <v>124</v>
      </c>
      <c r="J24" s="82"/>
      <c r="K24" s="87">
        <v>2.8800000001221298</v>
      </c>
      <c r="L24" s="93" t="s">
        <v>126</v>
      </c>
      <c r="M24" s="94">
        <v>8.3000000000000001E-3</v>
      </c>
      <c r="N24" s="94">
        <v>1.6400000000610648E-2</v>
      </c>
      <c r="O24" s="87">
        <v>3081.0928551390002</v>
      </c>
      <c r="P24" s="89">
        <v>106.3</v>
      </c>
      <c r="Q24" s="87"/>
      <c r="R24" s="87">
        <v>3.2752016950000002</v>
      </c>
      <c r="S24" s="88">
        <v>2.2354625345303615E-6</v>
      </c>
      <c r="T24" s="88">
        <v>1.4181593757533226E-3</v>
      </c>
      <c r="U24" s="88">
        <v>4.2153253171435382E-5</v>
      </c>
    </row>
    <row r="25" spans="2:21">
      <c r="B25" s="86" t="s">
        <v>268</v>
      </c>
      <c r="C25" s="82">
        <v>1145572</v>
      </c>
      <c r="D25" s="93" t="s">
        <v>114</v>
      </c>
      <c r="E25" s="93" t="s">
        <v>243</v>
      </c>
      <c r="F25" s="82" t="s">
        <v>266</v>
      </c>
      <c r="G25" s="93" t="s">
        <v>267</v>
      </c>
      <c r="H25" s="82" t="s">
        <v>251</v>
      </c>
      <c r="I25" s="82" t="s">
        <v>124</v>
      </c>
      <c r="J25" s="82"/>
      <c r="K25" s="87">
        <v>6.6199999998495445</v>
      </c>
      <c r="L25" s="93" t="s">
        <v>126</v>
      </c>
      <c r="M25" s="94">
        <v>1.6500000000000001E-2</v>
      </c>
      <c r="N25" s="94">
        <v>1.9899999999637791E-2</v>
      </c>
      <c r="O25" s="87">
        <v>16864.485435999999</v>
      </c>
      <c r="P25" s="89">
        <v>106.41</v>
      </c>
      <c r="Q25" s="87"/>
      <c r="R25" s="87">
        <v>17.945499035000001</v>
      </c>
      <c r="S25" s="88">
        <v>7.9714001334830764E-6</v>
      </c>
      <c r="T25" s="88">
        <v>7.7703848736733914E-3</v>
      </c>
      <c r="U25" s="88">
        <v>2.3096628377572461E-4</v>
      </c>
    </row>
    <row r="26" spans="2:21">
      <c r="B26" s="86" t="s">
        <v>269</v>
      </c>
      <c r="C26" s="82">
        <v>6620496</v>
      </c>
      <c r="D26" s="93" t="s">
        <v>114</v>
      </c>
      <c r="E26" s="93" t="s">
        <v>243</v>
      </c>
      <c r="F26" s="82" t="s">
        <v>270</v>
      </c>
      <c r="G26" s="93" t="s">
        <v>250</v>
      </c>
      <c r="H26" s="82" t="s">
        <v>251</v>
      </c>
      <c r="I26" s="82" t="s">
        <v>124</v>
      </c>
      <c r="J26" s="82"/>
      <c r="K26" s="87">
        <v>4.8299999995400507</v>
      </c>
      <c r="L26" s="93" t="s">
        <v>126</v>
      </c>
      <c r="M26" s="94">
        <v>1E-3</v>
      </c>
      <c r="N26" s="94">
        <v>1.6499999998855326E-2</v>
      </c>
      <c r="O26" s="87">
        <v>4924.5326459999997</v>
      </c>
      <c r="P26" s="89">
        <v>97.57</v>
      </c>
      <c r="Q26" s="82"/>
      <c r="R26" s="87">
        <v>4.8048663869999997</v>
      </c>
      <c r="S26" s="88">
        <v>1.6592744101250344E-6</v>
      </c>
      <c r="T26" s="88">
        <v>2.0805028057870622E-3</v>
      </c>
      <c r="U26" s="88">
        <v>6.1840695055615796E-5</v>
      </c>
    </row>
    <row r="27" spans="2:21">
      <c r="B27" s="86" t="s">
        <v>271</v>
      </c>
      <c r="C27" s="82">
        <v>1940535</v>
      </c>
      <c r="D27" s="93" t="s">
        <v>114</v>
      </c>
      <c r="E27" s="93" t="s">
        <v>243</v>
      </c>
      <c r="F27" s="82" t="s">
        <v>272</v>
      </c>
      <c r="G27" s="93" t="s">
        <v>250</v>
      </c>
      <c r="H27" s="82" t="s">
        <v>251</v>
      </c>
      <c r="I27" s="82" t="s">
        <v>124</v>
      </c>
      <c r="J27" s="82"/>
      <c r="K27" s="82">
        <v>0.59000067926066246</v>
      </c>
      <c r="L27" s="93" t="s">
        <v>126</v>
      </c>
      <c r="M27" s="94">
        <v>0.05</v>
      </c>
      <c r="N27" s="94">
        <v>1.759213759213759E-2</v>
      </c>
      <c r="O27" s="87">
        <v>6.8599999999999998E-4</v>
      </c>
      <c r="P27" s="89">
        <v>115.69</v>
      </c>
      <c r="Q27" s="82"/>
      <c r="R27" s="87">
        <v>8.1400000000000006E-7</v>
      </c>
      <c r="S27" s="88">
        <v>6.5299889404166468E-13</v>
      </c>
      <c r="T27" s="88">
        <v>3.5246126479035199E-10</v>
      </c>
      <c r="U27" s="88">
        <v>1.0476529776450424E-11</v>
      </c>
    </row>
    <row r="28" spans="2:21">
      <c r="B28" s="86" t="s">
        <v>273</v>
      </c>
      <c r="C28" s="82">
        <v>1940576</v>
      </c>
      <c r="D28" s="93" t="s">
        <v>114</v>
      </c>
      <c r="E28" s="93" t="s">
        <v>243</v>
      </c>
      <c r="F28" s="82" t="s">
        <v>272</v>
      </c>
      <c r="G28" s="93" t="s">
        <v>250</v>
      </c>
      <c r="H28" s="82" t="s">
        <v>251</v>
      </c>
      <c r="I28" s="82" t="s">
        <v>124</v>
      </c>
      <c r="J28" s="82"/>
      <c r="K28" s="82">
        <v>0.23999973733074731</v>
      </c>
      <c r="L28" s="93" t="s">
        <v>126</v>
      </c>
      <c r="M28" s="94">
        <v>6.9999999999999993E-3</v>
      </c>
      <c r="N28" s="94">
        <v>1.4088050314465412E-2</v>
      </c>
      <c r="O28" s="87">
        <v>5.7799999999999995E-4</v>
      </c>
      <c r="P28" s="89">
        <v>109.95</v>
      </c>
      <c r="Q28" s="82"/>
      <c r="R28" s="87">
        <v>6.3599999999999982E-7</v>
      </c>
      <c r="S28" s="88">
        <v>8.1439857813335019E-13</v>
      </c>
      <c r="T28" s="88">
        <v>2.7538742556101201E-10</v>
      </c>
      <c r="U28" s="88">
        <v>8.1855932897081901E-12</v>
      </c>
    </row>
    <row r="29" spans="2:21">
      <c r="B29" s="86" t="s">
        <v>274</v>
      </c>
      <c r="C29" s="82">
        <v>1940618</v>
      </c>
      <c r="D29" s="93" t="s">
        <v>114</v>
      </c>
      <c r="E29" s="93" t="s">
        <v>243</v>
      </c>
      <c r="F29" s="82" t="s">
        <v>272</v>
      </c>
      <c r="G29" s="93" t="s">
        <v>250</v>
      </c>
      <c r="H29" s="82" t="s">
        <v>251</v>
      </c>
      <c r="I29" s="82" t="s">
        <v>124</v>
      </c>
      <c r="J29" s="82"/>
      <c r="K29" s="87">
        <v>2.7700000004023755</v>
      </c>
      <c r="L29" s="93" t="s">
        <v>126</v>
      </c>
      <c r="M29" s="94">
        <v>6.0000000000000001E-3</v>
      </c>
      <c r="N29" s="94">
        <v>1.4700000001341253E-2</v>
      </c>
      <c r="O29" s="87">
        <v>1748.1984649999999</v>
      </c>
      <c r="P29" s="89">
        <v>106.62</v>
      </c>
      <c r="Q29" s="82"/>
      <c r="R29" s="87">
        <v>1.8639292250000001</v>
      </c>
      <c r="S29" s="88">
        <v>1.3100153569798617E-6</v>
      </c>
      <c r="T29" s="88">
        <v>8.0707967091302277E-4</v>
      </c>
      <c r="U29" s="88">
        <v>2.3989570057627347E-5</v>
      </c>
    </row>
    <row r="30" spans="2:21">
      <c r="B30" s="86" t="s">
        <v>275</v>
      </c>
      <c r="C30" s="82">
        <v>1940659</v>
      </c>
      <c r="D30" s="93" t="s">
        <v>114</v>
      </c>
      <c r="E30" s="93" t="s">
        <v>243</v>
      </c>
      <c r="F30" s="82" t="s">
        <v>272</v>
      </c>
      <c r="G30" s="93" t="s">
        <v>250</v>
      </c>
      <c r="H30" s="82" t="s">
        <v>251</v>
      </c>
      <c r="I30" s="82" t="s">
        <v>124</v>
      </c>
      <c r="J30" s="82"/>
      <c r="K30" s="87">
        <v>4.2599999997632638</v>
      </c>
      <c r="L30" s="93" t="s">
        <v>126</v>
      </c>
      <c r="M30" s="94">
        <v>1.7500000000000002E-2</v>
      </c>
      <c r="N30" s="94">
        <v>1.6499999999154514E-2</v>
      </c>
      <c r="O30" s="87">
        <v>5487.8969820000002</v>
      </c>
      <c r="P30" s="89">
        <v>107.76</v>
      </c>
      <c r="Q30" s="82"/>
      <c r="R30" s="87">
        <v>5.91375809</v>
      </c>
      <c r="S30" s="88">
        <v>1.6620241884008494E-6</v>
      </c>
      <c r="T30" s="88">
        <v>2.5606519116284717E-3</v>
      </c>
      <c r="U30" s="88">
        <v>7.6112607764876639E-5</v>
      </c>
    </row>
    <row r="31" spans="2:21">
      <c r="B31" s="86" t="s">
        <v>276</v>
      </c>
      <c r="C31" s="82">
        <v>6000210</v>
      </c>
      <c r="D31" s="93" t="s">
        <v>114</v>
      </c>
      <c r="E31" s="93" t="s">
        <v>243</v>
      </c>
      <c r="F31" s="82" t="s">
        <v>277</v>
      </c>
      <c r="G31" s="93" t="s">
        <v>278</v>
      </c>
      <c r="H31" s="82" t="s">
        <v>279</v>
      </c>
      <c r="I31" s="82" t="s">
        <v>124</v>
      </c>
      <c r="J31" s="82"/>
      <c r="K31" s="87">
        <v>4.8299999999820979</v>
      </c>
      <c r="L31" s="93" t="s">
        <v>126</v>
      </c>
      <c r="M31" s="94">
        <v>3.85E-2</v>
      </c>
      <c r="N31" s="94">
        <v>2.0499999999872127E-2</v>
      </c>
      <c r="O31" s="87">
        <v>32786.131427</v>
      </c>
      <c r="P31" s="89">
        <v>119.26</v>
      </c>
      <c r="Q31" s="82"/>
      <c r="R31" s="87">
        <v>39.100742089999997</v>
      </c>
      <c r="S31" s="88">
        <v>1.2559803489840305E-5</v>
      </c>
      <c r="T31" s="88">
        <v>1.6930586008946865E-2</v>
      </c>
      <c r="U31" s="88">
        <v>5.0324335231841935E-4</v>
      </c>
    </row>
    <row r="32" spans="2:21">
      <c r="B32" s="86" t="s">
        <v>280</v>
      </c>
      <c r="C32" s="82">
        <v>6000236</v>
      </c>
      <c r="D32" s="93" t="s">
        <v>114</v>
      </c>
      <c r="E32" s="93" t="s">
        <v>243</v>
      </c>
      <c r="F32" s="82" t="s">
        <v>277</v>
      </c>
      <c r="G32" s="93" t="s">
        <v>278</v>
      </c>
      <c r="H32" s="82" t="s">
        <v>279</v>
      </c>
      <c r="I32" s="82" t="s">
        <v>124</v>
      </c>
      <c r="J32" s="82"/>
      <c r="K32" s="87">
        <v>2.5199999999837694</v>
      </c>
      <c r="L32" s="93" t="s">
        <v>126</v>
      </c>
      <c r="M32" s="94">
        <v>4.4999999999999998E-2</v>
      </c>
      <c r="N32" s="94">
        <v>1.8099999999990454E-2</v>
      </c>
      <c r="O32" s="87">
        <v>35325.973356000002</v>
      </c>
      <c r="P32" s="89">
        <v>118.6</v>
      </c>
      <c r="Q32" s="82"/>
      <c r="R32" s="87">
        <v>41.896603384000002</v>
      </c>
      <c r="S32" s="88">
        <v>1.1952200141572743E-5</v>
      </c>
      <c r="T32" s="88">
        <v>1.8141191424010297E-2</v>
      </c>
      <c r="U32" s="88">
        <v>5.3922728855603137E-4</v>
      </c>
    </row>
    <row r="33" spans="2:21">
      <c r="B33" s="86" t="s">
        <v>281</v>
      </c>
      <c r="C33" s="82">
        <v>6000285</v>
      </c>
      <c r="D33" s="93" t="s">
        <v>114</v>
      </c>
      <c r="E33" s="93" t="s">
        <v>243</v>
      </c>
      <c r="F33" s="82" t="s">
        <v>277</v>
      </c>
      <c r="G33" s="93" t="s">
        <v>278</v>
      </c>
      <c r="H33" s="82" t="s">
        <v>279</v>
      </c>
      <c r="I33" s="82" t="s">
        <v>124</v>
      </c>
      <c r="J33" s="82"/>
      <c r="K33" s="87">
        <v>7.270000000012975</v>
      </c>
      <c r="L33" s="93" t="s">
        <v>126</v>
      </c>
      <c r="M33" s="94">
        <v>2.3900000000000001E-2</v>
      </c>
      <c r="N33" s="94">
        <v>2.18000000000865E-2</v>
      </c>
      <c r="O33" s="87">
        <v>46263.382639000003</v>
      </c>
      <c r="P33" s="89">
        <v>109.95</v>
      </c>
      <c r="Q33" s="82"/>
      <c r="R33" s="87">
        <v>50.866589441999999</v>
      </c>
      <c r="S33" s="88">
        <v>1.1895505812327019E-5</v>
      </c>
      <c r="T33" s="88">
        <v>2.2025187285379461E-2</v>
      </c>
      <c r="U33" s="88">
        <v>6.5467486353266795E-4</v>
      </c>
    </row>
    <row r="34" spans="2:21">
      <c r="B34" s="86" t="s">
        <v>282</v>
      </c>
      <c r="C34" s="82">
        <v>6000384</v>
      </c>
      <c r="D34" s="93" t="s">
        <v>114</v>
      </c>
      <c r="E34" s="93" t="s">
        <v>243</v>
      </c>
      <c r="F34" s="82" t="s">
        <v>277</v>
      </c>
      <c r="G34" s="93" t="s">
        <v>278</v>
      </c>
      <c r="H34" s="82" t="s">
        <v>279</v>
      </c>
      <c r="I34" s="82" t="s">
        <v>124</v>
      </c>
      <c r="J34" s="82"/>
      <c r="K34" s="87">
        <v>4.4600000001456195</v>
      </c>
      <c r="L34" s="93" t="s">
        <v>126</v>
      </c>
      <c r="M34" s="94">
        <v>0.01</v>
      </c>
      <c r="N34" s="94">
        <v>1.830000000060036E-2</v>
      </c>
      <c r="O34" s="87">
        <v>7612.4500399999997</v>
      </c>
      <c r="P34" s="89">
        <v>102.84</v>
      </c>
      <c r="Q34" s="82"/>
      <c r="R34" s="87">
        <v>7.828643391</v>
      </c>
      <c r="S34" s="88">
        <v>6.3345180367483509E-6</v>
      </c>
      <c r="T34" s="88">
        <v>3.3897955174256632E-3</v>
      </c>
      <c r="U34" s="88">
        <v>1.0075800441649056E-4</v>
      </c>
    </row>
    <row r="35" spans="2:21">
      <c r="B35" s="86" t="s">
        <v>283</v>
      </c>
      <c r="C35" s="82">
        <v>6000392</v>
      </c>
      <c r="D35" s="93" t="s">
        <v>114</v>
      </c>
      <c r="E35" s="93" t="s">
        <v>243</v>
      </c>
      <c r="F35" s="82" t="s">
        <v>277</v>
      </c>
      <c r="G35" s="93" t="s">
        <v>278</v>
      </c>
      <c r="H35" s="82" t="s">
        <v>279</v>
      </c>
      <c r="I35" s="82" t="s">
        <v>124</v>
      </c>
      <c r="J35" s="82"/>
      <c r="K35" s="87">
        <v>12.24999999973979</v>
      </c>
      <c r="L35" s="93" t="s">
        <v>126</v>
      </c>
      <c r="M35" s="94">
        <v>1.2500000000000001E-2</v>
      </c>
      <c r="N35" s="94">
        <v>2.4299999999646115E-2</v>
      </c>
      <c r="O35" s="87">
        <v>20706.132371</v>
      </c>
      <c r="P35" s="89">
        <v>92.8</v>
      </c>
      <c r="Q35" s="82"/>
      <c r="R35" s="87">
        <v>19.215290875999997</v>
      </c>
      <c r="S35" s="88">
        <v>4.8245024186432531E-6</v>
      </c>
      <c r="T35" s="88">
        <v>8.3202035939428359E-3</v>
      </c>
      <c r="U35" s="88">
        <v>2.4730905039996326E-4</v>
      </c>
    </row>
    <row r="36" spans="2:21">
      <c r="B36" s="86" t="s">
        <v>284</v>
      </c>
      <c r="C36" s="82">
        <v>1147503</v>
      </c>
      <c r="D36" s="93" t="s">
        <v>114</v>
      </c>
      <c r="E36" s="93" t="s">
        <v>243</v>
      </c>
      <c r="F36" s="82" t="s">
        <v>285</v>
      </c>
      <c r="G36" s="93" t="s">
        <v>122</v>
      </c>
      <c r="H36" s="82" t="s">
        <v>279</v>
      </c>
      <c r="I36" s="82" t="s">
        <v>124</v>
      </c>
      <c r="J36" s="82"/>
      <c r="K36" s="87">
        <v>6.9000000005903157</v>
      </c>
      <c r="L36" s="93" t="s">
        <v>126</v>
      </c>
      <c r="M36" s="94">
        <v>2.6499999999999999E-2</v>
      </c>
      <c r="N36" s="94">
        <v>1.9800000000811679E-2</v>
      </c>
      <c r="O36" s="87">
        <v>4773.5391538263002</v>
      </c>
      <c r="P36" s="89">
        <v>113.56</v>
      </c>
      <c r="Q36" s="87"/>
      <c r="R36" s="87">
        <v>5.4208310720000004</v>
      </c>
      <c r="S36" s="88">
        <v>3.1650900022974843E-6</v>
      </c>
      <c r="T36" s="88">
        <v>2.3472149580490904E-3</v>
      </c>
      <c r="U36" s="88">
        <v>6.9768425232083134E-5</v>
      </c>
    </row>
    <row r="37" spans="2:21">
      <c r="B37" s="86" t="s">
        <v>286</v>
      </c>
      <c r="C37" s="82">
        <v>1134436</v>
      </c>
      <c r="D37" s="93" t="s">
        <v>114</v>
      </c>
      <c r="E37" s="93" t="s">
        <v>243</v>
      </c>
      <c r="F37" s="82" t="s">
        <v>287</v>
      </c>
      <c r="G37" s="93" t="s">
        <v>267</v>
      </c>
      <c r="H37" s="82" t="s">
        <v>288</v>
      </c>
      <c r="I37" s="82" t="s">
        <v>247</v>
      </c>
      <c r="J37" s="82"/>
      <c r="K37" s="87">
        <v>1.2399999997243289</v>
      </c>
      <c r="L37" s="93" t="s">
        <v>126</v>
      </c>
      <c r="M37" s="94">
        <v>6.5000000000000006E-3</v>
      </c>
      <c r="N37" s="94">
        <v>1.2999999997989899E-2</v>
      </c>
      <c r="O37" s="87">
        <v>3251.2503809999998</v>
      </c>
      <c r="P37" s="89">
        <v>107.11</v>
      </c>
      <c r="Q37" s="82"/>
      <c r="R37" s="87">
        <v>3.482414329</v>
      </c>
      <c r="S37" s="88">
        <v>7.1788813201058664E-6</v>
      </c>
      <c r="T37" s="88">
        <v>1.5078822591196373E-3</v>
      </c>
      <c r="U37" s="88">
        <v>4.4820168810449778E-5</v>
      </c>
    </row>
    <row r="38" spans="2:21">
      <c r="B38" s="86" t="s">
        <v>289</v>
      </c>
      <c r="C38" s="82">
        <v>1138650</v>
      </c>
      <c r="D38" s="93" t="s">
        <v>114</v>
      </c>
      <c r="E38" s="93" t="s">
        <v>243</v>
      </c>
      <c r="F38" s="82" t="s">
        <v>287</v>
      </c>
      <c r="G38" s="93" t="s">
        <v>267</v>
      </c>
      <c r="H38" s="82" t="s">
        <v>279</v>
      </c>
      <c r="I38" s="82" t="s">
        <v>124</v>
      </c>
      <c r="J38" s="82"/>
      <c r="K38" s="87">
        <v>3.5899999999768064</v>
      </c>
      <c r="L38" s="93" t="s">
        <v>126</v>
      </c>
      <c r="M38" s="94">
        <v>1.34E-2</v>
      </c>
      <c r="N38" s="94">
        <v>2.1099999999822636E-2</v>
      </c>
      <c r="O38" s="87">
        <v>68506.850934999995</v>
      </c>
      <c r="P38" s="89">
        <v>106.99</v>
      </c>
      <c r="Q38" s="82"/>
      <c r="R38" s="87">
        <v>73.295480930000011</v>
      </c>
      <c r="S38" s="88">
        <v>1.9383869940403728E-5</v>
      </c>
      <c r="T38" s="88">
        <v>3.1736877041775094E-2</v>
      </c>
      <c r="U38" s="88">
        <v>9.433443346958222E-4</v>
      </c>
    </row>
    <row r="39" spans="2:21">
      <c r="B39" s="86" t="s">
        <v>290</v>
      </c>
      <c r="C39" s="82">
        <v>1156603</v>
      </c>
      <c r="D39" s="93" t="s">
        <v>114</v>
      </c>
      <c r="E39" s="93" t="s">
        <v>243</v>
      </c>
      <c r="F39" s="82" t="s">
        <v>287</v>
      </c>
      <c r="G39" s="93" t="s">
        <v>267</v>
      </c>
      <c r="H39" s="82" t="s">
        <v>279</v>
      </c>
      <c r="I39" s="82" t="s">
        <v>124</v>
      </c>
      <c r="J39" s="82"/>
      <c r="K39" s="87">
        <v>3.7600000000350775</v>
      </c>
      <c r="L39" s="93" t="s">
        <v>126</v>
      </c>
      <c r="M39" s="94">
        <v>1.77E-2</v>
      </c>
      <c r="N39" s="94">
        <v>2.2200000000108328E-2</v>
      </c>
      <c r="O39" s="87">
        <v>36562.433123000003</v>
      </c>
      <c r="P39" s="89">
        <v>106.04</v>
      </c>
      <c r="Q39" s="87"/>
      <c r="R39" s="87">
        <v>38.770803889</v>
      </c>
      <c r="S39" s="88">
        <v>1.2186922491789479E-5</v>
      </c>
      <c r="T39" s="88">
        <v>1.6787723065916013E-2</v>
      </c>
      <c r="U39" s="88">
        <v>4.9899690589684075E-4</v>
      </c>
    </row>
    <row r="40" spans="2:21">
      <c r="B40" s="86" t="s">
        <v>291</v>
      </c>
      <c r="C40" s="82">
        <v>1156611</v>
      </c>
      <c r="D40" s="93" t="s">
        <v>114</v>
      </c>
      <c r="E40" s="93" t="s">
        <v>243</v>
      </c>
      <c r="F40" s="82" t="s">
        <v>287</v>
      </c>
      <c r="G40" s="93" t="s">
        <v>267</v>
      </c>
      <c r="H40" s="82" t="s">
        <v>279</v>
      </c>
      <c r="I40" s="82" t="s">
        <v>124</v>
      </c>
      <c r="J40" s="82"/>
      <c r="K40" s="87">
        <v>7.0299999999677212</v>
      </c>
      <c r="L40" s="93" t="s">
        <v>126</v>
      </c>
      <c r="M40" s="94">
        <v>2.4799999999999999E-2</v>
      </c>
      <c r="N40" s="94">
        <v>2.5299999999837008E-2</v>
      </c>
      <c r="O40" s="87">
        <v>58215.584000000003</v>
      </c>
      <c r="P40" s="89">
        <v>107.5</v>
      </c>
      <c r="Q40" s="87"/>
      <c r="R40" s="87">
        <v>62.581753034000009</v>
      </c>
      <c r="S40" s="88">
        <v>1.7670590592170565E-5</v>
      </c>
      <c r="T40" s="88">
        <v>2.7097842539509937E-2</v>
      </c>
      <c r="U40" s="88">
        <v>8.0545405297686448E-4</v>
      </c>
    </row>
    <row r="41" spans="2:21">
      <c r="B41" s="86" t="s">
        <v>292</v>
      </c>
      <c r="C41" s="82">
        <v>1178672</v>
      </c>
      <c r="D41" s="93" t="s">
        <v>114</v>
      </c>
      <c r="E41" s="93" t="s">
        <v>243</v>
      </c>
      <c r="F41" s="82" t="s">
        <v>287</v>
      </c>
      <c r="G41" s="93" t="s">
        <v>267</v>
      </c>
      <c r="H41" s="82" t="s">
        <v>288</v>
      </c>
      <c r="I41" s="82" t="s">
        <v>247</v>
      </c>
      <c r="J41" s="82"/>
      <c r="K41" s="87">
        <v>8.4400000000508424</v>
      </c>
      <c r="L41" s="93" t="s">
        <v>126</v>
      </c>
      <c r="M41" s="94">
        <v>9.0000000000000011E-3</v>
      </c>
      <c r="N41" s="94">
        <v>2.6800000000063554E-2</v>
      </c>
      <c r="O41" s="87">
        <v>20533.00015</v>
      </c>
      <c r="P41" s="89">
        <v>91.48</v>
      </c>
      <c r="Q41" s="87">
        <v>9.8139307000000009E-2</v>
      </c>
      <c r="R41" s="87">
        <v>18.881728741</v>
      </c>
      <c r="S41" s="88">
        <v>1.0786427450992753E-5</v>
      </c>
      <c r="T41" s="88">
        <v>8.1757714907631437E-3</v>
      </c>
      <c r="U41" s="88">
        <v>2.4301596239059735E-4</v>
      </c>
    </row>
    <row r="42" spans="2:21">
      <c r="B42" s="86" t="s">
        <v>293</v>
      </c>
      <c r="C42" s="82">
        <v>1178680</v>
      </c>
      <c r="D42" s="93" t="s">
        <v>114</v>
      </c>
      <c r="E42" s="93" t="s">
        <v>243</v>
      </c>
      <c r="F42" s="82" t="s">
        <v>287</v>
      </c>
      <c r="G42" s="93" t="s">
        <v>267</v>
      </c>
      <c r="H42" s="82" t="s">
        <v>288</v>
      </c>
      <c r="I42" s="82" t="s">
        <v>247</v>
      </c>
      <c r="J42" s="82"/>
      <c r="K42" s="87">
        <v>11.889999999698272</v>
      </c>
      <c r="L42" s="93" t="s">
        <v>126</v>
      </c>
      <c r="M42" s="94">
        <v>1.6899999999999998E-2</v>
      </c>
      <c r="N42" s="94">
        <v>2.8899999999205391E-2</v>
      </c>
      <c r="O42" s="87">
        <v>19297.473525000001</v>
      </c>
      <c r="P42" s="89">
        <v>92.36</v>
      </c>
      <c r="Q42" s="87">
        <v>0.17319494599999999</v>
      </c>
      <c r="R42" s="87">
        <v>17.996340387</v>
      </c>
      <c r="S42" s="88">
        <v>7.2061695594698855E-6</v>
      </c>
      <c r="T42" s="88">
        <v>7.792399133169179E-3</v>
      </c>
      <c r="U42" s="88">
        <v>2.3162063382253418E-4</v>
      </c>
    </row>
    <row r="43" spans="2:21">
      <c r="B43" s="86" t="s">
        <v>294</v>
      </c>
      <c r="C43" s="82">
        <v>1940543</v>
      </c>
      <c r="D43" s="93" t="s">
        <v>114</v>
      </c>
      <c r="E43" s="93" t="s">
        <v>243</v>
      </c>
      <c r="F43" s="82" t="s">
        <v>272</v>
      </c>
      <c r="G43" s="93" t="s">
        <v>250</v>
      </c>
      <c r="H43" s="82" t="s">
        <v>279</v>
      </c>
      <c r="I43" s="82" t="s">
        <v>124</v>
      </c>
      <c r="J43" s="82"/>
      <c r="K43" s="87">
        <v>0.40999999978854706</v>
      </c>
      <c r="L43" s="93" t="s">
        <v>126</v>
      </c>
      <c r="M43" s="94">
        <v>4.2000000000000003E-2</v>
      </c>
      <c r="N43" s="94">
        <v>1.4200000007437303E-2</v>
      </c>
      <c r="O43" s="87">
        <v>1203.989376</v>
      </c>
      <c r="P43" s="89">
        <v>113.91</v>
      </c>
      <c r="Q43" s="82"/>
      <c r="R43" s="87">
        <v>1.3714642690000003</v>
      </c>
      <c r="S43" s="88">
        <v>3.620164208729878E-6</v>
      </c>
      <c r="T43" s="88">
        <v>5.9384278976230419E-4</v>
      </c>
      <c r="U43" s="88">
        <v>1.7651334461322256E-5</v>
      </c>
    </row>
    <row r="44" spans="2:21">
      <c r="B44" s="86" t="s">
        <v>295</v>
      </c>
      <c r="C44" s="82">
        <v>1133149</v>
      </c>
      <c r="D44" s="93" t="s">
        <v>114</v>
      </c>
      <c r="E44" s="93" t="s">
        <v>243</v>
      </c>
      <c r="F44" s="82" t="s">
        <v>296</v>
      </c>
      <c r="G44" s="93" t="s">
        <v>267</v>
      </c>
      <c r="H44" s="82" t="s">
        <v>297</v>
      </c>
      <c r="I44" s="82" t="s">
        <v>124</v>
      </c>
      <c r="J44" s="82"/>
      <c r="K44" s="87">
        <v>2.6899999999964805</v>
      </c>
      <c r="L44" s="93" t="s">
        <v>126</v>
      </c>
      <c r="M44" s="94">
        <v>3.2000000000000001E-2</v>
      </c>
      <c r="N44" s="94">
        <v>1.8800000000089592E-2</v>
      </c>
      <c r="O44" s="87">
        <v>27632.989269999998</v>
      </c>
      <c r="P44" s="89">
        <v>113.1</v>
      </c>
      <c r="Q44" s="82"/>
      <c r="R44" s="87">
        <v>31.252912219000002</v>
      </c>
      <c r="S44" s="88">
        <v>1.5758249814519857E-5</v>
      </c>
      <c r="T44" s="88">
        <v>1.3532482763010547E-2</v>
      </c>
      <c r="U44" s="88">
        <v>4.0223840965988302E-4</v>
      </c>
    </row>
    <row r="45" spans="2:21">
      <c r="B45" s="86" t="s">
        <v>298</v>
      </c>
      <c r="C45" s="82">
        <v>1158609</v>
      </c>
      <c r="D45" s="93" t="s">
        <v>114</v>
      </c>
      <c r="E45" s="93" t="s">
        <v>243</v>
      </c>
      <c r="F45" s="82" t="s">
        <v>296</v>
      </c>
      <c r="G45" s="93" t="s">
        <v>267</v>
      </c>
      <c r="H45" s="82" t="s">
        <v>297</v>
      </c>
      <c r="I45" s="82" t="s">
        <v>124</v>
      </c>
      <c r="J45" s="82"/>
      <c r="K45" s="87">
        <v>4.9999999999543068</v>
      </c>
      <c r="L45" s="93" t="s">
        <v>126</v>
      </c>
      <c r="M45" s="94">
        <v>1.1399999999999999E-2</v>
      </c>
      <c r="N45" s="94">
        <v>2.4400000000036556E-2</v>
      </c>
      <c r="O45" s="87">
        <v>21906.947338999998</v>
      </c>
      <c r="P45" s="89">
        <v>99.9</v>
      </c>
      <c r="Q45" s="82"/>
      <c r="R45" s="87">
        <v>21.885040117999999</v>
      </c>
      <c r="S45" s="88">
        <v>9.2708865611813535E-6</v>
      </c>
      <c r="T45" s="88">
        <v>9.4762026043954221E-3</v>
      </c>
      <c r="U45" s="88">
        <v>2.8166987033788582E-4</v>
      </c>
    </row>
    <row r="46" spans="2:21">
      <c r="B46" s="86" t="s">
        <v>299</v>
      </c>
      <c r="C46" s="82">
        <v>1172782</v>
      </c>
      <c r="D46" s="93" t="s">
        <v>114</v>
      </c>
      <c r="E46" s="93" t="s">
        <v>243</v>
      </c>
      <c r="F46" s="82" t="s">
        <v>296</v>
      </c>
      <c r="G46" s="93" t="s">
        <v>267</v>
      </c>
      <c r="H46" s="82" t="s">
        <v>297</v>
      </c>
      <c r="I46" s="82" t="s">
        <v>124</v>
      </c>
      <c r="J46" s="82"/>
      <c r="K46" s="87">
        <v>7.1899999998820761</v>
      </c>
      <c r="L46" s="93" t="s">
        <v>126</v>
      </c>
      <c r="M46" s="94">
        <v>9.1999999999999998E-3</v>
      </c>
      <c r="N46" s="94">
        <v>2.6899999999553212E-2</v>
      </c>
      <c r="O46" s="87">
        <v>28396.105672999998</v>
      </c>
      <c r="P46" s="89">
        <v>96.16</v>
      </c>
      <c r="Q46" s="82"/>
      <c r="R46" s="87">
        <v>27.305694838000001</v>
      </c>
      <c r="S46" s="88">
        <v>1.4187327217123853E-5</v>
      </c>
      <c r="T46" s="88">
        <v>1.1823341202187794E-2</v>
      </c>
      <c r="U46" s="88">
        <v>3.5143602584395041E-4</v>
      </c>
    </row>
    <row r="47" spans="2:21">
      <c r="B47" s="86" t="s">
        <v>300</v>
      </c>
      <c r="C47" s="82">
        <v>1133487</v>
      </c>
      <c r="D47" s="93" t="s">
        <v>114</v>
      </c>
      <c r="E47" s="93" t="s">
        <v>243</v>
      </c>
      <c r="F47" s="82" t="s">
        <v>301</v>
      </c>
      <c r="G47" s="93" t="s">
        <v>267</v>
      </c>
      <c r="H47" s="82" t="s">
        <v>302</v>
      </c>
      <c r="I47" s="82" t="s">
        <v>247</v>
      </c>
      <c r="J47" s="82"/>
      <c r="K47" s="87">
        <v>2.8300000000115246</v>
      </c>
      <c r="L47" s="93" t="s">
        <v>126</v>
      </c>
      <c r="M47" s="94">
        <v>2.3399999999999997E-2</v>
      </c>
      <c r="N47" s="94">
        <v>2.1000000000384152E-2</v>
      </c>
      <c r="O47" s="87">
        <v>21221.267602</v>
      </c>
      <c r="P47" s="89">
        <v>110.4</v>
      </c>
      <c r="Q47" s="82"/>
      <c r="R47" s="87">
        <v>23.428280530999999</v>
      </c>
      <c r="S47" s="88">
        <v>6.9159641456184512E-6</v>
      </c>
      <c r="T47" s="88">
        <v>1.0144424309360489E-2</v>
      </c>
      <c r="U47" s="88">
        <v>3.0153203758483441E-4</v>
      </c>
    </row>
    <row r="48" spans="2:21">
      <c r="B48" s="86" t="s">
        <v>303</v>
      </c>
      <c r="C48" s="82">
        <v>1160944</v>
      </c>
      <c r="D48" s="93" t="s">
        <v>114</v>
      </c>
      <c r="E48" s="93" t="s">
        <v>243</v>
      </c>
      <c r="F48" s="82" t="s">
        <v>301</v>
      </c>
      <c r="G48" s="93" t="s">
        <v>267</v>
      </c>
      <c r="H48" s="82" t="s">
        <v>302</v>
      </c>
      <c r="I48" s="82" t="s">
        <v>247</v>
      </c>
      <c r="J48" s="82"/>
      <c r="K48" s="87">
        <v>6.1899999999548871</v>
      </c>
      <c r="L48" s="93" t="s">
        <v>126</v>
      </c>
      <c r="M48" s="94">
        <v>6.5000000000000006E-3</v>
      </c>
      <c r="N48" s="94">
        <v>2.7499999999849617E-2</v>
      </c>
      <c r="O48" s="87">
        <v>35270.797481000001</v>
      </c>
      <c r="P48" s="89">
        <v>94.27</v>
      </c>
      <c r="Q48" s="82"/>
      <c r="R48" s="87">
        <v>33.249779750000002</v>
      </c>
      <c r="S48" s="88">
        <v>1.5408781970792049E-5</v>
      </c>
      <c r="T48" s="88">
        <v>1.43971246003509E-2</v>
      </c>
      <c r="U48" s="88">
        <v>4.2793895283942666E-4</v>
      </c>
    </row>
    <row r="49" spans="2:21">
      <c r="B49" s="86" t="s">
        <v>304</v>
      </c>
      <c r="C49" s="82">
        <v>1138924</v>
      </c>
      <c r="D49" s="93" t="s">
        <v>114</v>
      </c>
      <c r="E49" s="93" t="s">
        <v>243</v>
      </c>
      <c r="F49" s="82" t="s">
        <v>305</v>
      </c>
      <c r="G49" s="93" t="s">
        <v>267</v>
      </c>
      <c r="H49" s="82" t="s">
        <v>297</v>
      </c>
      <c r="I49" s="82" t="s">
        <v>124</v>
      </c>
      <c r="J49" s="82"/>
      <c r="K49" s="87">
        <v>2.79000000020473</v>
      </c>
      <c r="L49" s="93" t="s">
        <v>126</v>
      </c>
      <c r="M49" s="94">
        <v>1.34E-2</v>
      </c>
      <c r="N49" s="94">
        <v>2.1200000000658061E-2</v>
      </c>
      <c r="O49" s="87">
        <v>5118.4682860000003</v>
      </c>
      <c r="P49" s="89">
        <v>106.88</v>
      </c>
      <c r="Q49" s="82"/>
      <c r="R49" s="87">
        <v>5.4706187719999999</v>
      </c>
      <c r="S49" s="88">
        <v>8.9141333768120275E-6</v>
      </c>
      <c r="T49" s="88">
        <v>2.3687729871805429E-3</v>
      </c>
      <c r="U49" s="88">
        <v>7.0409214324897602E-5</v>
      </c>
    </row>
    <row r="50" spans="2:21">
      <c r="B50" s="86" t="s">
        <v>306</v>
      </c>
      <c r="C50" s="82">
        <v>1151117</v>
      </c>
      <c r="D50" s="93" t="s">
        <v>114</v>
      </c>
      <c r="E50" s="93" t="s">
        <v>243</v>
      </c>
      <c r="F50" s="82" t="s">
        <v>305</v>
      </c>
      <c r="G50" s="93" t="s">
        <v>267</v>
      </c>
      <c r="H50" s="82" t="s">
        <v>302</v>
      </c>
      <c r="I50" s="82" t="s">
        <v>247</v>
      </c>
      <c r="J50" s="82"/>
      <c r="K50" s="87">
        <v>4.3099999999237779</v>
      </c>
      <c r="L50" s="93" t="s">
        <v>126</v>
      </c>
      <c r="M50" s="94">
        <v>1.8200000000000001E-2</v>
      </c>
      <c r="N50" s="94">
        <v>2.3499999999592989E-2</v>
      </c>
      <c r="O50" s="87">
        <v>12781.968842</v>
      </c>
      <c r="P50" s="89">
        <v>105.72</v>
      </c>
      <c r="Q50" s="82"/>
      <c r="R50" s="87">
        <v>13.513097412999999</v>
      </c>
      <c r="S50" s="88">
        <v>3.377898742600423E-5</v>
      </c>
      <c r="T50" s="88">
        <v>5.8511589747189344E-3</v>
      </c>
      <c r="U50" s="88">
        <v>1.7391937029406592E-4</v>
      </c>
    </row>
    <row r="51" spans="2:21">
      <c r="B51" s="86" t="s">
        <v>307</v>
      </c>
      <c r="C51" s="82">
        <v>1159516</v>
      </c>
      <c r="D51" s="93" t="s">
        <v>114</v>
      </c>
      <c r="E51" s="93" t="s">
        <v>243</v>
      </c>
      <c r="F51" s="82" t="s">
        <v>305</v>
      </c>
      <c r="G51" s="93" t="s">
        <v>267</v>
      </c>
      <c r="H51" s="82" t="s">
        <v>302</v>
      </c>
      <c r="I51" s="82" t="s">
        <v>247</v>
      </c>
      <c r="J51" s="82"/>
      <c r="K51" s="82">
        <v>5.07</v>
      </c>
      <c r="L51" s="93" t="s">
        <v>126</v>
      </c>
      <c r="M51" s="94">
        <v>7.8000000000000005E-3</v>
      </c>
      <c r="N51" s="94">
        <v>2.4041095890410955E-2</v>
      </c>
      <c r="O51" s="87">
        <v>1.4899999999999999E-4</v>
      </c>
      <c r="P51" s="89">
        <v>98.69</v>
      </c>
      <c r="Q51" s="82"/>
      <c r="R51" s="87">
        <v>1.4600000000000001E-7</v>
      </c>
      <c r="S51" s="88">
        <v>3.5886319845857415E-13</v>
      </c>
      <c r="T51" s="88">
        <v>6.3217868131930448E-11</v>
      </c>
      <c r="U51" s="88">
        <v>1.8790827363166609E-12</v>
      </c>
    </row>
    <row r="52" spans="2:21">
      <c r="B52" s="86" t="s">
        <v>308</v>
      </c>
      <c r="C52" s="82">
        <v>1161512</v>
      </c>
      <c r="D52" s="93" t="s">
        <v>114</v>
      </c>
      <c r="E52" s="93" t="s">
        <v>243</v>
      </c>
      <c r="F52" s="82" t="s">
        <v>305</v>
      </c>
      <c r="G52" s="93" t="s">
        <v>267</v>
      </c>
      <c r="H52" s="82" t="s">
        <v>302</v>
      </c>
      <c r="I52" s="82" t="s">
        <v>247</v>
      </c>
      <c r="J52" s="82"/>
      <c r="K52" s="87">
        <v>2.7699999999584466</v>
      </c>
      <c r="L52" s="93" t="s">
        <v>126</v>
      </c>
      <c r="M52" s="94">
        <v>2E-3</v>
      </c>
      <c r="N52" s="94">
        <v>2.0799999999304215E-2</v>
      </c>
      <c r="O52" s="87">
        <v>10205.220466000001</v>
      </c>
      <c r="P52" s="89">
        <v>101.4</v>
      </c>
      <c r="Q52" s="82"/>
      <c r="R52" s="87">
        <v>10.348093859</v>
      </c>
      <c r="S52" s="88">
        <v>3.0924910503030302E-5</v>
      </c>
      <c r="T52" s="88">
        <v>4.4807152944869953E-3</v>
      </c>
      <c r="U52" s="88">
        <v>1.3318441454952983E-4</v>
      </c>
    </row>
    <row r="53" spans="2:21">
      <c r="B53" s="86" t="s">
        <v>309</v>
      </c>
      <c r="C53" s="82">
        <v>7590128</v>
      </c>
      <c r="D53" s="93" t="s">
        <v>114</v>
      </c>
      <c r="E53" s="93" t="s">
        <v>243</v>
      </c>
      <c r="F53" s="82" t="s">
        <v>310</v>
      </c>
      <c r="G53" s="93" t="s">
        <v>267</v>
      </c>
      <c r="H53" s="82" t="s">
        <v>297</v>
      </c>
      <c r="I53" s="82" t="s">
        <v>124</v>
      </c>
      <c r="J53" s="82"/>
      <c r="K53" s="87">
        <v>1.6899999999669728</v>
      </c>
      <c r="L53" s="93" t="s">
        <v>126</v>
      </c>
      <c r="M53" s="94">
        <v>4.7500000000000001E-2</v>
      </c>
      <c r="N53" s="94">
        <v>2.240000000005081E-2</v>
      </c>
      <c r="O53" s="87">
        <v>11413.328463999998</v>
      </c>
      <c r="P53" s="89">
        <v>137.94999999999999</v>
      </c>
      <c r="Q53" s="82"/>
      <c r="R53" s="87">
        <v>15.744686108</v>
      </c>
      <c r="S53" s="88">
        <v>8.5170581317449401E-6</v>
      </c>
      <c r="T53" s="88">
        <v>6.817434864069734E-3</v>
      </c>
      <c r="U53" s="88">
        <v>2.0264087571416131E-4</v>
      </c>
    </row>
    <row r="54" spans="2:21">
      <c r="B54" s="86" t="s">
        <v>311</v>
      </c>
      <c r="C54" s="82">
        <v>7590219</v>
      </c>
      <c r="D54" s="93" t="s">
        <v>114</v>
      </c>
      <c r="E54" s="93" t="s">
        <v>243</v>
      </c>
      <c r="F54" s="82" t="s">
        <v>310</v>
      </c>
      <c r="G54" s="93" t="s">
        <v>267</v>
      </c>
      <c r="H54" s="82" t="s">
        <v>297</v>
      </c>
      <c r="I54" s="82" t="s">
        <v>124</v>
      </c>
      <c r="J54" s="82"/>
      <c r="K54" s="87">
        <v>4.4400000000997268</v>
      </c>
      <c r="L54" s="93" t="s">
        <v>126</v>
      </c>
      <c r="M54" s="94">
        <v>5.0000000000000001E-3</v>
      </c>
      <c r="N54" s="94">
        <v>2.5200000000590972E-2</v>
      </c>
      <c r="O54" s="87">
        <v>11015.710391000002</v>
      </c>
      <c r="P54" s="89">
        <v>98.31</v>
      </c>
      <c r="Q54" s="87"/>
      <c r="R54" s="87">
        <v>10.829544893</v>
      </c>
      <c r="S54" s="88">
        <v>5.3893951185997407E-6</v>
      </c>
      <c r="T54" s="88">
        <v>4.6891831573595538E-3</v>
      </c>
      <c r="U54" s="88">
        <v>1.3938089623700381E-4</v>
      </c>
    </row>
    <row r="55" spans="2:21">
      <c r="B55" s="86" t="s">
        <v>312</v>
      </c>
      <c r="C55" s="82">
        <v>7590284</v>
      </c>
      <c r="D55" s="93" t="s">
        <v>114</v>
      </c>
      <c r="E55" s="93" t="s">
        <v>243</v>
      </c>
      <c r="F55" s="82" t="s">
        <v>310</v>
      </c>
      <c r="G55" s="93" t="s">
        <v>267</v>
      </c>
      <c r="H55" s="82" t="s">
        <v>297</v>
      </c>
      <c r="I55" s="82" t="s">
        <v>124</v>
      </c>
      <c r="J55" s="82"/>
      <c r="K55" s="87">
        <v>6.8700000001808608</v>
      </c>
      <c r="L55" s="93" t="s">
        <v>126</v>
      </c>
      <c r="M55" s="94">
        <v>5.8999999999999999E-3</v>
      </c>
      <c r="N55" s="94">
        <v>2.8400000001134816E-2</v>
      </c>
      <c r="O55" s="87">
        <v>15695.483792000001</v>
      </c>
      <c r="P55" s="89">
        <v>89.83</v>
      </c>
      <c r="Q55" s="87"/>
      <c r="R55" s="87">
        <v>14.099253035</v>
      </c>
      <c r="S55" s="88">
        <v>1.4276473689620201E-5</v>
      </c>
      <c r="T55" s="88">
        <v>6.1049638296256864E-3</v>
      </c>
      <c r="U55" s="88">
        <v>1.8146344502074509E-4</v>
      </c>
    </row>
    <row r="56" spans="2:21">
      <c r="B56" s="86" t="s">
        <v>313</v>
      </c>
      <c r="C56" s="82">
        <v>6130207</v>
      </c>
      <c r="D56" s="93" t="s">
        <v>114</v>
      </c>
      <c r="E56" s="93" t="s">
        <v>243</v>
      </c>
      <c r="F56" s="82" t="s">
        <v>314</v>
      </c>
      <c r="G56" s="93" t="s">
        <v>267</v>
      </c>
      <c r="H56" s="82" t="s">
        <v>297</v>
      </c>
      <c r="I56" s="82" t="s">
        <v>124</v>
      </c>
      <c r="J56" s="82"/>
      <c r="K56" s="87">
        <v>3.5399999999020699</v>
      </c>
      <c r="L56" s="93" t="s">
        <v>126</v>
      </c>
      <c r="M56" s="94">
        <v>1.5800000000000002E-2</v>
      </c>
      <c r="N56" s="94">
        <v>2.1499999999727973E-2</v>
      </c>
      <c r="O56" s="87">
        <v>13744.968186000002</v>
      </c>
      <c r="P56" s="89">
        <v>106.98</v>
      </c>
      <c r="Q56" s="82"/>
      <c r="R56" s="87">
        <v>14.704367335999999</v>
      </c>
      <c r="S56" s="88">
        <v>2.7438744893447116E-5</v>
      </c>
      <c r="T56" s="88">
        <v>6.3669777754158446E-3</v>
      </c>
      <c r="U56" s="88">
        <v>1.8925152609271373E-4</v>
      </c>
    </row>
    <row r="57" spans="2:21">
      <c r="B57" s="86" t="s">
        <v>315</v>
      </c>
      <c r="C57" s="82">
        <v>6130280</v>
      </c>
      <c r="D57" s="93" t="s">
        <v>114</v>
      </c>
      <c r="E57" s="93" t="s">
        <v>243</v>
      </c>
      <c r="F57" s="82" t="s">
        <v>314</v>
      </c>
      <c r="G57" s="93" t="s">
        <v>267</v>
      </c>
      <c r="H57" s="82" t="s">
        <v>297</v>
      </c>
      <c r="I57" s="82" t="s">
        <v>124</v>
      </c>
      <c r="J57" s="82"/>
      <c r="K57" s="87">
        <v>6.2299999997851607</v>
      </c>
      <c r="L57" s="93" t="s">
        <v>126</v>
      </c>
      <c r="M57" s="94">
        <v>8.3999999999999995E-3</v>
      </c>
      <c r="N57" s="94">
        <v>2.539999999925361E-2</v>
      </c>
      <c r="O57" s="87">
        <v>10271.837599</v>
      </c>
      <c r="P57" s="89">
        <v>96.52</v>
      </c>
      <c r="Q57" s="82"/>
      <c r="R57" s="87">
        <v>9.914377330999999</v>
      </c>
      <c r="S57" s="88">
        <v>2.3036191071989235E-5</v>
      </c>
      <c r="T57" s="88">
        <v>4.2929164295983455E-3</v>
      </c>
      <c r="U57" s="88">
        <v>1.2760229646583115E-4</v>
      </c>
    </row>
    <row r="58" spans="2:21">
      <c r="B58" s="86" t="s">
        <v>316</v>
      </c>
      <c r="C58" s="82">
        <v>6040380</v>
      </c>
      <c r="D58" s="93" t="s">
        <v>114</v>
      </c>
      <c r="E58" s="93" t="s">
        <v>243</v>
      </c>
      <c r="F58" s="82" t="s">
        <v>255</v>
      </c>
      <c r="G58" s="93" t="s">
        <v>250</v>
      </c>
      <c r="H58" s="82" t="s">
        <v>302</v>
      </c>
      <c r="I58" s="82" t="s">
        <v>247</v>
      </c>
      <c r="J58" s="82"/>
      <c r="K58" s="87">
        <v>0.57999999999588181</v>
      </c>
      <c r="L58" s="93" t="s">
        <v>126</v>
      </c>
      <c r="M58" s="94">
        <v>1.6399999999999998E-2</v>
      </c>
      <c r="N58" s="94">
        <v>2.2499999998970451E-2</v>
      </c>
      <c r="O58" s="87">
        <v>0.180315</v>
      </c>
      <c r="P58" s="89">
        <v>5386667</v>
      </c>
      <c r="Q58" s="82"/>
      <c r="R58" s="87">
        <v>9.7129728879999995</v>
      </c>
      <c r="S58" s="88">
        <v>1.468841642228739E-5</v>
      </c>
      <c r="T58" s="88">
        <v>4.2057084876890383E-3</v>
      </c>
      <c r="U58" s="88">
        <v>1.2501013474077108E-4</v>
      </c>
    </row>
    <row r="59" spans="2:21">
      <c r="B59" s="86" t="s">
        <v>317</v>
      </c>
      <c r="C59" s="82">
        <v>6040398</v>
      </c>
      <c r="D59" s="93" t="s">
        <v>114</v>
      </c>
      <c r="E59" s="93" t="s">
        <v>243</v>
      </c>
      <c r="F59" s="82" t="s">
        <v>255</v>
      </c>
      <c r="G59" s="93" t="s">
        <v>250</v>
      </c>
      <c r="H59" s="82" t="s">
        <v>302</v>
      </c>
      <c r="I59" s="82" t="s">
        <v>247</v>
      </c>
      <c r="J59" s="82"/>
      <c r="K59" s="87">
        <v>5.1700000004456381</v>
      </c>
      <c r="L59" s="93" t="s">
        <v>126</v>
      </c>
      <c r="M59" s="94">
        <v>2.7799999999999998E-2</v>
      </c>
      <c r="N59" s="94">
        <v>3.3500000003593856E-2</v>
      </c>
      <c r="O59" s="87">
        <v>6.5993999999999997E-2</v>
      </c>
      <c r="P59" s="89">
        <v>5270388</v>
      </c>
      <c r="Q59" s="82"/>
      <c r="R59" s="87">
        <v>3.4781548849999999</v>
      </c>
      <c r="S59" s="88">
        <v>1.5780487804878049E-5</v>
      </c>
      <c r="T59" s="88">
        <v>1.5060379237147926E-3</v>
      </c>
      <c r="U59" s="88">
        <v>4.4765347935883287E-5</v>
      </c>
    </row>
    <row r="60" spans="2:21">
      <c r="B60" s="86" t="s">
        <v>318</v>
      </c>
      <c r="C60" s="82">
        <v>6040430</v>
      </c>
      <c r="D60" s="93" t="s">
        <v>114</v>
      </c>
      <c r="E60" s="93" t="s">
        <v>243</v>
      </c>
      <c r="F60" s="82" t="s">
        <v>255</v>
      </c>
      <c r="G60" s="93" t="s">
        <v>250</v>
      </c>
      <c r="H60" s="82" t="s">
        <v>302</v>
      </c>
      <c r="I60" s="82" t="s">
        <v>247</v>
      </c>
      <c r="J60" s="82"/>
      <c r="K60" s="87">
        <v>2.1000000000282419</v>
      </c>
      <c r="L60" s="93" t="s">
        <v>126</v>
      </c>
      <c r="M60" s="94">
        <v>2.4199999999999999E-2</v>
      </c>
      <c r="N60" s="94">
        <v>2.2700000000833144E-2</v>
      </c>
      <c r="O60" s="87">
        <v>0.25676700000000002</v>
      </c>
      <c r="P60" s="89">
        <v>5516000</v>
      </c>
      <c r="Q60" s="82"/>
      <c r="R60" s="87">
        <v>14.163273066</v>
      </c>
      <c r="S60" s="88">
        <v>8.9084064809353657E-6</v>
      </c>
      <c r="T60" s="88">
        <v>6.1326844452254132E-3</v>
      </c>
      <c r="U60" s="88">
        <v>1.8228741032917355E-4</v>
      </c>
    </row>
    <row r="61" spans="2:21">
      <c r="B61" s="86" t="s">
        <v>319</v>
      </c>
      <c r="C61" s="82">
        <v>6040471</v>
      </c>
      <c r="D61" s="93" t="s">
        <v>114</v>
      </c>
      <c r="E61" s="93" t="s">
        <v>243</v>
      </c>
      <c r="F61" s="82" t="s">
        <v>255</v>
      </c>
      <c r="G61" s="93" t="s">
        <v>250</v>
      </c>
      <c r="H61" s="82" t="s">
        <v>302</v>
      </c>
      <c r="I61" s="82" t="s">
        <v>247</v>
      </c>
      <c r="J61" s="82"/>
      <c r="K61" s="87">
        <v>1.7299999999770344</v>
      </c>
      <c r="L61" s="93" t="s">
        <v>126</v>
      </c>
      <c r="M61" s="94">
        <v>1.95E-2</v>
      </c>
      <c r="N61" s="94">
        <v>2.7599999998945281E-2</v>
      </c>
      <c r="O61" s="87">
        <v>0.22338000000000002</v>
      </c>
      <c r="P61" s="89">
        <v>5263064</v>
      </c>
      <c r="Q61" s="82"/>
      <c r="R61" s="87">
        <v>11.756645198999999</v>
      </c>
      <c r="S61" s="88">
        <v>9.0003626254079545E-6</v>
      </c>
      <c r="T61" s="88">
        <v>5.0906167524950351E-3</v>
      </c>
      <c r="U61" s="88">
        <v>1.513130755509661E-4</v>
      </c>
    </row>
    <row r="62" spans="2:21">
      <c r="B62" s="86" t="s">
        <v>320</v>
      </c>
      <c r="C62" s="82">
        <v>6040620</v>
      </c>
      <c r="D62" s="93" t="s">
        <v>114</v>
      </c>
      <c r="E62" s="93" t="s">
        <v>243</v>
      </c>
      <c r="F62" s="82" t="s">
        <v>255</v>
      </c>
      <c r="G62" s="93" t="s">
        <v>250</v>
      </c>
      <c r="H62" s="82" t="s">
        <v>297</v>
      </c>
      <c r="I62" s="82" t="s">
        <v>124</v>
      </c>
      <c r="J62" s="82"/>
      <c r="K62" s="87">
        <v>5.0099999999811988</v>
      </c>
      <c r="L62" s="93" t="s">
        <v>126</v>
      </c>
      <c r="M62" s="94">
        <v>1.4999999999999999E-2</v>
      </c>
      <c r="N62" s="94">
        <v>3.1099999999910942E-2</v>
      </c>
      <c r="O62" s="87">
        <v>0.20785600000000001</v>
      </c>
      <c r="P62" s="89">
        <v>4861800</v>
      </c>
      <c r="Q62" s="82"/>
      <c r="R62" s="87">
        <v>10.105542918999999</v>
      </c>
      <c r="S62" s="88">
        <v>7.4028064676971297E-6</v>
      </c>
      <c r="T62" s="88">
        <v>4.3756909565404482E-3</v>
      </c>
      <c r="U62" s="88">
        <v>1.3006267972739708E-4</v>
      </c>
    </row>
    <row r="63" spans="2:21">
      <c r="B63" s="86" t="s">
        <v>321</v>
      </c>
      <c r="C63" s="82">
        <v>2260446</v>
      </c>
      <c r="D63" s="93" t="s">
        <v>114</v>
      </c>
      <c r="E63" s="93" t="s">
        <v>243</v>
      </c>
      <c r="F63" s="82" t="s">
        <v>322</v>
      </c>
      <c r="G63" s="93" t="s">
        <v>267</v>
      </c>
      <c r="H63" s="82" t="s">
        <v>297</v>
      </c>
      <c r="I63" s="82" t="s">
        <v>124</v>
      </c>
      <c r="J63" s="82"/>
      <c r="K63" s="87">
        <v>2.8699999988104601</v>
      </c>
      <c r="L63" s="93" t="s">
        <v>126</v>
      </c>
      <c r="M63" s="94">
        <v>3.7000000000000005E-2</v>
      </c>
      <c r="N63" s="94">
        <v>1.9599999996339875E-2</v>
      </c>
      <c r="O63" s="87">
        <v>1060.841232</v>
      </c>
      <c r="P63" s="89">
        <v>113.32</v>
      </c>
      <c r="Q63" s="87"/>
      <c r="R63" s="87">
        <v>1.202145289</v>
      </c>
      <c r="S63" s="88">
        <v>2.3515870875718628E-6</v>
      </c>
      <c r="T63" s="88">
        <v>5.2052782435221519E-4</v>
      </c>
      <c r="U63" s="88">
        <v>1.547212643222125E-5</v>
      </c>
    </row>
    <row r="64" spans="2:21">
      <c r="B64" s="86" t="s">
        <v>323</v>
      </c>
      <c r="C64" s="82">
        <v>2260479</v>
      </c>
      <c r="D64" s="93" t="s">
        <v>114</v>
      </c>
      <c r="E64" s="93" t="s">
        <v>243</v>
      </c>
      <c r="F64" s="82" t="s">
        <v>322</v>
      </c>
      <c r="G64" s="93" t="s">
        <v>267</v>
      </c>
      <c r="H64" s="82" t="s">
        <v>302</v>
      </c>
      <c r="I64" s="82" t="s">
        <v>247</v>
      </c>
      <c r="J64" s="82"/>
      <c r="K64" s="87">
        <v>1.6199999999367423</v>
      </c>
      <c r="L64" s="93" t="s">
        <v>126</v>
      </c>
      <c r="M64" s="94">
        <v>2.8500000000000001E-2</v>
      </c>
      <c r="N64" s="94">
        <v>1.7399999999102619E-2</v>
      </c>
      <c r="O64" s="87">
        <v>12083.498339</v>
      </c>
      <c r="P64" s="89">
        <v>112.51</v>
      </c>
      <c r="Q64" s="82"/>
      <c r="R64" s="87">
        <v>13.595143652999999</v>
      </c>
      <c r="S64" s="88">
        <v>2.1140150000874752E-5</v>
      </c>
      <c r="T64" s="88">
        <v>5.8866849225342821E-3</v>
      </c>
      <c r="U64" s="88">
        <v>1.7497534065820082E-4</v>
      </c>
    </row>
    <row r="65" spans="2:21">
      <c r="B65" s="86" t="s">
        <v>324</v>
      </c>
      <c r="C65" s="82">
        <v>2260495</v>
      </c>
      <c r="D65" s="93" t="s">
        <v>114</v>
      </c>
      <c r="E65" s="93" t="s">
        <v>243</v>
      </c>
      <c r="F65" s="82" t="s">
        <v>322</v>
      </c>
      <c r="G65" s="93" t="s">
        <v>267</v>
      </c>
      <c r="H65" s="82" t="s">
        <v>297</v>
      </c>
      <c r="I65" s="82" t="s">
        <v>124</v>
      </c>
      <c r="J65" s="82"/>
      <c r="K65" s="87">
        <v>4.7900000007882158</v>
      </c>
      <c r="L65" s="93" t="s">
        <v>126</v>
      </c>
      <c r="M65" s="94">
        <v>2.81E-2</v>
      </c>
      <c r="N65" s="94">
        <v>2.5300000003394506E-2</v>
      </c>
      <c r="O65" s="87">
        <v>1571.3796130000001</v>
      </c>
      <c r="P65" s="89">
        <v>110.61</v>
      </c>
      <c r="Q65" s="87"/>
      <c r="R65" s="87">
        <v>1.7381029969999999</v>
      </c>
      <c r="S65" s="88">
        <v>1.6550824276289653E-6</v>
      </c>
      <c r="T65" s="88">
        <v>7.5259702783602117E-4</v>
      </c>
      <c r="U65" s="88">
        <v>2.2370132435636633E-5</v>
      </c>
    </row>
    <row r="66" spans="2:21">
      <c r="B66" s="86" t="s">
        <v>325</v>
      </c>
      <c r="C66" s="82">
        <v>2260545</v>
      </c>
      <c r="D66" s="93" t="s">
        <v>114</v>
      </c>
      <c r="E66" s="93" t="s">
        <v>243</v>
      </c>
      <c r="F66" s="82" t="s">
        <v>322</v>
      </c>
      <c r="G66" s="93" t="s">
        <v>267</v>
      </c>
      <c r="H66" s="82" t="s">
        <v>302</v>
      </c>
      <c r="I66" s="82" t="s">
        <v>247</v>
      </c>
      <c r="J66" s="82"/>
      <c r="K66" s="87">
        <v>3.229999999937375</v>
      </c>
      <c r="L66" s="93" t="s">
        <v>126</v>
      </c>
      <c r="M66" s="94">
        <v>2.4E-2</v>
      </c>
      <c r="N66" s="94">
        <v>2.2299999999373744E-2</v>
      </c>
      <c r="O66" s="87">
        <v>2328.3304240000002</v>
      </c>
      <c r="P66" s="89">
        <v>109.73</v>
      </c>
      <c r="Q66" s="82"/>
      <c r="R66" s="87">
        <v>2.554876792</v>
      </c>
      <c r="S66" s="88">
        <v>3.7765396191086705E-6</v>
      </c>
      <c r="T66" s="88">
        <v>1.106259343356065E-3</v>
      </c>
      <c r="U66" s="88">
        <v>3.2882362145638985E-5</v>
      </c>
    </row>
    <row r="67" spans="2:21">
      <c r="B67" s="86" t="s">
        <v>326</v>
      </c>
      <c r="C67" s="82">
        <v>2260552</v>
      </c>
      <c r="D67" s="93" t="s">
        <v>114</v>
      </c>
      <c r="E67" s="93" t="s">
        <v>243</v>
      </c>
      <c r="F67" s="82" t="s">
        <v>322</v>
      </c>
      <c r="G67" s="93" t="s">
        <v>267</v>
      </c>
      <c r="H67" s="82" t="s">
        <v>297</v>
      </c>
      <c r="I67" s="82" t="s">
        <v>124</v>
      </c>
      <c r="J67" s="82"/>
      <c r="K67" s="87">
        <v>4.3899999998220789</v>
      </c>
      <c r="L67" s="93" t="s">
        <v>126</v>
      </c>
      <c r="M67" s="94">
        <v>2.6000000000000002E-2</v>
      </c>
      <c r="N67" s="94">
        <v>2.3099999999237487E-2</v>
      </c>
      <c r="O67" s="87">
        <v>12183.969916</v>
      </c>
      <c r="P67" s="89">
        <v>109.79</v>
      </c>
      <c r="Q67" s="87"/>
      <c r="R67" s="87">
        <v>13.376780542000001</v>
      </c>
      <c r="S67" s="88">
        <v>2.3669205937364258E-5</v>
      </c>
      <c r="T67" s="88">
        <v>5.7921338926981451E-3</v>
      </c>
      <c r="U67" s="88">
        <v>1.7216491358882757E-4</v>
      </c>
    </row>
    <row r="68" spans="2:21">
      <c r="B68" s="86" t="s">
        <v>327</v>
      </c>
      <c r="C68" s="82">
        <v>2260636</v>
      </c>
      <c r="D68" s="93" t="s">
        <v>114</v>
      </c>
      <c r="E68" s="93" t="s">
        <v>243</v>
      </c>
      <c r="F68" s="82" t="s">
        <v>322</v>
      </c>
      <c r="G68" s="93" t="s">
        <v>267</v>
      </c>
      <c r="H68" s="82" t="s">
        <v>297</v>
      </c>
      <c r="I68" s="82" t="s">
        <v>124</v>
      </c>
      <c r="J68" s="82"/>
      <c r="K68" s="87">
        <v>7.1600000001987807</v>
      </c>
      <c r="L68" s="93" t="s">
        <v>126</v>
      </c>
      <c r="M68" s="94">
        <v>3.4999999999999996E-3</v>
      </c>
      <c r="N68" s="94">
        <v>2.8300000000683306E-2</v>
      </c>
      <c r="O68" s="87">
        <v>18233.291525000001</v>
      </c>
      <c r="P68" s="89">
        <v>88.29</v>
      </c>
      <c r="Q68" s="82"/>
      <c r="R68" s="87">
        <v>16.098173429999999</v>
      </c>
      <c r="S68" s="88">
        <v>1.7759711069617579E-5</v>
      </c>
      <c r="T68" s="88">
        <v>6.9704945552238797E-3</v>
      </c>
      <c r="U68" s="88">
        <v>2.0719040944208603E-4</v>
      </c>
    </row>
    <row r="69" spans="2:21">
      <c r="B69" s="86" t="s">
        <v>328</v>
      </c>
      <c r="C69" s="82">
        <v>3230125</v>
      </c>
      <c r="D69" s="93" t="s">
        <v>114</v>
      </c>
      <c r="E69" s="93" t="s">
        <v>243</v>
      </c>
      <c r="F69" s="82" t="s">
        <v>329</v>
      </c>
      <c r="G69" s="93" t="s">
        <v>267</v>
      </c>
      <c r="H69" s="82" t="s">
        <v>302</v>
      </c>
      <c r="I69" s="82" t="s">
        <v>247</v>
      </c>
      <c r="J69" s="82"/>
      <c r="K69" s="87">
        <v>0.77000000013804304</v>
      </c>
      <c r="L69" s="93" t="s">
        <v>126</v>
      </c>
      <c r="M69" s="94">
        <v>4.9000000000000002E-2</v>
      </c>
      <c r="N69" s="94">
        <v>1.3300000001097266E-2</v>
      </c>
      <c r="O69" s="87">
        <v>2448.3984770000002</v>
      </c>
      <c r="P69" s="89">
        <v>115.39</v>
      </c>
      <c r="Q69" s="82"/>
      <c r="R69" s="87">
        <v>2.8252069929999997</v>
      </c>
      <c r="S69" s="88">
        <v>1.8408643624444943E-5</v>
      </c>
      <c r="T69" s="88">
        <v>1.2233120762252174E-3</v>
      </c>
      <c r="U69" s="88">
        <v>3.6361627993612359E-5</v>
      </c>
    </row>
    <row r="70" spans="2:21">
      <c r="B70" s="86" t="s">
        <v>330</v>
      </c>
      <c r="C70" s="82">
        <v>3230265</v>
      </c>
      <c r="D70" s="93" t="s">
        <v>114</v>
      </c>
      <c r="E70" s="93" t="s">
        <v>243</v>
      </c>
      <c r="F70" s="82" t="s">
        <v>329</v>
      </c>
      <c r="G70" s="93" t="s">
        <v>267</v>
      </c>
      <c r="H70" s="82" t="s">
        <v>302</v>
      </c>
      <c r="I70" s="82" t="s">
        <v>247</v>
      </c>
      <c r="J70" s="82"/>
      <c r="K70" s="87">
        <v>3.8600000000041721</v>
      </c>
      <c r="L70" s="93" t="s">
        <v>126</v>
      </c>
      <c r="M70" s="94">
        <v>2.35E-2</v>
      </c>
      <c r="N70" s="94">
        <v>2.1800000000125174E-2</v>
      </c>
      <c r="O70" s="87">
        <v>21692.651086999998</v>
      </c>
      <c r="P70" s="89">
        <v>110.48</v>
      </c>
      <c r="Q70" s="82"/>
      <c r="R70" s="87">
        <v>23.966041515000001</v>
      </c>
      <c r="S70" s="88">
        <v>2.9209291579991323E-5</v>
      </c>
      <c r="T70" s="88">
        <v>1.0377274329723567E-2</v>
      </c>
      <c r="U70" s="88">
        <v>3.0845325252523898E-4</v>
      </c>
    </row>
    <row r="71" spans="2:21">
      <c r="B71" s="86" t="s">
        <v>331</v>
      </c>
      <c r="C71" s="82">
        <v>3230190</v>
      </c>
      <c r="D71" s="93" t="s">
        <v>114</v>
      </c>
      <c r="E71" s="93" t="s">
        <v>243</v>
      </c>
      <c r="F71" s="82" t="s">
        <v>329</v>
      </c>
      <c r="G71" s="93" t="s">
        <v>267</v>
      </c>
      <c r="H71" s="82" t="s">
        <v>302</v>
      </c>
      <c r="I71" s="82" t="s">
        <v>247</v>
      </c>
      <c r="J71" s="82"/>
      <c r="K71" s="87">
        <v>2.4299999999740041</v>
      </c>
      <c r="L71" s="93" t="s">
        <v>126</v>
      </c>
      <c r="M71" s="94">
        <v>1.7600000000000001E-2</v>
      </c>
      <c r="N71" s="94">
        <v>1.8299999999832881E-2</v>
      </c>
      <c r="O71" s="87">
        <v>19305.406020000002</v>
      </c>
      <c r="P71" s="89">
        <v>109.32</v>
      </c>
      <c r="Q71" s="87">
        <v>0.43709983099999999</v>
      </c>
      <c r="R71" s="87">
        <v>21.541769692000003</v>
      </c>
      <c r="S71" s="88">
        <v>1.445257651560203E-5</v>
      </c>
      <c r="T71" s="88">
        <v>9.3275668199813162E-3</v>
      </c>
      <c r="U71" s="88">
        <v>2.7725183245168951E-4</v>
      </c>
    </row>
    <row r="72" spans="2:21">
      <c r="B72" s="86" t="s">
        <v>332</v>
      </c>
      <c r="C72" s="82">
        <v>3230224</v>
      </c>
      <c r="D72" s="93" t="s">
        <v>114</v>
      </c>
      <c r="E72" s="93" t="s">
        <v>243</v>
      </c>
      <c r="F72" s="82" t="s">
        <v>329</v>
      </c>
      <c r="G72" s="93" t="s">
        <v>267</v>
      </c>
      <c r="H72" s="82" t="s">
        <v>302</v>
      </c>
      <c r="I72" s="82" t="s">
        <v>247</v>
      </c>
      <c r="J72" s="82"/>
      <c r="K72" s="82">
        <v>0.40999942824379471</v>
      </c>
      <c r="L72" s="93" t="s">
        <v>126</v>
      </c>
      <c r="M72" s="94">
        <v>5.8499999999999996E-2</v>
      </c>
      <c r="N72" s="94">
        <v>1.3978260869565216E-2</v>
      </c>
      <c r="O72" s="87">
        <v>3.8499999999999998E-4</v>
      </c>
      <c r="P72" s="89">
        <v>119.5</v>
      </c>
      <c r="Q72" s="82"/>
      <c r="R72" s="87">
        <v>4.5999999999999999E-7</v>
      </c>
      <c r="S72" s="88">
        <v>3.2253458500656177E-12</v>
      </c>
      <c r="T72" s="88">
        <v>1.9917958452526031E-10</v>
      </c>
      <c r="U72" s="88">
        <v>5.920397662367561E-12</v>
      </c>
    </row>
    <row r="73" spans="2:21">
      <c r="B73" s="86" t="s">
        <v>333</v>
      </c>
      <c r="C73" s="82">
        <v>3230232</v>
      </c>
      <c r="D73" s="93" t="s">
        <v>114</v>
      </c>
      <c r="E73" s="93" t="s">
        <v>243</v>
      </c>
      <c r="F73" s="82" t="s">
        <v>329</v>
      </c>
      <c r="G73" s="93" t="s">
        <v>267</v>
      </c>
      <c r="H73" s="82" t="s">
        <v>302</v>
      </c>
      <c r="I73" s="82" t="s">
        <v>247</v>
      </c>
      <c r="J73" s="82"/>
      <c r="K73" s="87">
        <v>3.0999999999459567</v>
      </c>
      <c r="L73" s="93" t="s">
        <v>126</v>
      </c>
      <c r="M73" s="94">
        <v>2.1499999999999998E-2</v>
      </c>
      <c r="N73" s="94">
        <v>2.1999999999691183E-2</v>
      </c>
      <c r="O73" s="87">
        <v>23539.364605999999</v>
      </c>
      <c r="P73" s="89">
        <v>110.05</v>
      </c>
      <c r="Q73" s="82"/>
      <c r="R73" s="87">
        <v>25.905071403999997</v>
      </c>
      <c r="S73" s="88">
        <v>1.9052585708543108E-5</v>
      </c>
      <c r="T73" s="88">
        <v>1.1216872520317221E-2</v>
      </c>
      <c r="U73" s="88">
        <v>3.3340940039936157E-4</v>
      </c>
    </row>
    <row r="74" spans="2:21">
      <c r="B74" s="86" t="s">
        <v>334</v>
      </c>
      <c r="C74" s="82">
        <v>3230273</v>
      </c>
      <c r="D74" s="93" t="s">
        <v>114</v>
      </c>
      <c r="E74" s="93" t="s">
        <v>243</v>
      </c>
      <c r="F74" s="82" t="s">
        <v>329</v>
      </c>
      <c r="G74" s="93" t="s">
        <v>267</v>
      </c>
      <c r="H74" s="82" t="s">
        <v>302</v>
      </c>
      <c r="I74" s="82" t="s">
        <v>247</v>
      </c>
      <c r="J74" s="82"/>
      <c r="K74" s="87">
        <v>4.6700000000675095</v>
      </c>
      <c r="L74" s="93" t="s">
        <v>126</v>
      </c>
      <c r="M74" s="94">
        <v>2.2499999999999999E-2</v>
      </c>
      <c r="N74" s="94">
        <v>2.6200000000337544E-2</v>
      </c>
      <c r="O74" s="87">
        <v>25675.700157999996</v>
      </c>
      <c r="P74" s="89">
        <v>107.42</v>
      </c>
      <c r="Q74" s="87">
        <v>2.0445211910000003</v>
      </c>
      <c r="R74" s="87">
        <v>29.625358299999998</v>
      </c>
      <c r="S74" s="88">
        <v>2.5752465127176497E-5</v>
      </c>
      <c r="T74" s="88">
        <v>1.2827753386099939E-2</v>
      </c>
      <c r="U74" s="88">
        <v>3.8129109136113352E-4</v>
      </c>
    </row>
    <row r="75" spans="2:21">
      <c r="B75" s="86" t="s">
        <v>335</v>
      </c>
      <c r="C75" s="82">
        <v>3230372</v>
      </c>
      <c r="D75" s="93" t="s">
        <v>114</v>
      </c>
      <c r="E75" s="93" t="s">
        <v>243</v>
      </c>
      <c r="F75" s="82" t="s">
        <v>329</v>
      </c>
      <c r="G75" s="93" t="s">
        <v>267</v>
      </c>
      <c r="H75" s="82" t="s">
        <v>302</v>
      </c>
      <c r="I75" s="82" t="s">
        <v>247</v>
      </c>
      <c r="J75" s="82"/>
      <c r="K75" s="87">
        <v>5.1100000002029269</v>
      </c>
      <c r="L75" s="93" t="s">
        <v>126</v>
      </c>
      <c r="M75" s="94">
        <v>6.5000000000000006E-3</v>
      </c>
      <c r="N75" s="94">
        <v>2.3400000000679485E-2</v>
      </c>
      <c r="O75" s="87">
        <v>10857.189456</v>
      </c>
      <c r="P75" s="89">
        <v>98.81</v>
      </c>
      <c r="Q75" s="87">
        <v>0.16264078699999998</v>
      </c>
      <c r="R75" s="87">
        <v>10.890629688999999</v>
      </c>
      <c r="S75" s="88">
        <v>2.9182690087765959E-5</v>
      </c>
      <c r="T75" s="88">
        <v>4.7156328188554019E-3</v>
      </c>
      <c r="U75" s="88">
        <v>1.4016708380970946E-4</v>
      </c>
    </row>
    <row r="76" spans="2:21">
      <c r="B76" s="86" t="s">
        <v>336</v>
      </c>
      <c r="C76" s="82">
        <v>3230398</v>
      </c>
      <c r="D76" s="93" t="s">
        <v>114</v>
      </c>
      <c r="E76" s="93" t="s">
        <v>243</v>
      </c>
      <c r="F76" s="82" t="s">
        <v>329</v>
      </c>
      <c r="G76" s="93" t="s">
        <v>267</v>
      </c>
      <c r="H76" s="82" t="s">
        <v>302</v>
      </c>
      <c r="I76" s="82" t="s">
        <v>247</v>
      </c>
      <c r="J76" s="82"/>
      <c r="K76" s="87">
        <v>5.8200000063671116</v>
      </c>
      <c r="L76" s="93" t="s">
        <v>126</v>
      </c>
      <c r="M76" s="94">
        <v>1.43E-2</v>
      </c>
      <c r="N76" s="94">
        <v>2.6300000000558512E-2</v>
      </c>
      <c r="O76" s="87">
        <v>174.50462799999997</v>
      </c>
      <c r="P76" s="89">
        <v>100.69</v>
      </c>
      <c r="Q76" s="87">
        <v>3.0947409999999998E-3</v>
      </c>
      <c r="R76" s="87">
        <v>0.179045073</v>
      </c>
      <c r="S76" s="88">
        <v>4.3369047958681744E-7</v>
      </c>
      <c r="T76" s="88">
        <v>7.7526354894423707E-5</v>
      </c>
      <c r="U76" s="88">
        <v>2.3043870253209333E-6</v>
      </c>
    </row>
    <row r="77" spans="2:21">
      <c r="B77" s="86" t="s">
        <v>337</v>
      </c>
      <c r="C77" s="82">
        <v>3230422</v>
      </c>
      <c r="D77" s="93" t="s">
        <v>114</v>
      </c>
      <c r="E77" s="93" t="s">
        <v>243</v>
      </c>
      <c r="F77" s="82" t="s">
        <v>329</v>
      </c>
      <c r="G77" s="93" t="s">
        <v>267</v>
      </c>
      <c r="H77" s="82" t="s">
        <v>302</v>
      </c>
      <c r="I77" s="82" t="s">
        <v>247</v>
      </c>
      <c r="J77" s="82"/>
      <c r="K77" s="87">
        <v>6.6000000000181434</v>
      </c>
      <c r="L77" s="93" t="s">
        <v>126</v>
      </c>
      <c r="M77" s="94">
        <v>2.5000000000000001E-3</v>
      </c>
      <c r="N77" s="94">
        <v>2.5100000000040822E-2</v>
      </c>
      <c r="O77" s="87">
        <v>23542.816137292401</v>
      </c>
      <c r="P77" s="89">
        <v>91.26</v>
      </c>
      <c r="Q77" s="87">
        <v>0.56087193495840004</v>
      </c>
      <c r="R77" s="87">
        <v>22.046045940999999</v>
      </c>
      <c r="S77" s="88">
        <v>1.8134287973457583E-5</v>
      </c>
      <c r="T77" s="88">
        <v>9.5459179803330033E-3</v>
      </c>
      <c r="U77" s="88">
        <v>2.8374208446422665E-4</v>
      </c>
    </row>
    <row r="78" spans="2:21">
      <c r="B78" s="86" t="s">
        <v>338</v>
      </c>
      <c r="C78" s="82">
        <v>1940600</v>
      </c>
      <c r="D78" s="93" t="s">
        <v>114</v>
      </c>
      <c r="E78" s="93" t="s">
        <v>243</v>
      </c>
      <c r="F78" s="82" t="s">
        <v>272</v>
      </c>
      <c r="G78" s="93" t="s">
        <v>250</v>
      </c>
      <c r="H78" s="82" t="s">
        <v>297</v>
      </c>
      <c r="I78" s="82" t="s">
        <v>124</v>
      </c>
      <c r="J78" s="82"/>
      <c r="K78" s="87">
        <v>0.33000000003452801</v>
      </c>
      <c r="L78" s="93" t="s">
        <v>126</v>
      </c>
      <c r="M78" s="94">
        <v>1.4199999999999999E-2</v>
      </c>
      <c r="N78" s="94">
        <v>3.0200000000746931E-2</v>
      </c>
      <c r="O78" s="87">
        <v>0.25982</v>
      </c>
      <c r="P78" s="89">
        <v>5462000</v>
      </c>
      <c r="Q78" s="82"/>
      <c r="R78" s="87">
        <v>14.191368046999999</v>
      </c>
      <c r="S78" s="88">
        <v>1.2259708394281131E-5</v>
      </c>
      <c r="T78" s="88">
        <v>6.1448495466228581E-3</v>
      </c>
      <c r="U78" s="88">
        <v>1.8264900480707933E-4</v>
      </c>
    </row>
    <row r="79" spans="2:21">
      <c r="B79" s="86" t="s">
        <v>339</v>
      </c>
      <c r="C79" s="82">
        <v>1940626</v>
      </c>
      <c r="D79" s="93" t="s">
        <v>114</v>
      </c>
      <c r="E79" s="93" t="s">
        <v>243</v>
      </c>
      <c r="F79" s="82" t="s">
        <v>272</v>
      </c>
      <c r="G79" s="93" t="s">
        <v>250</v>
      </c>
      <c r="H79" s="82" t="s">
        <v>297</v>
      </c>
      <c r="I79" s="82" t="s">
        <v>124</v>
      </c>
      <c r="J79" s="82"/>
      <c r="K79" s="87">
        <v>1</v>
      </c>
      <c r="L79" s="93" t="s">
        <v>126</v>
      </c>
      <c r="M79" s="94">
        <v>1.5900000000000001E-2</v>
      </c>
      <c r="N79" s="94">
        <v>2.2599999999631533E-2</v>
      </c>
      <c r="O79" s="87">
        <v>0.20272499999999996</v>
      </c>
      <c r="P79" s="89">
        <v>5355000</v>
      </c>
      <c r="Q79" s="82"/>
      <c r="R79" s="87">
        <v>10.85589989</v>
      </c>
      <c r="S79" s="88">
        <v>1.3542084168336672E-5</v>
      </c>
      <c r="T79" s="88">
        <v>4.7005948472565633E-3</v>
      </c>
      <c r="U79" s="88">
        <v>1.3972009637315709E-4</v>
      </c>
    </row>
    <row r="80" spans="2:21">
      <c r="B80" s="86" t="s">
        <v>340</v>
      </c>
      <c r="C80" s="82">
        <v>1940725</v>
      </c>
      <c r="D80" s="93" t="s">
        <v>114</v>
      </c>
      <c r="E80" s="93" t="s">
        <v>243</v>
      </c>
      <c r="F80" s="82" t="s">
        <v>272</v>
      </c>
      <c r="G80" s="93" t="s">
        <v>250</v>
      </c>
      <c r="H80" s="82" t="s">
        <v>297</v>
      </c>
      <c r="I80" s="82" t="s">
        <v>124</v>
      </c>
      <c r="J80" s="82"/>
      <c r="K80" s="87">
        <v>3.2300000000315645</v>
      </c>
      <c r="L80" s="93" t="s">
        <v>126</v>
      </c>
      <c r="M80" s="94">
        <v>2.5899999999999999E-2</v>
      </c>
      <c r="N80" s="94">
        <v>2.809999999991392E-2</v>
      </c>
      <c r="O80" s="87">
        <v>0.32100800000000002</v>
      </c>
      <c r="P80" s="89">
        <v>5428111</v>
      </c>
      <c r="Q80" s="82"/>
      <c r="R80" s="87">
        <v>17.424649015</v>
      </c>
      <c r="S80" s="88">
        <v>1.5197083747573736E-5</v>
      </c>
      <c r="T80" s="88">
        <v>7.5448572854482313E-3</v>
      </c>
      <c r="U80" s="88">
        <v>2.2426272020865484E-4</v>
      </c>
    </row>
    <row r="81" spans="2:21">
      <c r="B81" s="86" t="s">
        <v>341</v>
      </c>
      <c r="C81" s="82">
        <v>1940691</v>
      </c>
      <c r="D81" s="93" t="s">
        <v>114</v>
      </c>
      <c r="E81" s="93" t="s">
        <v>243</v>
      </c>
      <c r="F81" s="82" t="s">
        <v>272</v>
      </c>
      <c r="G81" s="93" t="s">
        <v>250</v>
      </c>
      <c r="H81" s="82" t="s">
        <v>297</v>
      </c>
      <c r="I81" s="82" t="s">
        <v>124</v>
      </c>
      <c r="J81" s="82"/>
      <c r="K81" s="87">
        <v>2.2000000000219675</v>
      </c>
      <c r="L81" s="93" t="s">
        <v>126</v>
      </c>
      <c r="M81" s="94">
        <v>2.0199999999999999E-2</v>
      </c>
      <c r="N81" s="94">
        <v>2.4899999999604572E-2</v>
      </c>
      <c r="O81" s="87">
        <v>0.168104</v>
      </c>
      <c r="P81" s="89">
        <v>5415800</v>
      </c>
      <c r="Q81" s="82"/>
      <c r="R81" s="87">
        <v>9.104151164000001</v>
      </c>
      <c r="S81" s="88">
        <v>7.9878355904015213E-6</v>
      </c>
      <c r="T81" s="88">
        <v>3.9420892310884463E-3</v>
      </c>
      <c r="U81" s="88">
        <v>1.1717433754170982E-4</v>
      </c>
    </row>
    <row r="82" spans="2:21">
      <c r="B82" s="86" t="s">
        <v>342</v>
      </c>
      <c r="C82" s="82">
        <v>6620462</v>
      </c>
      <c r="D82" s="93" t="s">
        <v>114</v>
      </c>
      <c r="E82" s="93" t="s">
        <v>243</v>
      </c>
      <c r="F82" s="82" t="s">
        <v>270</v>
      </c>
      <c r="G82" s="93" t="s">
        <v>250</v>
      </c>
      <c r="H82" s="82" t="s">
        <v>297</v>
      </c>
      <c r="I82" s="82" t="s">
        <v>124</v>
      </c>
      <c r="J82" s="82"/>
      <c r="K82" s="87">
        <v>3.4600000004234199</v>
      </c>
      <c r="L82" s="93" t="s">
        <v>126</v>
      </c>
      <c r="M82" s="94">
        <v>2.9700000000000001E-2</v>
      </c>
      <c r="N82" s="94">
        <v>2.9100000004066175E-2</v>
      </c>
      <c r="O82" s="87">
        <v>5.4496999999999997E-2</v>
      </c>
      <c r="P82" s="89">
        <v>5460401</v>
      </c>
      <c r="Q82" s="82"/>
      <c r="R82" s="87">
        <v>2.9757681689999997</v>
      </c>
      <c r="S82" s="88">
        <v>3.8926428571428569E-6</v>
      </c>
      <c r="T82" s="88">
        <v>1.2885049294454665E-3</v>
      </c>
      <c r="U82" s="88">
        <v>3.8299415024989988E-5</v>
      </c>
    </row>
    <row r="83" spans="2:21">
      <c r="B83" s="86" t="s">
        <v>343</v>
      </c>
      <c r="C83" s="82">
        <v>6620553</v>
      </c>
      <c r="D83" s="93" t="s">
        <v>114</v>
      </c>
      <c r="E83" s="93" t="s">
        <v>243</v>
      </c>
      <c r="F83" s="82" t="s">
        <v>270</v>
      </c>
      <c r="G83" s="93" t="s">
        <v>250</v>
      </c>
      <c r="H83" s="82" t="s">
        <v>297</v>
      </c>
      <c r="I83" s="82" t="s">
        <v>124</v>
      </c>
      <c r="J83" s="82"/>
      <c r="K83" s="87">
        <v>5.0700000000178393</v>
      </c>
      <c r="L83" s="93" t="s">
        <v>126</v>
      </c>
      <c r="M83" s="94">
        <v>8.3999999999999995E-3</v>
      </c>
      <c r="N83" s="94">
        <v>3.2700000000688088E-2</v>
      </c>
      <c r="O83" s="87">
        <v>8.3986999999999992E-2</v>
      </c>
      <c r="P83" s="89">
        <v>4672001</v>
      </c>
      <c r="Q83" s="82"/>
      <c r="R83" s="87">
        <v>3.9238648990000007</v>
      </c>
      <c r="S83" s="88">
        <v>1.0560417452533635E-5</v>
      </c>
      <c r="T83" s="88">
        <v>1.6990299572088535E-3</v>
      </c>
      <c r="U83" s="88">
        <v>5.0501827338012454E-5</v>
      </c>
    </row>
    <row r="84" spans="2:21">
      <c r="B84" s="86" t="s">
        <v>344</v>
      </c>
      <c r="C84" s="82">
        <v>1191329</v>
      </c>
      <c r="D84" s="93" t="s">
        <v>114</v>
      </c>
      <c r="E84" s="93" t="s">
        <v>243</v>
      </c>
      <c r="F84" s="82" t="s">
        <v>270</v>
      </c>
      <c r="G84" s="93" t="s">
        <v>250</v>
      </c>
      <c r="H84" s="82" t="s">
        <v>297</v>
      </c>
      <c r="I84" s="82" t="s">
        <v>124</v>
      </c>
      <c r="J84" s="82"/>
      <c r="K84" s="87">
        <v>5.4800000000691602</v>
      </c>
      <c r="L84" s="93" t="s">
        <v>126</v>
      </c>
      <c r="M84" s="94">
        <v>3.0899999999999997E-2</v>
      </c>
      <c r="N84" s="94">
        <v>3.450000000071194E-2</v>
      </c>
      <c r="O84" s="87">
        <v>0.19980200000000001</v>
      </c>
      <c r="P84" s="89">
        <v>4921002</v>
      </c>
      <c r="Q84" s="82"/>
      <c r="R84" s="87">
        <v>9.8322395340000011</v>
      </c>
      <c r="S84" s="88">
        <v>1.0515894736842105E-5</v>
      </c>
      <c r="T84" s="88">
        <v>4.2573508376846942E-3</v>
      </c>
      <c r="U84" s="88">
        <v>1.2654514772376417E-4</v>
      </c>
    </row>
    <row r="85" spans="2:21">
      <c r="B85" s="86" t="s">
        <v>345</v>
      </c>
      <c r="C85" s="82">
        <v>1157569</v>
      </c>
      <c r="D85" s="93" t="s">
        <v>114</v>
      </c>
      <c r="E85" s="93" t="s">
        <v>243</v>
      </c>
      <c r="F85" s="82" t="s">
        <v>346</v>
      </c>
      <c r="G85" s="93" t="s">
        <v>267</v>
      </c>
      <c r="H85" s="82" t="s">
        <v>302</v>
      </c>
      <c r="I85" s="82" t="s">
        <v>247</v>
      </c>
      <c r="J85" s="82"/>
      <c r="K85" s="87">
        <v>3.7100000000567306</v>
      </c>
      <c r="L85" s="93" t="s">
        <v>126</v>
      </c>
      <c r="M85" s="94">
        <v>1.4199999999999999E-2</v>
      </c>
      <c r="N85" s="94">
        <v>2.170000000047187E-2</v>
      </c>
      <c r="O85" s="87">
        <v>17939.216914000001</v>
      </c>
      <c r="P85" s="89">
        <v>105.14</v>
      </c>
      <c r="Q85" s="82"/>
      <c r="R85" s="87">
        <v>18.861291583</v>
      </c>
      <c r="S85" s="88">
        <v>1.8632360338466385E-5</v>
      </c>
      <c r="T85" s="88">
        <v>8.1669222198081075E-3</v>
      </c>
      <c r="U85" s="88">
        <v>2.4275292738527423E-4</v>
      </c>
    </row>
    <row r="86" spans="2:21">
      <c r="B86" s="86" t="s">
        <v>347</v>
      </c>
      <c r="C86" s="82">
        <v>1129899</v>
      </c>
      <c r="D86" s="93" t="s">
        <v>114</v>
      </c>
      <c r="E86" s="93" t="s">
        <v>243</v>
      </c>
      <c r="F86" s="82" t="s">
        <v>348</v>
      </c>
      <c r="G86" s="93" t="s">
        <v>267</v>
      </c>
      <c r="H86" s="82" t="s">
        <v>302</v>
      </c>
      <c r="I86" s="82" t="s">
        <v>247</v>
      </c>
      <c r="J86" s="82"/>
      <c r="K86" s="87">
        <v>1.2000000008761116</v>
      </c>
      <c r="L86" s="93" t="s">
        <v>126</v>
      </c>
      <c r="M86" s="94">
        <v>0.04</v>
      </c>
      <c r="N86" s="94">
        <v>1.5000000000000003E-2</v>
      </c>
      <c r="O86" s="87">
        <v>611.35901100000001</v>
      </c>
      <c r="P86" s="89">
        <v>112.02</v>
      </c>
      <c r="Q86" s="82"/>
      <c r="R86" s="87">
        <v>0.68484438199999997</v>
      </c>
      <c r="S86" s="88">
        <v>3.754773045540307E-6</v>
      </c>
      <c r="T86" s="88">
        <v>2.9653699885047533E-4</v>
      </c>
      <c r="U86" s="88">
        <v>8.814241474518167E-6</v>
      </c>
    </row>
    <row r="87" spans="2:21">
      <c r="B87" s="86" t="s">
        <v>349</v>
      </c>
      <c r="C87" s="82">
        <v>1136753</v>
      </c>
      <c r="D87" s="93" t="s">
        <v>114</v>
      </c>
      <c r="E87" s="93" t="s">
        <v>243</v>
      </c>
      <c r="F87" s="82" t="s">
        <v>348</v>
      </c>
      <c r="G87" s="93" t="s">
        <v>267</v>
      </c>
      <c r="H87" s="82" t="s">
        <v>302</v>
      </c>
      <c r="I87" s="82" t="s">
        <v>247</v>
      </c>
      <c r="J87" s="82"/>
      <c r="K87" s="87">
        <v>3.4100000000535111</v>
      </c>
      <c r="L87" s="93" t="s">
        <v>126</v>
      </c>
      <c r="M87" s="94">
        <v>0.04</v>
      </c>
      <c r="N87" s="94">
        <v>2.1200000000204607E-2</v>
      </c>
      <c r="O87" s="87">
        <v>21761.504942</v>
      </c>
      <c r="P87" s="89">
        <v>116.79</v>
      </c>
      <c r="Q87" s="82"/>
      <c r="R87" s="87">
        <v>25.415261503999997</v>
      </c>
      <c r="S87" s="88">
        <v>2.2765655193137534E-5</v>
      </c>
      <c r="T87" s="88">
        <v>1.1004785276016438E-2</v>
      </c>
      <c r="U87" s="88">
        <v>3.2710533651465615E-4</v>
      </c>
    </row>
    <row r="88" spans="2:21">
      <c r="B88" s="86" t="s">
        <v>350</v>
      </c>
      <c r="C88" s="82">
        <v>1138544</v>
      </c>
      <c r="D88" s="93" t="s">
        <v>114</v>
      </c>
      <c r="E88" s="93" t="s">
        <v>243</v>
      </c>
      <c r="F88" s="82" t="s">
        <v>348</v>
      </c>
      <c r="G88" s="93" t="s">
        <v>267</v>
      </c>
      <c r="H88" s="82" t="s">
        <v>302</v>
      </c>
      <c r="I88" s="82" t="s">
        <v>247</v>
      </c>
      <c r="J88" s="82"/>
      <c r="K88" s="87">
        <v>4.8000000002148813</v>
      </c>
      <c r="L88" s="93" t="s">
        <v>126</v>
      </c>
      <c r="M88" s="94">
        <v>3.5000000000000003E-2</v>
      </c>
      <c r="N88" s="94">
        <v>2.4200000001695168E-2</v>
      </c>
      <c r="O88" s="87">
        <v>7194.6527219999998</v>
      </c>
      <c r="P88" s="89">
        <v>116.43</v>
      </c>
      <c r="Q88" s="82"/>
      <c r="R88" s="87">
        <v>8.3767344989999994</v>
      </c>
      <c r="S88" s="88">
        <v>7.9753193001147575E-6</v>
      </c>
      <c r="T88" s="88">
        <v>3.6271184721505096E-3</v>
      </c>
      <c r="U88" s="88">
        <v>1.0781217249163761E-4</v>
      </c>
    </row>
    <row r="89" spans="2:21">
      <c r="B89" s="86" t="s">
        <v>351</v>
      </c>
      <c r="C89" s="82">
        <v>1171271</v>
      </c>
      <c r="D89" s="93" t="s">
        <v>114</v>
      </c>
      <c r="E89" s="93" t="s">
        <v>243</v>
      </c>
      <c r="F89" s="82" t="s">
        <v>348</v>
      </c>
      <c r="G89" s="93" t="s">
        <v>267</v>
      </c>
      <c r="H89" s="82" t="s">
        <v>302</v>
      </c>
      <c r="I89" s="82" t="s">
        <v>247</v>
      </c>
      <c r="J89" s="82"/>
      <c r="K89" s="87">
        <v>6.8500000046585319</v>
      </c>
      <c r="L89" s="93" t="s">
        <v>126</v>
      </c>
      <c r="M89" s="94">
        <v>2.5000000000000001E-2</v>
      </c>
      <c r="N89" s="94">
        <v>2.5100000018012988E-2</v>
      </c>
      <c r="O89" s="87">
        <v>741.22901400000001</v>
      </c>
      <c r="P89" s="89">
        <v>108.6</v>
      </c>
      <c r="Q89" s="82"/>
      <c r="R89" s="87">
        <v>0.80497470500000001</v>
      </c>
      <c r="S89" s="88">
        <v>2.0961858659255984E-6</v>
      </c>
      <c r="T89" s="88">
        <v>3.4855332020705215E-4</v>
      </c>
      <c r="U89" s="88">
        <v>1.036037035162395E-5</v>
      </c>
    </row>
    <row r="90" spans="2:21">
      <c r="B90" s="86" t="s">
        <v>352</v>
      </c>
      <c r="C90" s="82">
        <v>7770217</v>
      </c>
      <c r="D90" s="93" t="s">
        <v>114</v>
      </c>
      <c r="E90" s="93" t="s">
        <v>243</v>
      </c>
      <c r="F90" s="82" t="s">
        <v>353</v>
      </c>
      <c r="G90" s="93" t="s">
        <v>354</v>
      </c>
      <c r="H90" s="82" t="s">
        <v>302</v>
      </c>
      <c r="I90" s="82" t="s">
        <v>247</v>
      </c>
      <c r="J90" s="82"/>
      <c r="K90" s="82">
        <v>3.12</v>
      </c>
      <c r="L90" s="93" t="s">
        <v>126</v>
      </c>
      <c r="M90" s="94">
        <v>4.2999999999999997E-2</v>
      </c>
      <c r="N90" s="94">
        <v>1.7209302325581394E-2</v>
      </c>
      <c r="O90" s="87">
        <v>3.6999999999999998E-5</v>
      </c>
      <c r="P90" s="89">
        <v>117.55</v>
      </c>
      <c r="Q90" s="82"/>
      <c r="R90" s="87">
        <v>4.3000000000000001E-8</v>
      </c>
      <c r="S90" s="88">
        <v>6.0468420416465951E-14</v>
      </c>
      <c r="T90" s="88">
        <v>1.8618961162143899E-11</v>
      </c>
      <c r="U90" s="88">
        <v>5.5342847713435895E-13</v>
      </c>
    </row>
    <row r="91" spans="2:21">
      <c r="B91" s="86" t="s">
        <v>355</v>
      </c>
      <c r="C91" s="82">
        <v>1410281</v>
      </c>
      <c r="D91" s="93" t="s">
        <v>114</v>
      </c>
      <c r="E91" s="93" t="s">
        <v>243</v>
      </c>
      <c r="F91" s="82" t="s">
        <v>356</v>
      </c>
      <c r="G91" s="93" t="s">
        <v>122</v>
      </c>
      <c r="H91" s="82" t="s">
        <v>302</v>
      </c>
      <c r="I91" s="82" t="s">
        <v>247</v>
      </c>
      <c r="J91" s="82"/>
      <c r="K91" s="87">
        <v>0.16000000013432272</v>
      </c>
      <c r="L91" s="93" t="s">
        <v>126</v>
      </c>
      <c r="M91" s="94">
        <v>2.1499999999999998E-2</v>
      </c>
      <c r="N91" s="94">
        <v>1.2400000002014844E-2</v>
      </c>
      <c r="O91" s="87">
        <v>2183.4129050000001</v>
      </c>
      <c r="P91" s="89">
        <v>109.11</v>
      </c>
      <c r="Q91" s="82"/>
      <c r="R91" s="87">
        <v>2.382321648</v>
      </c>
      <c r="S91" s="88">
        <v>1.8723450871272467E-5</v>
      </c>
      <c r="T91" s="88">
        <v>1.0315431218568987E-3</v>
      </c>
      <c r="U91" s="88">
        <v>3.0661503295275732E-5</v>
      </c>
    </row>
    <row r="92" spans="2:21">
      <c r="B92" s="86" t="s">
        <v>357</v>
      </c>
      <c r="C92" s="82">
        <v>1410307</v>
      </c>
      <c r="D92" s="93" t="s">
        <v>114</v>
      </c>
      <c r="E92" s="93" t="s">
        <v>243</v>
      </c>
      <c r="F92" s="82" t="s">
        <v>356</v>
      </c>
      <c r="G92" s="93" t="s">
        <v>122</v>
      </c>
      <c r="H92" s="82" t="s">
        <v>302</v>
      </c>
      <c r="I92" s="82" t="s">
        <v>247</v>
      </c>
      <c r="J92" s="82"/>
      <c r="K92" s="87">
        <v>1.8100000000236949</v>
      </c>
      <c r="L92" s="93" t="s">
        <v>126</v>
      </c>
      <c r="M92" s="94">
        <v>1.8000000000000002E-2</v>
      </c>
      <c r="N92" s="94">
        <v>1.7900000000440043E-2</v>
      </c>
      <c r="O92" s="87">
        <v>10897.454566000002</v>
      </c>
      <c r="P92" s="89">
        <v>108.44</v>
      </c>
      <c r="Q92" s="82"/>
      <c r="R92" s="87">
        <v>11.817200011999997</v>
      </c>
      <c r="S92" s="88">
        <v>9.5827653652180013E-6</v>
      </c>
      <c r="T92" s="88">
        <v>5.1168369318305663E-3</v>
      </c>
      <c r="U92" s="88">
        <v>1.520924420147276E-4</v>
      </c>
    </row>
    <row r="93" spans="2:21">
      <c r="B93" s="86" t="s">
        <v>358</v>
      </c>
      <c r="C93" s="82">
        <v>1110915</v>
      </c>
      <c r="D93" s="93" t="s">
        <v>114</v>
      </c>
      <c r="E93" s="93" t="s">
        <v>243</v>
      </c>
      <c r="F93" s="82" t="s">
        <v>359</v>
      </c>
      <c r="G93" s="93" t="s">
        <v>360</v>
      </c>
      <c r="H93" s="82" t="s">
        <v>361</v>
      </c>
      <c r="I93" s="82" t="s">
        <v>247</v>
      </c>
      <c r="J93" s="82"/>
      <c r="K93" s="87">
        <v>6.3200000000211629</v>
      </c>
      <c r="L93" s="93" t="s">
        <v>126</v>
      </c>
      <c r="M93" s="94">
        <v>5.1500000000000004E-2</v>
      </c>
      <c r="N93" s="94">
        <v>2.7600000000146511E-2</v>
      </c>
      <c r="O93" s="87">
        <v>32579.226146000001</v>
      </c>
      <c r="P93" s="89">
        <v>150.84</v>
      </c>
      <c r="Q93" s="82"/>
      <c r="R93" s="87">
        <v>49.142504578</v>
      </c>
      <c r="S93" s="88">
        <v>1.0417450958518488E-5</v>
      </c>
      <c r="T93" s="88">
        <v>2.127866009647118E-2</v>
      </c>
      <c r="U93" s="88">
        <v>6.3248515049234429E-4</v>
      </c>
    </row>
    <row r="94" spans="2:21">
      <c r="B94" s="86" t="s">
        <v>362</v>
      </c>
      <c r="C94" s="82">
        <v>2300184</v>
      </c>
      <c r="D94" s="93" t="s">
        <v>114</v>
      </c>
      <c r="E94" s="93" t="s">
        <v>243</v>
      </c>
      <c r="F94" s="82" t="s">
        <v>363</v>
      </c>
      <c r="G94" s="93" t="s">
        <v>149</v>
      </c>
      <c r="H94" s="82" t="s">
        <v>364</v>
      </c>
      <c r="I94" s="82" t="s">
        <v>124</v>
      </c>
      <c r="J94" s="82"/>
      <c r="K94" s="87">
        <v>1.8899999999002683</v>
      </c>
      <c r="L94" s="93" t="s">
        <v>126</v>
      </c>
      <c r="M94" s="94">
        <v>2.2000000000000002E-2</v>
      </c>
      <c r="N94" s="94">
        <v>1.3699999999354678E-2</v>
      </c>
      <c r="O94" s="87">
        <v>9306.9641680000004</v>
      </c>
      <c r="P94" s="89">
        <v>109.89</v>
      </c>
      <c r="Q94" s="82"/>
      <c r="R94" s="87">
        <v>10.227423018</v>
      </c>
      <c r="S94" s="88">
        <v>1.1728775334824083E-5</v>
      </c>
      <c r="T94" s="88">
        <v>4.4284649293246173E-3</v>
      </c>
      <c r="U94" s="88">
        <v>1.3163132897350301E-4</v>
      </c>
    </row>
    <row r="95" spans="2:21">
      <c r="B95" s="86" t="s">
        <v>365</v>
      </c>
      <c r="C95" s="82">
        <v>2300242</v>
      </c>
      <c r="D95" s="93" t="s">
        <v>114</v>
      </c>
      <c r="E95" s="93" t="s">
        <v>243</v>
      </c>
      <c r="F95" s="82" t="s">
        <v>363</v>
      </c>
      <c r="G95" s="93" t="s">
        <v>149</v>
      </c>
      <c r="H95" s="82" t="s">
        <v>364</v>
      </c>
      <c r="I95" s="82" t="s">
        <v>124</v>
      </c>
      <c r="J95" s="82"/>
      <c r="K95" s="87">
        <v>5.1699999996590957</v>
      </c>
      <c r="L95" s="93" t="s">
        <v>126</v>
      </c>
      <c r="M95" s="94">
        <v>1.7000000000000001E-2</v>
      </c>
      <c r="N95" s="94">
        <v>2.0599999999278851E-2</v>
      </c>
      <c r="O95" s="87">
        <v>5839.2405090000002</v>
      </c>
      <c r="P95" s="89">
        <v>104.49</v>
      </c>
      <c r="Q95" s="82"/>
      <c r="R95" s="87">
        <v>6.1014229240000004</v>
      </c>
      <c r="S95" s="88">
        <v>4.6005802755979961E-6</v>
      </c>
      <c r="T95" s="88">
        <v>2.6419106152504759E-3</v>
      </c>
      <c r="U95" s="88">
        <v>7.8527934818185767E-5</v>
      </c>
    </row>
    <row r="96" spans="2:21">
      <c r="B96" s="86" t="s">
        <v>366</v>
      </c>
      <c r="C96" s="82">
        <v>1136084</v>
      </c>
      <c r="D96" s="93" t="s">
        <v>114</v>
      </c>
      <c r="E96" s="93" t="s">
        <v>243</v>
      </c>
      <c r="F96" s="82" t="s">
        <v>305</v>
      </c>
      <c r="G96" s="93" t="s">
        <v>267</v>
      </c>
      <c r="H96" s="82" t="s">
        <v>364</v>
      </c>
      <c r="I96" s="82" t="s">
        <v>124</v>
      </c>
      <c r="J96" s="82"/>
      <c r="K96" s="87">
        <v>1.339999982975024</v>
      </c>
      <c r="L96" s="93" t="s">
        <v>126</v>
      </c>
      <c r="M96" s="94">
        <v>2.5000000000000001E-2</v>
      </c>
      <c r="N96" s="94">
        <v>2.0599999886500159E-2</v>
      </c>
      <c r="O96" s="87">
        <v>38.788229999999999</v>
      </c>
      <c r="P96" s="89">
        <v>109.03</v>
      </c>
      <c r="Q96" s="82"/>
      <c r="R96" s="87">
        <v>4.2290807999999999E-2</v>
      </c>
      <c r="S96" s="88">
        <v>5.4915394309716663E-8</v>
      </c>
      <c r="T96" s="88">
        <v>1.8311881666690337E-5</v>
      </c>
      <c r="U96" s="88">
        <v>5.443008713539899E-7</v>
      </c>
    </row>
    <row r="97" spans="2:21">
      <c r="B97" s="86" t="s">
        <v>367</v>
      </c>
      <c r="C97" s="82">
        <v>1141050</v>
      </c>
      <c r="D97" s="93" t="s">
        <v>114</v>
      </c>
      <c r="E97" s="93" t="s">
        <v>243</v>
      </c>
      <c r="F97" s="82" t="s">
        <v>305</v>
      </c>
      <c r="G97" s="93" t="s">
        <v>267</v>
      </c>
      <c r="H97" s="82" t="s">
        <v>364</v>
      </c>
      <c r="I97" s="82" t="s">
        <v>124</v>
      </c>
      <c r="J97" s="82"/>
      <c r="K97" s="87">
        <v>2.6800000001166753</v>
      </c>
      <c r="L97" s="93" t="s">
        <v>126</v>
      </c>
      <c r="M97" s="94">
        <v>1.95E-2</v>
      </c>
      <c r="N97" s="94">
        <v>2.3900000001008753E-2</v>
      </c>
      <c r="O97" s="87">
        <v>7646.8054020000009</v>
      </c>
      <c r="P97" s="89">
        <v>107.6</v>
      </c>
      <c r="Q97" s="82"/>
      <c r="R97" s="87">
        <v>8.2279628030000005</v>
      </c>
      <c r="S97" s="88">
        <v>1.343719275191995E-5</v>
      </c>
      <c r="T97" s="88">
        <v>3.562700462153992E-3</v>
      </c>
      <c r="U97" s="88">
        <v>1.0589741683680098E-4</v>
      </c>
    </row>
    <row r="98" spans="2:21">
      <c r="B98" s="86" t="s">
        <v>368</v>
      </c>
      <c r="C98" s="82">
        <v>1162221</v>
      </c>
      <c r="D98" s="93" t="s">
        <v>114</v>
      </c>
      <c r="E98" s="93" t="s">
        <v>243</v>
      </c>
      <c r="F98" s="82" t="s">
        <v>305</v>
      </c>
      <c r="G98" s="93" t="s">
        <v>267</v>
      </c>
      <c r="H98" s="82" t="s">
        <v>364</v>
      </c>
      <c r="I98" s="82" t="s">
        <v>124</v>
      </c>
      <c r="J98" s="82"/>
      <c r="K98" s="82">
        <v>5.54</v>
      </c>
      <c r="L98" s="93" t="s">
        <v>126</v>
      </c>
      <c r="M98" s="94">
        <v>1.1699999999999999E-2</v>
      </c>
      <c r="N98" s="94">
        <v>3.6818181818181805E-2</v>
      </c>
      <c r="O98" s="87">
        <v>4.699999999999999E-5</v>
      </c>
      <c r="P98" s="89">
        <v>94.04</v>
      </c>
      <c r="Q98" s="82"/>
      <c r="R98" s="87">
        <v>4.4000000000000004E-8</v>
      </c>
      <c r="S98" s="88">
        <v>6.2321839099968666E-14</v>
      </c>
      <c r="T98" s="88">
        <v>1.9051960258937945E-11</v>
      </c>
      <c r="U98" s="88">
        <v>5.6629890683515808E-13</v>
      </c>
    </row>
    <row r="99" spans="2:21">
      <c r="B99" s="86" t="s">
        <v>369</v>
      </c>
      <c r="C99" s="82">
        <v>1156231</v>
      </c>
      <c r="D99" s="93" t="s">
        <v>114</v>
      </c>
      <c r="E99" s="93" t="s">
        <v>243</v>
      </c>
      <c r="F99" s="82" t="s">
        <v>305</v>
      </c>
      <c r="G99" s="93" t="s">
        <v>267</v>
      </c>
      <c r="H99" s="82" t="s">
        <v>364</v>
      </c>
      <c r="I99" s="82" t="s">
        <v>124</v>
      </c>
      <c r="J99" s="82"/>
      <c r="K99" s="87">
        <v>3.9599999999607949</v>
      </c>
      <c r="L99" s="93" t="s">
        <v>126</v>
      </c>
      <c r="M99" s="94">
        <v>3.3500000000000002E-2</v>
      </c>
      <c r="N99" s="94">
        <v>2.7199999999705966E-2</v>
      </c>
      <c r="O99" s="87">
        <v>7321.0530209999997</v>
      </c>
      <c r="P99" s="89">
        <v>111.49</v>
      </c>
      <c r="Q99" s="82"/>
      <c r="R99" s="87">
        <v>8.1622426919999995</v>
      </c>
      <c r="S99" s="88">
        <v>1.6801021127962956E-5</v>
      </c>
      <c r="T99" s="88">
        <v>3.5342437134497874E-3</v>
      </c>
      <c r="U99" s="88">
        <v>1.0505157076824675E-4</v>
      </c>
    </row>
    <row r="100" spans="2:21">
      <c r="B100" s="86" t="s">
        <v>370</v>
      </c>
      <c r="C100" s="82">
        <v>1174226</v>
      </c>
      <c r="D100" s="93" t="s">
        <v>114</v>
      </c>
      <c r="E100" s="93" t="s">
        <v>243</v>
      </c>
      <c r="F100" s="82" t="s">
        <v>305</v>
      </c>
      <c r="G100" s="93" t="s">
        <v>267</v>
      </c>
      <c r="H100" s="82" t="s">
        <v>364</v>
      </c>
      <c r="I100" s="82" t="s">
        <v>124</v>
      </c>
      <c r="J100" s="82"/>
      <c r="K100" s="87">
        <v>5.5200000000274443</v>
      </c>
      <c r="L100" s="93" t="s">
        <v>126</v>
      </c>
      <c r="M100" s="94">
        <v>1.3300000000000001E-2</v>
      </c>
      <c r="N100" s="94">
        <v>3.7000000000457403E-2</v>
      </c>
      <c r="O100" s="87">
        <v>13815.204035999999</v>
      </c>
      <c r="P100" s="89">
        <v>94.95</v>
      </c>
      <c r="Q100" s="82"/>
      <c r="R100" s="87">
        <v>13.117536582</v>
      </c>
      <c r="S100" s="88">
        <v>1.1052163228799999E-5</v>
      </c>
      <c r="T100" s="88">
        <v>5.6798814921688329E-3</v>
      </c>
      <c r="U100" s="88">
        <v>1.6882833242629078E-4</v>
      </c>
    </row>
    <row r="101" spans="2:21">
      <c r="B101" s="86" t="s">
        <v>371</v>
      </c>
      <c r="C101" s="82">
        <v>1186188</v>
      </c>
      <c r="D101" s="93" t="s">
        <v>114</v>
      </c>
      <c r="E101" s="93" t="s">
        <v>243</v>
      </c>
      <c r="F101" s="82" t="s">
        <v>305</v>
      </c>
      <c r="G101" s="93" t="s">
        <v>267</v>
      </c>
      <c r="H101" s="82" t="s">
        <v>361</v>
      </c>
      <c r="I101" s="82" t="s">
        <v>247</v>
      </c>
      <c r="J101" s="82"/>
      <c r="K101" s="87">
        <v>6.0400000003181837</v>
      </c>
      <c r="L101" s="93" t="s">
        <v>126</v>
      </c>
      <c r="M101" s="94">
        <v>1.8700000000000001E-2</v>
      </c>
      <c r="N101" s="94">
        <v>3.820000000159092E-2</v>
      </c>
      <c r="O101" s="87">
        <v>10885.496074999999</v>
      </c>
      <c r="P101" s="89">
        <v>92.39</v>
      </c>
      <c r="Q101" s="82"/>
      <c r="R101" s="87">
        <v>10.057109669999999</v>
      </c>
      <c r="S101" s="88">
        <v>1.8300026183731623E-5</v>
      </c>
      <c r="T101" s="88">
        <v>4.3547194034686473E-3</v>
      </c>
      <c r="U101" s="88">
        <v>1.2943932300096128E-4</v>
      </c>
    </row>
    <row r="102" spans="2:21">
      <c r="B102" s="86" t="s">
        <v>372</v>
      </c>
      <c r="C102" s="82">
        <v>1185537</v>
      </c>
      <c r="D102" s="93" t="s">
        <v>114</v>
      </c>
      <c r="E102" s="93" t="s">
        <v>243</v>
      </c>
      <c r="F102" s="82" t="s">
        <v>249</v>
      </c>
      <c r="G102" s="93" t="s">
        <v>250</v>
      </c>
      <c r="H102" s="82" t="s">
        <v>364</v>
      </c>
      <c r="I102" s="82" t="s">
        <v>124</v>
      </c>
      <c r="J102" s="82"/>
      <c r="K102" s="87">
        <v>5.0799999998773453</v>
      </c>
      <c r="L102" s="93" t="s">
        <v>126</v>
      </c>
      <c r="M102" s="94">
        <v>1.09E-2</v>
      </c>
      <c r="N102" s="94">
        <v>3.2399999999548117E-2</v>
      </c>
      <c r="O102" s="87">
        <v>0.26293800000000001</v>
      </c>
      <c r="P102" s="89">
        <v>4713094</v>
      </c>
      <c r="Q102" s="82"/>
      <c r="R102" s="87">
        <v>12.392506894</v>
      </c>
      <c r="S102" s="88">
        <v>1.4479762101437304E-5</v>
      </c>
      <c r="T102" s="88">
        <v>5.3659442921159661E-3</v>
      </c>
      <c r="U102" s="88">
        <v>1.5949688879589454E-4</v>
      </c>
    </row>
    <row r="103" spans="2:21">
      <c r="B103" s="86" t="s">
        <v>373</v>
      </c>
      <c r="C103" s="82">
        <v>1151000</v>
      </c>
      <c r="D103" s="93" t="s">
        <v>114</v>
      </c>
      <c r="E103" s="93" t="s">
        <v>243</v>
      </c>
      <c r="F103" s="82" t="s">
        <v>249</v>
      </c>
      <c r="G103" s="93" t="s">
        <v>250</v>
      </c>
      <c r="H103" s="82" t="s">
        <v>364</v>
      </c>
      <c r="I103" s="82" t="s">
        <v>124</v>
      </c>
      <c r="J103" s="82"/>
      <c r="K103" s="87">
        <v>1.5100000002314464</v>
      </c>
      <c r="L103" s="93" t="s">
        <v>126</v>
      </c>
      <c r="M103" s="94">
        <v>2.2000000000000002E-2</v>
      </c>
      <c r="N103" s="94">
        <v>2.6400000003945968E-2</v>
      </c>
      <c r="O103" s="87">
        <v>4.8716000000000002E-2</v>
      </c>
      <c r="P103" s="89">
        <v>5410109</v>
      </c>
      <c r="Q103" s="82"/>
      <c r="R103" s="87">
        <v>2.6356020889999994</v>
      </c>
      <c r="S103" s="88">
        <v>9.6773937226857382E-6</v>
      </c>
      <c r="T103" s="88">
        <v>1.1412133240454958E-3</v>
      </c>
      <c r="U103" s="88">
        <v>3.3921331405753598E-5</v>
      </c>
    </row>
    <row r="104" spans="2:21">
      <c r="B104" s="86" t="s">
        <v>374</v>
      </c>
      <c r="C104" s="82">
        <v>1167030</v>
      </c>
      <c r="D104" s="93" t="s">
        <v>114</v>
      </c>
      <c r="E104" s="93" t="s">
        <v>243</v>
      </c>
      <c r="F104" s="82" t="s">
        <v>249</v>
      </c>
      <c r="G104" s="93" t="s">
        <v>250</v>
      </c>
      <c r="H104" s="82" t="s">
        <v>364</v>
      </c>
      <c r="I104" s="82" t="s">
        <v>124</v>
      </c>
      <c r="J104" s="82"/>
      <c r="K104" s="87">
        <v>3.3499999998806724</v>
      </c>
      <c r="L104" s="93" t="s">
        <v>126</v>
      </c>
      <c r="M104" s="94">
        <v>2.3199999999999998E-2</v>
      </c>
      <c r="N104" s="94">
        <v>2.6699999999761342E-2</v>
      </c>
      <c r="O104" s="87">
        <v>3.1047999999999999E-2</v>
      </c>
      <c r="P104" s="89">
        <v>5398214</v>
      </c>
      <c r="Q104" s="82"/>
      <c r="R104" s="87">
        <v>1.6760638120000002</v>
      </c>
      <c r="S104" s="88">
        <v>5.1746666666666664E-6</v>
      </c>
      <c r="T104" s="88">
        <v>7.2573411676518272E-4</v>
      </c>
      <c r="U104" s="88">
        <v>2.157166146639927E-5</v>
      </c>
    </row>
    <row r="105" spans="2:21">
      <c r="B105" s="86" t="s">
        <v>375</v>
      </c>
      <c r="C105" s="82">
        <v>1189497</v>
      </c>
      <c r="D105" s="93" t="s">
        <v>114</v>
      </c>
      <c r="E105" s="93" t="s">
        <v>243</v>
      </c>
      <c r="F105" s="82" t="s">
        <v>249</v>
      </c>
      <c r="G105" s="93" t="s">
        <v>250</v>
      </c>
      <c r="H105" s="82" t="s">
        <v>364</v>
      </c>
      <c r="I105" s="82" t="s">
        <v>124</v>
      </c>
      <c r="J105" s="82"/>
      <c r="K105" s="87">
        <v>5.7000000001748807</v>
      </c>
      <c r="L105" s="93" t="s">
        <v>126</v>
      </c>
      <c r="M105" s="94">
        <v>2.9900000000000003E-2</v>
      </c>
      <c r="N105" s="94">
        <v>3.1200000001325411E-2</v>
      </c>
      <c r="O105" s="87">
        <v>0.215781</v>
      </c>
      <c r="P105" s="89">
        <v>5034999</v>
      </c>
      <c r="Q105" s="82"/>
      <c r="R105" s="87">
        <v>10.864545963000001</v>
      </c>
      <c r="S105" s="88">
        <v>1.3486312500000001E-5</v>
      </c>
      <c r="T105" s="88">
        <v>4.7043385890563789E-3</v>
      </c>
      <c r="U105" s="88">
        <v>1.3983137504789157E-4</v>
      </c>
    </row>
    <row r="106" spans="2:21">
      <c r="B106" s="86" t="s">
        <v>376</v>
      </c>
      <c r="C106" s="82">
        <v>7480197</v>
      </c>
      <c r="D106" s="93" t="s">
        <v>114</v>
      </c>
      <c r="E106" s="93" t="s">
        <v>243</v>
      </c>
      <c r="F106" s="82" t="s">
        <v>253</v>
      </c>
      <c r="G106" s="93" t="s">
        <v>250</v>
      </c>
      <c r="H106" s="82" t="s">
        <v>364</v>
      </c>
      <c r="I106" s="82" t="s">
        <v>124</v>
      </c>
      <c r="J106" s="82"/>
      <c r="K106" s="87">
        <v>2.7900000000223342</v>
      </c>
      <c r="L106" s="93" t="s">
        <v>126</v>
      </c>
      <c r="M106" s="94">
        <v>1.46E-2</v>
      </c>
      <c r="N106" s="94">
        <v>2.650000000037224E-2</v>
      </c>
      <c r="O106" s="87">
        <v>0.31002999999999997</v>
      </c>
      <c r="P106" s="89">
        <v>5199058</v>
      </c>
      <c r="Q106" s="82"/>
      <c r="R106" s="87">
        <v>16.118651115999999</v>
      </c>
      <c r="S106" s="88">
        <v>1.1640821537190702E-5</v>
      </c>
      <c r="T106" s="88">
        <v>6.9793613747663116E-3</v>
      </c>
      <c r="U106" s="88">
        <v>2.0745396606018407E-4</v>
      </c>
    </row>
    <row r="107" spans="2:21">
      <c r="B107" s="86" t="s">
        <v>377</v>
      </c>
      <c r="C107" s="82">
        <v>7480247</v>
      </c>
      <c r="D107" s="93" t="s">
        <v>114</v>
      </c>
      <c r="E107" s="93" t="s">
        <v>243</v>
      </c>
      <c r="F107" s="82" t="s">
        <v>253</v>
      </c>
      <c r="G107" s="93" t="s">
        <v>250</v>
      </c>
      <c r="H107" s="82" t="s">
        <v>364</v>
      </c>
      <c r="I107" s="82" t="s">
        <v>124</v>
      </c>
      <c r="J107" s="82"/>
      <c r="K107" s="87">
        <v>3.3599999999722283</v>
      </c>
      <c r="L107" s="93" t="s">
        <v>126</v>
      </c>
      <c r="M107" s="94">
        <v>2.4199999999999999E-2</v>
      </c>
      <c r="N107" s="94">
        <v>3.0399999999899011E-2</v>
      </c>
      <c r="O107" s="87">
        <v>0.29613</v>
      </c>
      <c r="P107" s="89">
        <v>5350089</v>
      </c>
      <c r="Q107" s="82"/>
      <c r="R107" s="87">
        <v>15.843210779</v>
      </c>
      <c r="S107" s="88">
        <v>9.778430854576675E-6</v>
      </c>
      <c r="T107" s="88">
        <v>6.8600959576246645E-3</v>
      </c>
      <c r="U107" s="88">
        <v>2.0390893056606118E-4</v>
      </c>
    </row>
    <row r="108" spans="2:21">
      <c r="B108" s="86" t="s">
        <v>378</v>
      </c>
      <c r="C108" s="82">
        <v>7480312</v>
      </c>
      <c r="D108" s="93" t="s">
        <v>114</v>
      </c>
      <c r="E108" s="93" t="s">
        <v>243</v>
      </c>
      <c r="F108" s="82" t="s">
        <v>253</v>
      </c>
      <c r="G108" s="93" t="s">
        <v>250</v>
      </c>
      <c r="H108" s="82" t="s">
        <v>364</v>
      </c>
      <c r="I108" s="82" t="s">
        <v>124</v>
      </c>
      <c r="J108" s="82"/>
      <c r="K108" s="87">
        <v>4.8200000002588181</v>
      </c>
      <c r="L108" s="93" t="s">
        <v>126</v>
      </c>
      <c r="M108" s="94">
        <v>2E-3</v>
      </c>
      <c r="N108" s="94">
        <v>3.1500000001437878E-2</v>
      </c>
      <c r="O108" s="87">
        <v>0.18245900000000004</v>
      </c>
      <c r="P108" s="89">
        <v>4574001</v>
      </c>
      <c r="Q108" s="82"/>
      <c r="R108" s="87">
        <v>8.3456578119999989</v>
      </c>
      <c r="S108" s="88">
        <v>1.5918600593264706E-5</v>
      </c>
      <c r="T108" s="88">
        <v>3.6136622947481583E-3</v>
      </c>
      <c r="U108" s="88">
        <v>1.0741220217627036E-4</v>
      </c>
    </row>
    <row r="109" spans="2:21">
      <c r="B109" s="86" t="s">
        <v>379</v>
      </c>
      <c r="C109" s="82">
        <v>1191246</v>
      </c>
      <c r="D109" s="93" t="s">
        <v>114</v>
      </c>
      <c r="E109" s="93" t="s">
        <v>243</v>
      </c>
      <c r="F109" s="82" t="s">
        <v>253</v>
      </c>
      <c r="G109" s="93" t="s">
        <v>250</v>
      </c>
      <c r="H109" s="82" t="s">
        <v>364</v>
      </c>
      <c r="I109" s="82" t="s">
        <v>124</v>
      </c>
      <c r="J109" s="82"/>
      <c r="K109" s="87">
        <v>5.4800000002700369</v>
      </c>
      <c r="L109" s="93" t="s">
        <v>126</v>
      </c>
      <c r="M109" s="94">
        <v>3.1699999999999999E-2</v>
      </c>
      <c r="N109" s="94">
        <v>3.4600000001956392E-2</v>
      </c>
      <c r="O109" s="87">
        <v>0.146928</v>
      </c>
      <c r="P109" s="89">
        <v>4940000</v>
      </c>
      <c r="Q109" s="82"/>
      <c r="R109" s="87">
        <v>7.2582538230000013</v>
      </c>
      <c r="S109" s="88">
        <v>1.585668033671487E-5</v>
      </c>
      <c r="T109" s="88">
        <v>3.1428173496609187E-3</v>
      </c>
      <c r="U109" s="88">
        <v>9.3416845579477438E-5</v>
      </c>
    </row>
    <row r="110" spans="2:21">
      <c r="B110" s="86" t="s">
        <v>380</v>
      </c>
      <c r="C110" s="82">
        <v>7670284</v>
      </c>
      <c r="D110" s="93" t="s">
        <v>114</v>
      </c>
      <c r="E110" s="93" t="s">
        <v>243</v>
      </c>
      <c r="F110" s="82" t="s">
        <v>381</v>
      </c>
      <c r="G110" s="93" t="s">
        <v>382</v>
      </c>
      <c r="H110" s="82" t="s">
        <v>364</v>
      </c>
      <c r="I110" s="82" t="s">
        <v>124</v>
      </c>
      <c r="J110" s="82"/>
      <c r="K110" s="87">
        <v>5.7599999997916704</v>
      </c>
      <c r="L110" s="93" t="s">
        <v>126</v>
      </c>
      <c r="M110" s="94">
        <v>4.4000000000000003E-3</v>
      </c>
      <c r="N110" s="94">
        <v>2.3399999999549555E-2</v>
      </c>
      <c r="O110" s="87">
        <v>7352.6576500000001</v>
      </c>
      <c r="P110" s="89">
        <v>96.62</v>
      </c>
      <c r="Q110" s="82"/>
      <c r="R110" s="87">
        <v>7.1041378980000003</v>
      </c>
      <c r="S110" s="88">
        <v>9.3105633557050512E-6</v>
      </c>
      <c r="T110" s="88">
        <v>3.0760852933343396E-3</v>
      </c>
      <c r="U110" s="88">
        <v>9.1433307400991303E-5</v>
      </c>
    </row>
    <row r="111" spans="2:21">
      <c r="B111" s="86" t="s">
        <v>383</v>
      </c>
      <c r="C111" s="82">
        <v>1126069</v>
      </c>
      <c r="D111" s="93" t="s">
        <v>114</v>
      </c>
      <c r="E111" s="93" t="s">
        <v>243</v>
      </c>
      <c r="F111" s="82" t="s">
        <v>384</v>
      </c>
      <c r="G111" s="93" t="s">
        <v>382</v>
      </c>
      <c r="H111" s="82" t="s">
        <v>361</v>
      </c>
      <c r="I111" s="82" t="s">
        <v>247</v>
      </c>
      <c r="J111" s="82"/>
      <c r="K111" s="87">
        <v>0.41999999995664344</v>
      </c>
      <c r="L111" s="93" t="s">
        <v>126</v>
      </c>
      <c r="M111" s="94">
        <v>3.85E-2</v>
      </c>
      <c r="N111" s="94">
        <v>1.800000000767078E-3</v>
      </c>
      <c r="O111" s="87">
        <v>5288.6343020000004</v>
      </c>
      <c r="P111" s="89">
        <v>113.39</v>
      </c>
      <c r="Q111" s="82"/>
      <c r="R111" s="87">
        <v>5.996782853</v>
      </c>
      <c r="S111" s="88">
        <v>2.2077658878295557E-5</v>
      </c>
      <c r="T111" s="88">
        <v>2.5966015590190112E-3</v>
      </c>
      <c r="U111" s="88">
        <v>7.7181172140493637E-5</v>
      </c>
    </row>
    <row r="112" spans="2:21">
      <c r="B112" s="86" t="s">
        <v>385</v>
      </c>
      <c r="C112" s="82">
        <v>1126077</v>
      </c>
      <c r="D112" s="93" t="s">
        <v>114</v>
      </c>
      <c r="E112" s="93" t="s">
        <v>243</v>
      </c>
      <c r="F112" s="82" t="s">
        <v>384</v>
      </c>
      <c r="G112" s="93" t="s">
        <v>382</v>
      </c>
      <c r="H112" s="82" t="s">
        <v>361</v>
      </c>
      <c r="I112" s="82" t="s">
        <v>247</v>
      </c>
      <c r="J112" s="82"/>
      <c r="K112" s="87">
        <v>1.3900000000503179</v>
      </c>
      <c r="L112" s="93" t="s">
        <v>126</v>
      </c>
      <c r="M112" s="94">
        <v>3.85E-2</v>
      </c>
      <c r="N112" s="94">
        <v>1.1499999999906817E-2</v>
      </c>
      <c r="O112" s="87">
        <v>4629.7411949999996</v>
      </c>
      <c r="P112" s="89">
        <v>115.9</v>
      </c>
      <c r="Q112" s="82"/>
      <c r="R112" s="87">
        <v>5.3658704070000001</v>
      </c>
      <c r="S112" s="88">
        <v>1.8518964779999998E-5</v>
      </c>
      <c r="T112" s="88">
        <v>2.32341703974489E-3</v>
      </c>
      <c r="U112" s="88">
        <v>6.906105785689146E-5</v>
      </c>
    </row>
    <row r="113" spans="2:21">
      <c r="B113" s="86" t="s">
        <v>386</v>
      </c>
      <c r="C113" s="82">
        <v>6130223</v>
      </c>
      <c r="D113" s="93" t="s">
        <v>114</v>
      </c>
      <c r="E113" s="93" t="s">
        <v>243</v>
      </c>
      <c r="F113" s="82" t="s">
        <v>314</v>
      </c>
      <c r="G113" s="93" t="s">
        <v>267</v>
      </c>
      <c r="H113" s="82" t="s">
        <v>364</v>
      </c>
      <c r="I113" s="82" t="s">
        <v>124</v>
      </c>
      <c r="J113" s="82"/>
      <c r="K113" s="87">
        <v>4.5599999999430958</v>
      </c>
      <c r="L113" s="93" t="s">
        <v>126</v>
      </c>
      <c r="M113" s="94">
        <v>2.4E-2</v>
      </c>
      <c r="N113" s="94">
        <v>2.5899999999308101E-2</v>
      </c>
      <c r="O113" s="87">
        <v>14187.866882</v>
      </c>
      <c r="P113" s="89">
        <v>109</v>
      </c>
      <c r="Q113" s="82"/>
      <c r="R113" s="87">
        <v>15.464775073000002</v>
      </c>
      <c r="S113" s="88">
        <v>1.2506114291178869E-5</v>
      </c>
      <c r="T113" s="88">
        <v>6.6962336387320492E-3</v>
      </c>
      <c r="U113" s="88">
        <v>1.9903830041571595E-4</v>
      </c>
    </row>
    <row r="114" spans="2:21">
      <c r="B114" s="86" t="s">
        <v>387</v>
      </c>
      <c r="C114" s="82">
        <v>6130181</v>
      </c>
      <c r="D114" s="93" t="s">
        <v>114</v>
      </c>
      <c r="E114" s="93" t="s">
        <v>243</v>
      </c>
      <c r="F114" s="82" t="s">
        <v>314</v>
      </c>
      <c r="G114" s="93" t="s">
        <v>267</v>
      </c>
      <c r="H114" s="82" t="s">
        <v>364</v>
      </c>
      <c r="I114" s="82" t="s">
        <v>124</v>
      </c>
      <c r="J114" s="82"/>
      <c r="K114" s="87">
        <v>0.99000000228621654</v>
      </c>
      <c r="L114" s="93" t="s">
        <v>126</v>
      </c>
      <c r="M114" s="94">
        <v>3.4799999999999998E-2</v>
      </c>
      <c r="N114" s="94">
        <v>1.8399999930324835E-2</v>
      </c>
      <c r="O114" s="87">
        <v>84.262746935899997</v>
      </c>
      <c r="P114" s="89">
        <v>109.01</v>
      </c>
      <c r="Q114" s="87"/>
      <c r="R114" s="87">
        <v>9.1854820999999989E-2</v>
      </c>
      <c r="S114" s="88">
        <v>6.4711079326799709E-7</v>
      </c>
      <c r="T114" s="88">
        <v>3.9773054529178597E-5</v>
      </c>
      <c r="U114" s="88">
        <v>1.1822110163599797E-6</v>
      </c>
    </row>
    <row r="115" spans="2:21">
      <c r="B115" s="86" t="s">
        <v>388</v>
      </c>
      <c r="C115" s="82">
        <v>6130348</v>
      </c>
      <c r="D115" s="93" t="s">
        <v>114</v>
      </c>
      <c r="E115" s="93" t="s">
        <v>243</v>
      </c>
      <c r="F115" s="82" t="s">
        <v>314</v>
      </c>
      <c r="G115" s="93" t="s">
        <v>267</v>
      </c>
      <c r="H115" s="82" t="s">
        <v>364</v>
      </c>
      <c r="I115" s="82" t="s">
        <v>124</v>
      </c>
      <c r="J115" s="82"/>
      <c r="K115" s="87">
        <v>6.5199999999896363</v>
      </c>
      <c r="L115" s="93" t="s">
        <v>126</v>
      </c>
      <c r="M115" s="94">
        <v>1.4999999999999999E-2</v>
      </c>
      <c r="N115" s="94">
        <v>2.9900000000051819E-2</v>
      </c>
      <c r="O115" s="87">
        <v>8138.559534</v>
      </c>
      <c r="P115" s="89">
        <v>94.85</v>
      </c>
      <c r="Q115" s="82"/>
      <c r="R115" s="87">
        <v>7.7194235039999999</v>
      </c>
      <c r="S115" s="88">
        <v>2.922440897714419E-5</v>
      </c>
      <c r="T115" s="88">
        <v>3.3425034050027155E-3</v>
      </c>
      <c r="U115" s="88">
        <v>9.9352297538927843E-5</v>
      </c>
    </row>
    <row r="116" spans="2:21">
      <c r="B116" s="86" t="s">
        <v>389</v>
      </c>
      <c r="C116" s="82">
        <v>1136050</v>
      </c>
      <c r="D116" s="93" t="s">
        <v>114</v>
      </c>
      <c r="E116" s="93" t="s">
        <v>243</v>
      </c>
      <c r="F116" s="82" t="s">
        <v>390</v>
      </c>
      <c r="G116" s="93" t="s">
        <v>382</v>
      </c>
      <c r="H116" s="82" t="s">
        <v>364</v>
      </c>
      <c r="I116" s="82" t="s">
        <v>124</v>
      </c>
      <c r="J116" s="82"/>
      <c r="K116" s="87">
        <v>2.5000000000754103</v>
      </c>
      <c r="L116" s="93" t="s">
        <v>126</v>
      </c>
      <c r="M116" s="94">
        <v>2.4799999999999999E-2</v>
      </c>
      <c r="N116" s="94">
        <v>1.740000000051279E-2</v>
      </c>
      <c r="O116" s="87">
        <v>5965.258515999999</v>
      </c>
      <c r="P116" s="89">
        <v>111.15</v>
      </c>
      <c r="Q116" s="82"/>
      <c r="R116" s="87">
        <v>6.6303852089999999</v>
      </c>
      <c r="S116" s="88">
        <v>1.4086074967857687E-5</v>
      </c>
      <c r="T116" s="88">
        <v>2.8709508068935899E-3</v>
      </c>
      <c r="U116" s="88">
        <v>8.5335906721652292E-5</v>
      </c>
    </row>
    <row r="117" spans="2:21">
      <c r="B117" s="86" t="s">
        <v>391</v>
      </c>
      <c r="C117" s="82">
        <v>1147602</v>
      </c>
      <c r="D117" s="93" t="s">
        <v>114</v>
      </c>
      <c r="E117" s="93" t="s">
        <v>243</v>
      </c>
      <c r="F117" s="82" t="s">
        <v>392</v>
      </c>
      <c r="G117" s="93" t="s">
        <v>267</v>
      </c>
      <c r="H117" s="82" t="s">
        <v>361</v>
      </c>
      <c r="I117" s="82" t="s">
        <v>247</v>
      </c>
      <c r="J117" s="82"/>
      <c r="K117" s="87">
        <v>2.9700000000284748</v>
      </c>
      <c r="L117" s="93" t="s">
        <v>126</v>
      </c>
      <c r="M117" s="94">
        <v>1.3999999999999999E-2</v>
      </c>
      <c r="N117" s="94">
        <v>2.1200000000072699E-2</v>
      </c>
      <c r="O117" s="87">
        <v>15501.198863</v>
      </c>
      <c r="P117" s="89">
        <v>106.48</v>
      </c>
      <c r="Q117" s="82"/>
      <c r="R117" s="87">
        <v>16.505676249</v>
      </c>
      <c r="S117" s="88">
        <v>1.7444518189286518E-5</v>
      </c>
      <c r="T117" s="88">
        <v>7.1469429077919066E-3</v>
      </c>
      <c r="U117" s="88">
        <v>2.1243514582690298E-4</v>
      </c>
    </row>
    <row r="118" spans="2:21">
      <c r="B118" s="86" t="s">
        <v>393</v>
      </c>
      <c r="C118" s="82">
        <v>2310399</v>
      </c>
      <c r="D118" s="93" t="s">
        <v>114</v>
      </c>
      <c r="E118" s="93" t="s">
        <v>243</v>
      </c>
      <c r="F118" s="82" t="s">
        <v>257</v>
      </c>
      <c r="G118" s="93" t="s">
        <v>250</v>
      </c>
      <c r="H118" s="82" t="s">
        <v>364</v>
      </c>
      <c r="I118" s="82" t="s">
        <v>124</v>
      </c>
      <c r="J118" s="82"/>
      <c r="K118" s="87">
        <v>3.3700000000227415</v>
      </c>
      <c r="L118" s="93" t="s">
        <v>126</v>
      </c>
      <c r="M118" s="94">
        <v>1.89E-2</v>
      </c>
      <c r="N118" s="94">
        <v>2.6600000001061271E-2</v>
      </c>
      <c r="O118" s="87">
        <v>0.12432400000000002</v>
      </c>
      <c r="P118" s="89">
        <v>5305382</v>
      </c>
      <c r="Q118" s="82"/>
      <c r="R118" s="87">
        <v>6.5958562050000005</v>
      </c>
      <c r="S118" s="88">
        <v>1.5540500000000001E-5</v>
      </c>
      <c r="T118" s="88">
        <v>2.8559997793483919E-3</v>
      </c>
      <c r="U118" s="88">
        <v>8.4891503603031683E-5</v>
      </c>
    </row>
    <row r="119" spans="2:21">
      <c r="B119" s="86" t="s">
        <v>394</v>
      </c>
      <c r="C119" s="82">
        <v>2310266</v>
      </c>
      <c r="D119" s="93" t="s">
        <v>114</v>
      </c>
      <c r="E119" s="93" t="s">
        <v>243</v>
      </c>
      <c r="F119" s="82" t="s">
        <v>257</v>
      </c>
      <c r="G119" s="93" t="s">
        <v>250</v>
      </c>
      <c r="H119" s="82" t="s">
        <v>364</v>
      </c>
      <c r="I119" s="82" t="s">
        <v>124</v>
      </c>
      <c r="J119" s="82"/>
      <c r="K119" s="87">
        <v>0.80999999992705596</v>
      </c>
      <c r="L119" s="93" t="s">
        <v>126</v>
      </c>
      <c r="M119" s="94">
        <v>1.8200000000000001E-2</v>
      </c>
      <c r="N119" s="94">
        <v>2.3699999998913285E-2</v>
      </c>
      <c r="O119" s="87">
        <v>0.12510299999999999</v>
      </c>
      <c r="P119" s="89">
        <v>5369548</v>
      </c>
      <c r="Q119" s="82"/>
      <c r="R119" s="87">
        <v>6.7174836290000002</v>
      </c>
      <c r="S119" s="88">
        <v>8.8032510027443531E-6</v>
      </c>
      <c r="T119" s="88">
        <v>2.9086643440857781E-3</v>
      </c>
      <c r="U119" s="88">
        <v>8.6456900813312954E-5</v>
      </c>
    </row>
    <row r="120" spans="2:21">
      <c r="B120" s="86" t="s">
        <v>395</v>
      </c>
      <c r="C120" s="82">
        <v>2310290</v>
      </c>
      <c r="D120" s="93" t="s">
        <v>114</v>
      </c>
      <c r="E120" s="93" t="s">
        <v>243</v>
      </c>
      <c r="F120" s="82" t="s">
        <v>257</v>
      </c>
      <c r="G120" s="93" t="s">
        <v>250</v>
      </c>
      <c r="H120" s="82" t="s">
        <v>364</v>
      </c>
      <c r="I120" s="82" t="s">
        <v>124</v>
      </c>
      <c r="J120" s="82"/>
      <c r="K120" s="87">
        <v>1.960000000043651</v>
      </c>
      <c r="L120" s="93" t="s">
        <v>126</v>
      </c>
      <c r="M120" s="94">
        <v>1.89E-2</v>
      </c>
      <c r="N120" s="94">
        <v>2.3700000000557123E-2</v>
      </c>
      <c r="O120" s="87">
        <v>0.33075100000000002</v>
      </c>
      <c r="P120" s="89">
        <v>5264000</v>
      </c>
      <c r="Q120" s="82"/>
      <c r="R120" s="87">
        <v>17.410726019000002</v>
      </c>
      <c r="S120" s="88">
        <v>1.5173456280392697E-5</v>
      </c>
      <c r="T120" s="88">
        <v>7.5388286407555649E-3</v>
      </c>
      <c r="U120" s="88">
        <v>2.2408352526741236E-4</v>
      </c>
    </row>
    <row r="121" spans="2:21">
      <c r="B121" s="86" t="s">
        <v>396</v>
      </c>
      <c r="C121" s="82">
        <v>1191675</v>
      </c>
      <c r="D121" s="93" t="s">
        <v>114</v>
      </c>
      <c r="E121" s="93" t="s">
        <v>243</v>
      </c>
      <c r="F121" s="82" t="s">
        <v>257</v>
      </c>
      <c r="G121" s="93" t="s">
        <v>250</v>
      </c>
      <c r="H121" s="82" t="s">
        <v>364</v>
      </c>
      <c r="I121" s="82" t="s">
        <v>124</v>
      </c>
      <c r="J121" s="82"/>
      <c r="K121" s="87">
        <v>5.0599999999787117</v>
      </c>
      <c r="L121" s="93" t="s">
        <v>126</v>
      </c>
      <c r="M121" s="94">
        <v>3.3099999999999997E-2</v>
      </c>
      <c r="N121" s="94">
        <v>3.4099999999254886E-2</v>
      </c>
      <c r="O121" s="87">
        <v>0.188305</v>
      </c>
      <c r="P121" s="89">
        <v>4989000</v>
      </c>
      <c r="Q121" s="82"/>
      <c r="R121" s="87">
        <v>9.3945129699999992</v>
      </c>
      <c r="S121" s="88">
        <v>1.3422553282486278E-5</v>
      </c>
      <c r="T121" s="88">
        <v>4.0678156308299332E-3</v>
      </c>
      <c r="U121" s="88">
        <v>1.2091141875362984E-4</v>
      </c>
    </row>
    <row r="122" spans="2:21">
      <c r="B122" s="86" t="s">
        <v>397</v>
      </c>
      <c r="C122" s="82">
        <v>1132927</v>
      </c>
      <c r="D122" s="93" t="s">
        <v>114</v>
      </c>
      <c r="E122" s="93" t="s">
        <v>243</v>
      </c>
      <c r="F122" s="82" t="s">
        <v>398</v>
      </c>
      <c r="G122" s="93" t="s">
        <v>267</v>
      </c>
      <c r="H122" s="82" t="s">
        <v>364</v>
      </c>
      <c r="I122" s="82" t="s">
        <v>124</v>
      </c>
      <c r="J122" s="82"/>
      <c r="K122" s="87">
        <v>1.0100000000088034</v>
      </c>
      <c r="L122" s="93" t="s">
        <v>126</v>
      </c>
      <c r="M122" s="94">
        <v>2.75E-2</v>
      </c>
      <c r="N122" s="94">
        <v>2.0299999995862416E-2</v>
      </c>
      <c r="O122" s="87">
        <v>2042.8524239999999</v>
      </c>
      <c r="P122" s="89">
        <v>111.21</v>
      </c>
      <c r="Q122" s="82"/>
      <c r="R122" s="87">
        <v>2.2718562980000003</v>
      </c>
      <c r="S122" s="88">
        <v>4.9258153200277327E-6</v>
      </c>
      <c r="T122" s="88">
        <v>9.8371172507986091E-4</v>
      </c>
      <c r="U122" s="88">
        <v>2.923976677372657E-5</v>
      </c>
    </row>
    <row r="123" spans="2:21">
      <c r="B123" s="86" t="s">
        <v>399</v>
      </c>
      <c r="C123" s="82">
        <v>1138973</v>
      </c>
      <c r="D123" s="93" t="s">
        <v>114</v>
      </c>
      <c r="E123" s="93" t="s">
        <v>243</v>
      </c>
      <c r="F123" s="82" t="s">
        <v>398</v>
      </c>
      <c r="G123" s="93" t="s">
        <v>267</v>
      </c>
      <c r="H123" s="82" t="s">
        <v>364</v>
      </c>
      <c r="I123" s="82" t="s">
        <v>124</v>
      </c>
      <c r="J123" s="82"/>
      <c r="K123" s="87">
        <v>4.5599999999082819</v>
      </c>
      <c r="L123" s="93" t="s">
        <v>126</v>
      </c>
      <c r="M123" s="94">
        <v>1.9599999999999999E-2</v>
      </c>
      <c r="N123" s="94">
        <v>2.5199999999694276E-2</v>
      </c>
      <c r="O123" s="87">
        <v>9851.2092150000008</v>
      </c>
      <c r="P123" s="89">
        <v>106.25</v>
      </c>
      <c r="Q123" s="82"/>
      <c r="R123" s="87">
        <v>10.466909541000001</v>
      </c>
      <c r="S123" s="88">
        <v>9.3728066096735962E-6</v>
      </c>
      <c r="T123" s="88">
        <v>4.532162377477964E-3</v>
      </c>
      <c r="U123" s="88">
        <v>1.3471362343206333E-4</v>
      </c>
    </row>
    <row r="124" spans="2:21">
      <c r="B124" s="86" t="s">
        <v>400</v>
      </c>
      <c r="C124" s="82">
        <v>1167147</v>
      </c>
      <c r="D124" s="93" t="s">
        <v>114</v>
      </c>
      <c r="E124" s="93" t="s">
        <v>243</v>
      </c>
      <c r="F124" s="82" t="s">
        <v>398</v>
      </c>
      <c r="G124" s="93" t="s">
        <v>267</v>
      </c>
      <c r="H124" s="82" t="s">
        <v>364</v>
      </c>
      <c r="I124" s="82" t="s">
        <v>124</v>
      </c>
      <c r="J124" s="82"/>
      <c r="K124" s="87">
        <v>6.1199999999758283</v>
      </c>
      <c r="L124" s="93" t="s">
        <v>126</v>
      </c>
      <c r="M124" s="94">
        <v>1.5800000000000002E-2</v>
      </c>
      <c r="N124" s="94">
        <v>2.739999999974899E-2</v>
      </c>
      <c r="O124" s="87">
        <v>21299.953571999999</v>
      </c>
      <c r="P124" s="89">
        <v>101</v>
      </c>
      <c r="Q124" s="82"/>
      <c r="R124" s="87">
        <v>21.512953070999998</v>
      </c>
      <c r="S124" s="88">
        <v>2.1350772681135638E-5</v>
      </c>
      <c r="T124" s="88">
        <v>9.3150892491156573E-3</v>
      </c>
      <c r="U124" s="88">
        <v>2.7688095015689443E-4</v>
      </c>
    </row>
    <row r="125" spans="2:21">
      <c r="B125" s="86" t="s">
        <v>401</v>
      </c>
      <c r="C125" s="82">
        <v>1135417</v>
      </c>
      <c r="D125" s="93" t="s">
        <v>114</v>
      </c>
      <c r="E125" s="93" t="s">
        <v>243</v>
      </c>
      <c r="F125" s="82" t="s">
        <v>402</v>
      </c>
      <c r="G125" s="93" t="s">
        <v>382</v>
      </c>
      <c r="H125" s="82" t="s">
        <v>364</v>
      </c>
      <c r="I125" s="82" t="s">
        <v>124</v>
      </c>
      <c r="J125" s="82"/>
      <c r="K125" s="87">
        <v>3.6900000000372684</v>
      </c>
      <c r="L125" s="93" t="s">
        <v>126</v>
      </c>
      <c r="M125" s="94">
        <v>2.2499999999999999E-2</v>
      </c>
      <c r="N125" s="94">
        <v>1.8400000001949416E-2</v>
      </c>
      <c r="O125" s="87">
        <v>3134.6355819999999</v>
      </c>
      <c r="P125" s="89">
        <v>111.28</v>
      </c>
      <c r="Q125" s="82"/>
      <c r="R125" s="87">
        <v>3.4882225230000001</v>
      </c>
      <c r="S125" s="88">
        <v>7.6619700711632885E-6</v>
      </c>
      <c r="T125" s="88">
        <v>1.510397201875642E-3</v>
      </c>
      <c r="U125" s="88">
        <v>4.4894922763015379E-5</v>
      </c>
    </row>
    <row r="126" spans="2:21">
      <c r="B126" s="86" t="s">
        <v>403</v>
      </c>
      <c r="C126" s="82">
        <v>1140607</v>
      </c>
      <c r="D126" s="93" t="s">
        <v>114</v>
      </c>
      <c r="E126" s="93" t="s">
        <v>243</v>
      </c>
      <c r="F126" s="82" t="s">
        <v>346</v>
      </c>
      <c r="G126" s="93" t="s">
        <v>267</v>
      </c>
      <c r="H126" s="82" t="s">
        <v>361</v>
      </c>
      <c r="I126" s="82" t="s">
        <v>247</v>
      </c>
      <c r="J126" s="82"/>
      <c r="K126" s="87">
        <v>2.8999999999666759</v>
      </c>
      <c r="L126" s="93" t="s">
        <v>126</v>
      </c>
      <c r="M126" s="94">
        <v>2.1499999999999998E-2</v>
      </c>
      <c r="N126" s="94">
        <v>2.8199999999521327E-2</v>
      </c>
      <c r="O126" s="87">
        <v>30714.034141</v>
      </c>
      <c r="P126" s="89">
        <v>107.47</v>
      </c>
      <c r="Q126" s="82"/>
      <c r="R126" s="87">
        <v>33.008371969000002</v>
      </c>
      <c r="S126" s="88">
        <v>1.5660045209318395E-5</v>
      </c>
      <c r="T126" s="88">
        <v>1.4292595249218847E-2</v>
      </c>
      <c r="U126" s="88">
        <v>4.2483193096484029E-4</v>
      </c>
    </row>
    <row r="127" spans="2:21">
      <c r="B127" s="86" t="s">
        <v>404</v>
      </c>
      <c r="C127" s="82">
        <v>1174556</v>
      </c>
      <c r="D127" s="93" t="s">
        <v>114</v>
      </c>
      <c r="E127" s="93" t="s">
        <v>243</v>
      </c>
      <c r="F127" s="82" t="s">
        <v>346</v>
      </c>
      <c r="G127" s="93" t="s">
        <v>267</v>
      </c>
      <c r="H127" s="82" t="s">
        <v>361</v>
      </c>
      <c r="I127" s="82" t="s">
        <v>247</v>
      </c>
      <c r="J127" s="82"/>
      <c r="K127" s="87">
        <v>7.8900000002452355</v>
      </c>
      <c r="L127" s="93" t="s">
        <v>126</v>
      </c>
      <c r="M127" s="94">
        <v>1.15E-2</v>
      </c>
      <c r="N127" s="94">
        <v>3.6800000001522157E-2</v>
      </c>
      <c r="O127" s="87">
        <v>13372.499032999998</v>
      </c>
      <c r="P127" s="89">
        <v>88.43</v>
      </c>
      <c r="Q127" s="87"/>
      <c r="R127" s="87">
        <v>11.825300890000003</v>
      </c>
      <c r="S127" s="88">
        <v>2.9085694014670518E-5</v>
      </c>
      <c r="T127" s="88">
        <v>5.1203446046878083E-3</v>
      </c>
      <c r="U127" s="88">
        <v>1.5219670379554144E-4</v>
      </c>
    </row>
    <row r="128" spans="2:21">
      <c r="B128" s="86" t="s">
        <v>405</v>
      </c>
      <c r="C128" s="82">
        <v>1155357</v>
      </c>
      <c r="D128" s="93" t="s">
        <v>114</v>
      </c>
      <c r="E128" s="93" t="s">
        <v>243</v>
      </c>
      <c r="F128" s="82" t="s">
        <v>406</v>
      </c>
      <c r="G128" s="93" t="s">
        <v>122</v>
      </c>
      <c r="H128" s="82" t="s">
        <v>407</v>
      </c>
      <c r="I128" s="82" t="s">
        <v>247</v>
      </c>
      <c r="J128" s="82"/>
      <c r="K128" s="87">
        <v>0.73999999998146382</v>
      </c>
      <c r="L128" s="93" t="s">
        <v>126</v>
      </c>
      <c r="M128" s="94">
        <v>3.15E-2</v>
      </c>
      <c r="N128" s="94">
        <v>2.8700000000370721E-2</v>
      </c>
      <c r="O128" s="87">
        <v>9927.9586830000007</v>
      </c>
      <c r="P128" s="89">
        <v>108.68</v>
      </c>
      <c r="Q128" s="82"/>
      <c r="R128" s="87">
        <v>10.78970558</v>
      </c>
      <c r="S128" s="88">
        <v>3.6609415233695377E-5</v>
      </c>
      <c r="T128" s="88">
        <v>4.6719327708136579E-3</v>
      </c>
      <c r="U128" s="88">
        <v>1.388681471597092E-4</v>
      </c>
    </row>
    <row r="129" spans="2:21">
      <c r="B129" s="86" t="s">
        <v>408</v>
      </c>
      <c r="C129" s="82">
        <v>1184779</v>
      </c>
      <c r="D129" s="93" t="s">
        <v>114</v>
      </c>
      <c r="E129" s="93" t="s">
        <v>243</v>
      </c>
      <c r="F129" s="82" t="s">
        <v>406</v>
      </c>
      <c r="G129" s="93" t="s">
        <v>122</v>
      </c>
      <c r="H129" s="82" t="s">
        <v>407</v>
      </c>
      <c r="I129" s="82" t="s">
        <v>247</v>
      </c>
      <c r="J129" s="82"/>
      <c r="K129" s="87">
        <v>2.9200000000160635</v>
      </c>
      <c r="L129" s="93" t="s">
        <v>126</v>
      </c>
      <c r="M129" s="94">
        <v>0.01</v>
      </c>
      <c r="N129" s="94">
        <v>3.1500000000602373E-2</v>
      </c>
      <c r="O129" s="87">
        <v>12646.87435</v>
      </c>
      <c r="P129" s="89">
        <v>98.45</v>
      </c>
      <c r="Q129" s="87"/>
      <c r="R129" s="87">
        <v>12.450847814999998</v>
      </c>
      <c r="S129" s="88">
        <v>2.7398501592322189E-5</v>
      </c>
      <c r="T129" s="88">
        <v>5.3912058582150976E-3</v>
      </c>
      <c r="U129" s="88">
        <v>1.6024776151830488E-4</v>
      </c>
    </row>
    <row r="130" spans="2:21">
      <c r="B130" s="86" t="s">
        <v>409</v>
      </c>
      <c r="C130" s="82">
        <v>1139849</v>
      </c>
      <c r="D130" s="93" t="s">
        <v>114</v>
      </c>
      <c r="E130" s="93" t="s">
        <v>243</v>
      </c>
      <c r="F130" s="82" t="s">
        <v>410</v>
      </c>
      <c r="G130" s="93" t="s">
        <v>267</v>
      </c>
      <c r="H130" s="82" t="s">
        <v>411</v>
      </c>
      <c r="I130" s="82" t="s">
        <v>124</v>
      </c>
      <c r="J130" s="82"/>
      <c r="K130" s="87">
        <v>2.7099999999034825</v>
      </c>
      <c r="L130" s="93" t="s">
        <v>126</v>
      </c>
      <c r="M130" s="94">
        <v>2.5000000000000001E-2</v>
      </c>
      <c r="N130" s="94">
        <v>2.3700000000056773E-2</v>
      </c>
      <c r="O130" s="87">
        <v>3217.0500883287004</v>
      </c>
      <c r="P130" s="89">
        <v>109.5</v>
      </c>
      <c r="Q130" s="87"/>
      <c r="R130" s="87">
        <v>3.5226698540000001</v>
      </c>
      <c r="S130" s="88">
        <v>9.0449400987573431E-6</v>
      </c>
      <c r="T130" s="88">
        <v>1.5253128650856076E-3</v>
      </c>
      <c r="U130" s="88">
        <v>4.5338274715031036E-5</v>
      </c>
    </row>
    <row r="131" spans="2:21">
      <c r="B131" s="86" t="s">
        <v>412</v>
      </c>
      <c r="C131" s="82">
        <v>1142629</v>
      </c>
      <c r="D131" s="93" t="s">
        <v>114</v>
      </c>
      <c r="E131" s="93" t="s">
        <v>243</v>
      </c>
      <c r="F131" s="82" t="s">
        <v>410</v>
      </c>
      <c r="G131" s="93" t="s">
        <v>267</v>
      </c>
      <c r="H131" s="82" t="s">
        <v>411</v>
      </c>
      <c r="I131" s="82" t="s">
        <v>124</v>
      </c>
      <c r="J131" s="82"/>
      <c r="K131" s="87">
        <v>5.720000000267083</v>
      </c>
      <c r="L131" s="93" t="s">
        <v>126</v>
      </c>
      <c r="M131" s="94">
        <v>1.9E-2</v>
      </c>
      <c r="N131" s="94">
        <v>3.3600000001335416E-2</v>
      </c>
      <c r="O131" s="87">
        <v>6896.8295677307005</v>
      </c>
      <c r="P131" s="89">
        <v>99.89</v>
      </c>
      <c r="Q131" s="87"/>
      <c r="R131" s="87">
        <v>6.8892430780000007</v>
      </c>
      <c r="S131" s="88">
        <v>2.2948186811201736E-5</v>
      </c>
      <c r="T131" s="88">
        <v>2.9830360303686209E-3</v>
      </c>
      <c r="U131" s="88">
        <v>8.8667518727115444E-5</v>
      </c>
    </row>
    <row r="132" spans="2:21">
      <c r="B132" s="86" t="s">
        <v>413</v>
      </c>
      <c r="C132" s="82">
        <v>1183151</v>
      </c>
      <c r="D132" s="93" t="s">
        <v>114</v>
      </c>
      <c r="E132" s="93" t="s">
        <v>243</v>
      </c>
      <c r="F132" s="82" t="s">
        <v>410</v>
      </c>
      <c r="G132" s="93" t="s">
        <v>267</v>
      </c>
      <c r="H132" s="82" t="s">
        <v>411</v>
      </c>
      <c r="I132" s="82" t="s">
        <v>124</v>
      </c>
      <c r="J132" s="82"/>
      <c r="K132" s="87">
        <v>7.4999999994804361</v>
      </c>
      <c r="L132" s="93" t="s">
        <v>126</v>
      </c>
      <c r="M132" s="94">
        <v>3.9000000000000003E-3</v>
      </c>
      <c r="N132" s="94">
        <v>3.8299999997194349E-2</v>
      </c>
      <c r="O132" s="87">
        <v>7143.4619581000006</v>
      </c>
      <c r="P132" s="89">
        <v>80.83</v>
      </c>
      <c r="Q132" s="87"/>
      <c r="R132" s="87">
        <v>5.7740603139999997</v>
      </c>
      <c r="S132" s="88">
        <v>3.0397710459574469E-5</v>
      </c>
      <c r="T132" s="88">
        <v>2.5001629007963349E-3</v>
      </c>
      <c r="U132" s="88">
        <v>7.4314637359510662E-5</v>
      </c>
    </row>
    <row r="133" spans="2:21">
      <c r="B133" s="86" t="s">
        <v>414</v>
      </c>
      <c r="C133" s="82">
        <v>1177526</v>
      </c>
      <c r="D133" s="93" t="s">
        <v>114</v>
      </c>
      <c r="E133" s="93" t="s">
        <v>243</v>
      </c>
      <c r="F133" s="82" t="s">
        <v>415</v>
      </c>
      <c r="G133" s="93" t="s">
        <v>416</v>
      </c>
      <c r="H133" s="82" t="s">
        <v>407</v>
      </c>
      <c r="I133" s="82" t="s">
        <v>247</v>
      </c>
      <c r="J133" s="82"/>
      <c r="K133" s="87">
        <v>4.8200000006937138</v>
      </c>
      <c r="L133" s="93" t="s">
        <v>126</v>
      </c>
      <c r="M133" s="94">
        <v>7.4999999999999997E-3</v>
      </c>
      <c r="N133" s="94">
        <v>3.3500000004898361E-2</v>
      </c>
      <c r="O133" s="87">
        <v>4024.69535</v>
      </c>
      <c r="P133" s="89">
        <v>93.84</v>
      </c>
      <c r="Q133" s="87"/>
      <c r="R133" s="87">
        <v>3.7767743089999999</v>
      </c>
      <c r="S133" s="88">
        <v>7.6580053619609026E-6</v>
      </c>
      <c r="T133" s="88">
        <v>1.6353398645919501E-3</v>
      </c>
      <c r="U133" s="88">
        <v>4.8608708239768393E-5</v>
      </c>
    </row>
    <row r="134" spans="2:21">
      <c r="B134" s="86" t="s">
        <v>417</v>
      </c>
      <c r="C134" s="82">
        <v>1184555</v>
      </c>
      <c r="D134" s="93" t="s">
        <v>114</v>
      </c>
      <c r="E134" s="93" t="s">
        <v>243</v>
      </c>
      <c r="F134" s="82" t="s">
        <v>415</v>
      </c>
      <c r="G134" s="93" t="s">
        <v>416</v>
      </c>
      <c r="H134" s="82" t="s">
        <v>407</v>
      </c>
      <c r="I134" s="82" t="s">
        <v>247</v>
      </c>
      <c r="J134" s="82"/>
      <c r="K134" s="87">
        <v>5.8200000000573757</v>
      </c>
      <c r="L134" s="93" t="s">
        <v>126</v>
      </c>
      <c r="M134" s="94">
        <v>7.4999999999999997E-3</v>
      </c>
      <c r="N134" s="94">
        <v>3.9200000000422772E-2</v>
      </c>
      <c r="O134" s="87">
        <v>22759.231197000001</v>
      </c>
      <c r="P134" s="89">
        <v>87.3</v>
      </c>
      <c r="Q134" s="82"/>
      <c r="R134" s="87">
        <v>19.868808272999999</v>
      </c>
      <c r="S134" s="88">
        <v>2.6227594524516601E-5</v>
      </c>
      <c r="T134" s="88">
        <v>8.6031760365830323E-3</v>
      </c>
      <c r="U134" s="88">
        <v>2.5572010011630096E-4</v>
      </c>
    </row>
    <row r="135" spans="2:21">
      <c r="B135" s="86" t="s">
        <v>418</v>
      </c>
      <c r="C135" s="82">
        <v>1130632</v>
      </c>
      <c r="D135" s="93" t="s">
        <v>114</v>
      </c>
      <c r="E135" s="93" t="s">
        <v>243</v>
      </c>
      <c r="F135" s="82" t="s">
        <v>392</v>
      </c>
      <c r="G135" s="93" t="s">
        <v>267</v>
      </c>
      <c r="H135" s="82" t="s">
        <v>407</v>
      </c>
      <c r="I135" s="82" t="s">
        <v>247</v>
      </c>
      <c r="J135" s="82"/>
      <c r="K135" s="87">
        <v>1.3299999912297751</v>
      </c>
      <c r="L135" s="93" t="s">
        <v>126</v>
      </c>
      <c r="M135" s="94">
        <v>3.4500000000000003E-2</v>
      </c>
      <c r="N135" s="94">
        <v>2.1099999925790404E-2</v>
      </c>
      <c r="O135" s="87">
        <v>67.499461999999994</v>
      </c>
      <c r="P135" s="89">
        <v>109.8</v>
      </c>
      <c r="Q135" s="82"/>
      <c r="R135" s="87">
        <v>7.4114405000000008E-2</v>
      </c>
      <c r="S135" s="88">
        <v>5.2227925256213858E-7</v>
      </c>
      <c r="T135" s="88">
        <v>3.2091470424427997E-5</v>
      </c>
      <c r="U135" s="88">
        <v>9.5388423936904928E-7</v>
      </c>
    </row>
    <row r="136" spans="2:21">
      <c r="B136" s="86" t="s">
        <v>419</v>
      </c>
      <c r="C136" s="82">
        <v>1141696</v>
      </c>
      <c r="D136" s="93" t="s">
        <v>114</v>
      </c>
      <c r="E136" s="93" t="s">
        <v>243</v>
      </c>
      <c r="F136" s="82" t="s">
        <v>392</v>
      </c>
      <c r="G136" s="93" t="s">
        <v>267</v>
      </c>
      <c r="H136" s="82" t="s">
        <v>407</v>
      </c>
      <c r="I136" s="82" t="s">
        <v>247</v>
      </c>
      <c r="J136" s="82"/>
      <c r="K136" s="87">
        <v>2.9200000000218425</v>
      </c>
      <c r="L136" s="93" t="s">
        <v>126</v>
      </c>
      <c r="M136" s="94">
        <v>2.0499999999999997E-2</v>
      </c>
      <c r="N136" s="94">
        <v>2.8300000000122862E-2</v>
      </c>
      <c r="O136" s="87">
        <v>6809.1111259999998</v>
      </c>
      <c r="P136" s="89">
        <v>107.58</v>
      </c>
      <c r="Q136" s="82"/>
      <c r="R136" s="87">
        <v>7.3252421769999998</v>
      </c>
      <c r="S136" s="88">
        <v>8.8881569008288775E-6</v>
      </c>
      <c r="T136" s="88">
        <v>3.1718232464386376E-3</v>
      </c>
      <c r="U136" s="88">
        <v>9.4279014480406657E-5</v>
      </c>
    </row>
    <row r="137" spans="2:21">
      <c r="B137" s="86" t="s">
        <v>420</v>
      </c>
      <c r="C137" s="82">
        <v>1165141</v>
      </c>
      <c r="D137" s="93" t="s">
        <v>114</v>
      </c>
      <c r="E137" s="93" t="s">
        <v>243</v>
      </c>
      <c r="F137" s="82" t="s">
        <v>392</v>
      </c>
      <c r="G137" s="93" t="s">
        <v>267</v>
      </c>
      <c r="H137" s="82" t="s">
        <v>407</v>
      </c>
      <c r="I137" s="82" t="s">
        <v>247</v>
      </c>
      <c r="J137" s="82"/>
      <c r="K137" s="87">
        <v>5.5100000005278229</v>
      </c>
      <c r="L137" s="93" t="s">
        <v>126</v>
      </c>
      <c r="M137" s="94">
        <v>8.3999999999999995E-3</v>
      </c>
      <c r="N137" s="94">
        <v>3.6800000002503074E-2</v>
      </c>
      <c r="O137" s="87">
        <v>3974.348692</v>
      </c>
      <c r="P137" s="89">
        <v>92.48</v>
      </c>
      <c r="Q137" s="82"/>
      <c r="R137" s="87">
        <v>3.675477806</v>
      </c>
      <c r="S137" s="88">
        <v>5.4682547191170019E-6</v>
      </c>
      <c r="T137" s="88">
        <v>1.5914785702845549E-3</v>
      </c>
      <c r="U137" s="88">
        <v>4.7304978718970112E-5</v>
      </c>
    </row>
    <row r="138" spans="2:21">
      <c r="B138" s="86" t="s">
        <v>421</v>
      </c>
      <c r="C138" s="82">
        <v>1178375</v>
      </c>
      <c r="D138" s="93" t="s">
        <v>114</v>
      </c>
      <c r="E138" s="93" t="s">
        <v>243</v>
      </c>
      <c r="F138" s="82" t="s">
        <v>392</v>
      </c>
      <c r="G138" s="93" t="s">
        <v>267</v>
      </c>
      <c r="H138" s="82" t="s">
        <v>407</v>
      </c>
      <c r="I138" s="82" t="s">
        <v>247</v>
      </c>
      <c r="J138" s="82"/>
      <c r="K138" s="87">
        <v>6.4699999994812245</v>
      </c>
      <c r="L138" s="93" t="s">
        <v>126</v>
      </c>
      <c r="M138" s="94">
        <v>9.7000000000000003E-3</v>
      </c>
      <c r="N138" s="94">
        <v>3.7499999998120377E-2</v>
      </c>
      <c r="O138" s="87">
        <v>2985.5334120000002</v>
      </c>
      <c r="P138" s="89">
        <v>89.1</v>
      </c>
      <c r="Q138" s="82"/>
      <c r="R138" s="87">
        <v>2.6601104540000002</v>
      </c>
      <c r="S138" s="88">
        <v>6.9702281133667894E-6</v>
      </c>
      <c r="T138" s="88">
        <v>1.1518254239543948E-3</v>
      </c>
      <c r="U138" s="88">
        <v>3.4236764594567634E-5</v>
      </c>
    </row>
    <row r="139" spans="2:21">
      <c r="B139" s="86" t="s">
        <v>422</v>
      </c>
      <c r="C139" s="82">
        <v>1171214</v>
      </c>
      <c r="D139" s="93" t="s">
        <v>114</v>
      </c>
      <c r="E139" s="93" t="s">
        <v>243</v>
      </c>
      <c r="F139" s="82" t="s">
        <v>423</v>
      </c>
      <c r="G139" s="93" t="s">
        <v>424</v>
      </c>
      <c r="H139" s="82" t="s">
        <v>411</v>
      </c>
      <c r="I139" s="82" t="s">
        <v>124</v>
      </c>
      <c r="J139" s="82"/>
      <c r="K139" s="87">
        <v>1.7800000000792431</v>
      </c>
      <c r="L139" s="93" t="s">
        <v>126</v>
      </c>
      <c r="M139" s="94">
        <v>1.8500000000000003E-2</v>
      </c>
      <c r="N139" s="94">
        <v>2.6300000001136969E-2</v>
      </c>
      <c r="O139" s="87">
        <v>10916.629039000751</v>
      </c>
      <c r="P139" s="89">
        <v>106.35</v>
      </c>
      <c r="Q139" s="87"/>
      <c r="R139" s="87">
        <v>11.609834935999999</v>
      </c>
      <c r="S139" s="88">
        <v>1.5579160062507134E-5</v>
      </c>
      <c r="T139" s="88">
        <v>5.0270480412159388E-3</v>
      </c>
      <c r="U139" s="88">
        <v>1.4942356438166877E-4</v>
      </c>
    </row>
    <row r="140" spans="2:21">
      <c r="B140" s="86" t="s">
        <v>425</v>
      </c>
      <c r="C140" s="82">
        <v>1175660</v>
      </c>
      <c r="D140" s="93" t="s">
        <v>114</v>
      </c>
      <c r="E140" s="93" t="s">
        <v>243</v>
      </c>
      <c r="F140" s="82" t="s">
        <v>423</v>
      </c>
      <c r="G140" s="93" t="s">
        <v>424</v>
      </c>
      <c r="H140" s="82" t="s">
        <v>411</v>
      </c>
      <c r="I140" s="82" t="s">
        <v>124</v>
      </c>
      <c r="J140" s="82"/>
      <c r="K140" s="87">
        <v>1.3699999999863439</v>
      </c>
      <c r="L140" s="93" t="s">
        <v>126</v>
      </c>
      <c r="M140" s="94">
        <v>0.01</v>
      </c>
      <c r="N140" s="94">
        <v>3.5499999999002052E-2</v>
      </c>
      <c r="O140" s="87">
        <v>9192.2999999999993</v>
      </c>
      <c r="P140" s="89">
        <v>103.56</v>
      </c>
      <c r="Q140" s="82"/>
      <c r="R140" s="87">
        <v>9.5195456489999994</v>
      </c>
      <c r="S140" s="88">
        <v>8.1169559371051813E-6</v>
      </c>
      <c r="T140" s="88">
        <v>4.1219546679066724E-3</v>
      </c>
      <c r="U140" s="88">
        <v>1.2252064305900192E-4</v>
      </c>
    </row>
    <row r="141" spans="2:21">
      <c r="B141" s="86" t="s">
        <v>426</v>
      </c>
      <c r="C141" s="82">
        <v>1182831</v>
      </c>
      <c r="D141" s="93" t="s">
        <v>114</v>
      </c>
      <c r="E141" s="93" t="s">
        <v>243</v>
      </c>
      <c r="F141" s="82" t="s">
        <v>423</v>
      </c>
      <c r="G141" s="93" t="s">
        <v>424</v>
      </c>
      <c r="H141" s="82" t="s">
        <v>411</v>
      </c>
      <c r="I141" s="82" t="s">
        <v>124</v>
      </c>
      <c r="J141" s="82"/>
      <c r="K141" s="87">
        <v>4.6399999998932717</v>
      </c>
      <c r="L141" s="93" t="s">
        <v>126</v>
      </c>
      <c r="M141" s="94">
        <v>0.01</v>
      </c>
      <c r="N141" s="94">
        <v>4.0099999999405507E-2</v>
      </c>
      <c r="O141" s="87">
        <v>23220.228566000002</v>
      </c>
      <c r="P141" s="89">
        <v>92</v>
      </c>
      <c r="Q141" s="82"/>
      <c r="R141" s="87">
        <v>21.362608426999998</v>
      </c>
      <c r="S141" s="88">
        <v>2.3789804054677079E-5</v>
      </c>
      <c r="T141" s="88">
        <v>9.2499901540558354E-3</v>
      </c>
      <c r="U141" s="88">
        <v>2.7494594998540075E-4</v>
      </c>
    </row>
    <row r="142" spans="2:21">
      <c r="B142" s="86" t="s">
        <v>427</v>
      </c>
      <c r="C142" s="82">
        <v>1191659</v>
      </c>
      <c r="D142" s="93" t="s">
        <v>114</v>
      </c>
      <c r="E142" s="93" t="s">
        <v>243</v>
      </c>
      <c r="F142" s="82" t="s">
        <v>423</v>
      </c>
      <c r="G142" s="93" t="s">
        <v>424</v>
      </c>
      <c r="H142" s="82" t="s">
        <v>411</v>
      </c>
      <c r="I142" s="82" t="s">
        <v>124</v>
      </c>
      <c r="J142" s="82"/>
      <c r="K142" s="87">
        <v>3.2599999999258644</v>
      </c>
      <c r="L142" s="93" t="s">
        <v>126</v>
      </c>
      <c r="M142" s="94">
        <v>3.5400000000000001E-2</v>
      </c>
      <c r="N142" s="94">
        <v>3.899999999964128E-2</v>
      </c>
      <c r="O142" s="87">
        <v>8426.2749999999996</v>
      </c>
      <c r="P142" s="89">
        <v>99.25</v>
      </c>
      <c r="Q142" s="82"/>
      <c r="R142" s="87">
        <v>8.3630784370000004</v>
      </c>
      <c r="S142" s="88">
        <v>2.177877917720979E-5</v>
      </c>
      <c r="T142" s="88">
        <v>3.6212054096387467E-3</v>
      </c>
      <c r="U142" s="88">
        <v>1.0763641310567686E-4</v>
      </c>
    </row>
    <row r="143" spans="2:21">
      <c r="B143" s="86" t="s">
        <v>428</v>
      </c>
      <c r="C143" s="82">
        <v>1139542</v>
      </c>
      <c r="D143" s="93" t="s">
        <v>114</v>
      </c>
      <c r="E143" s="93" t="s">
        <v>243</v>
      </c>
      <c r="F143" s="82" t="s">
        <v>429</v>
      </c>
      <c r="G143" s="93" t="s">
        <v>278</v>
      </c>
      <c r="H143" s="82" t="s">
        <v>407</v>
      </c>
      <c r="I143" s="82" t="s">
        <v>247</v>
      </c>
      <c r="J143" s="82"/>
      <c r="K143" s="87">
        <v>3.3000000007993786</v>
      </c>
      <c r="L143" s="93" t="s">
        <v>126</v>
      </c>
      <c r="M143" s="94">
        <v>1.9400000000000001E-2</v>
      </c>
      <c r="N143" s="94">
        <v>1.9200000005481454E-2</v>
      </c>
      <c r="O143" s="87">
        <v>1607.7852969999999</v>
      </c>
      <c r="P143" s="89">
        <v>108.93</v>
      </c>
      <c r="Q143" s="82"/>
      <c r="R143" s="87">
        <v>1.751360512</v>
      </c>
      <c r="S143" s="88">
        <v>4.4481969076692263E-6</v>
      </c>
      <c r="T143" s="88">
        <v>7.5833751985675474E-4</v>
      </c>
      <c r="U143" s="88">
        <v>2.2540762350451424E-5</v>
      </c>
    </row>
    <row r="144" spans="2:21">
      <c r="B144" s="86" t="s">
        <v>430</v>
      </c>
      <c r="C144" s="82">
        <v>1142595</v>
      </c>
      <c r="D144" s="93" t="s">
        <v>114</v>
      </c>
      <c r="E144" s="93" t="s">
        <v>243</v>
      </c>
      <c r="F144" s="82" t="s">
        <v>429</v>
      </c>
      <c r="G144" s="93" t="s">
        <v>278</v>
      </c>
      <c r="H144" s="82" t="s">
        <v>407</v>
      </c>
      <c r="I144" s="82" t="s">
        <v>247</v>
      </c>
      <c r="J144" s="82"/>
      <c r="K144" s="87">
        <v>4.2699999999659983</v>
      </c>
      <c r="L144" s="93" t="s">
        <v>126</v>
      </c>
      <c r="M144" s="94">
        <v>1.23E-2</v>
      </c>
      <c r="N144" s="94">
        <v>2.3200000000060002E-2</v>
      </c>
      <c r="O144" s="87">
        <v>19288.950391999999</v>
      </c>
      <c r="P144" s="89">
        <v>103.68</v>
      </c>
      <c r="Q144" s="82"/>
      <c r="R144" s="87">
        <v>19.998784583999999</v>
      </c>
      <c r="S144" s="88">
        <v>1.5168175565617424E-5</v>
      </c>
      <c r="T144" s="88">
        <v>8.6594556618506541E-3</v>
      </c>
      <c r="U144" s="88">
        <v>2.5739295108979568E-4</v>
      </c>
    </row>
    <row r="145" spans="2:21">
      <c r="B145" s="86" t="s">
        <v>431</v>
      </c>
      <c r="C145" s="82">
        <v>1820190</v>
      </c>
      <c r="D145" s="93" t="s">
        <v>114</v>
      </c>
      <c r="E145" s="93" t="s">
        <v>243</v>
      </c>
      <c r="F145" s="82" t="s">
        <v>432</v>
      </c>
      <c r="G145" s="93" t="s">
        <v>433</v>
      </c>
      <c r="H145" s="82" t="s">
        <v>434</v>
      </c>
      <c r="I145" s="82" t="s">
        <v>124</v>
      </c>
      <c r="J145" s="82"/>
      <c r="K145" s="82">
        <v>1.46</v>
      </c>
      <c r="L145" s="93" t="s">
        <v>126</v>
      </c>
      <c r="M145" s="94">
        <v>4.6500000000000007E-2</v>
      </c>
      <c r="N145" s="94">
        <v>3.3949579831932773E-2</v>
      </c>
      <c r="O145" s="87">
        <v>1.06E-4</v>
      </c>
      <c r="P145" s="89">
        <v>110.35</v>
      </c>
      <c r="Q145" s="87">
        <v>3E-9</v>
      </c>
      <c r="R145" s="87">
        <v>1.1900000000000001E-7</v>
      </c>
      <c r="S145" s="88">
        <v>2.4652699284513549E-13</v>
      </c>
      <c r="T145" s="88">
        <v>5.1526892518491256E-11</v>
      </c>
      <c r="U145" s="88">
        <v>1.5315811343950866E-12</v>
      </c>
    </row>
    <row r="146" spans="2:21">
      <c r="B146" s="86" t="s">
        <v>435</v>
      </c>
      <c r="C146" s="82">
        <v>1191824</v>
      </c>
      <c r="D146" s="93" t="s">
        <v>114</v>
      </c>
      <c r="E146" s="93" t="s">
        <v>243</v>
      </c>
      <c r="F146" s="82" t="s">
        <v>436</v>
      </c>
      <c r="G146" s="93" t="s">
        <v>122</v>
      </c>
      <c r="H146" s="82" t="s">
        <v>437</v>
      </c>
      <c r="I146" s="82" t="s">
        <v>247</v>
      </c>
      <c r="J146" s="82"/>
      <c r="K146" s="87">
        <v>2.8299999998693059</v>
      </c>
      <c r="L146" s="93" t="s">
        <v>126</v>
      </c>
      <c r="M146" s="94">
        <v>3.2000000000000001E-2</v>
      </c>
      <c r="N146" s="94">
        <v>3.5399999998486698E-2</v>
      </c>
      <c r="O146" s="87">
        <v>10235.779254999999</v>
      </c>
      <c r="P146" s="89">
        <v>99.42</v>
      </c>
      <c r="Q146" s="82"/>
      <c r="R146" s="87">
        <v>10.176411751</v>
      </c>
      <c r="S146" s="88">
        <v>3.7685575844041087E-5</v>
      </c>
      <c r="T146" s="88">
        <v>4.4063770967872973E-3</v>
      </c>
      <c r="U146" s="88">
        <v>1.3097479204763081E-4</v>
      </c>
    </row>
    <row r="147" spans="2:21">
      <c r="B147" s="86" t="s">
        <v>438</v>
      </c>
      <c r="C147" s="82">
        <v>1142231</v>
      </c>
      <c r="D147" s="93" t="s">
        <v>114</v>
      </c>
      <c r="E147" s="93" t="s">
        <v>243</v>
      </c>
      <c r="F147" s="82" t="s">
        <v>439</v>
      </c>
      <c r="G147" s="93" t="s">
        <v>433</v>
      </c>
      <c r="H147" s="82" t="s">
        <v>434</v>
      </c>
      <c r="I147" s="82" t="s">
        <v>124</v>
      </c>
      <c r="J147" s="82"/>
      <c r="K147" s="87">
        <v>3.1200000015207281</v>
      </c>
      <c r="L147" s="93" t="s">
        <v>126</v>
      </c>
      <c r="M147" s="94">
        <v>2.5699999999999997E-2</v>
      </c>
      <c r="N147" s="94">
        <v>4.3200000022448844E-2</v>
      </c>
      <c r="O147" s="87">
        <v>532.29928199999995</v>
      </c>
      <c r="P147" s="89">
        <v>103.77</v>
      </c>
      <c r="Q147" s="82"/>
      <c r="R147" s="87">
        <v>0.552366943</v>
      </c>
      <c r="S147" s="88">
        <v>4.4757213190001309E-7</v>
      </c>
      <c r="T147" s="88">
        <v>2.3917438741788728E-4</v>
      </c>
      <c r="U147" s="88">
        <v>7.1091999089267732E-6</v>
      </c>
    </row>
    <row r="148" spans="2:21">
      <c r="B148" s="86" t="s">
        <v>440</v>
      </c>
      <c r="C148" s="82">
        <v>1178292</v>
      </c>
      <c r="D148" s="93" t="s">
        <v>114</v>
      </c>
      <c r="E148" s="93" t="s">
        <v>243</v>
      </c>
      <c r="F148" s="82" t="s">
        <v>439</v>
      </c>
      <c r="G148" s="93" t="s">
        <v>433</v>
      </c>
      <c r="H148" s="82" t="s">
        <v>434</v>
      </c>
      <c r="I148" s="82" t="s">
        <v>124</v>
      </c>
      <c r="J148" s="82"/>
      <c r="K148" s="87">
        <v>5.7999999992591986</v>
      </c>
      <c r="L148" s="93" t="s">
        <v>126</v>
      </c>
      <c r="M148" s="94">
        <v>1.09E-2</v>
      </c>
      <c r="N148" s="94">
        <v>4.409999999648119E-2</v>
      </c>
      <c r="O148" s="87">
        <v>3064.1</v>
      </c>
      <c r="P148" s="89">
        <v>88.11</v>
      </c>
      <c r="Q148" s="82"/>
      <c r="R148" s="87">
        <v>2.6997784949999999</v>
      </c>
      <c r="S148" s="88">
        <v>6.8091111111111112E-6</v>
      </c>
      <c r="T148" s="88">
        <v>1.1690016498789838E-3</v>
      </c>
      <c r="U148" s="88">
        <v>3.4747309327626547E-5</v>
      </c>
    </row>
    <row r="149" spans="2:21">
      <c r="B149" s="86" t="s">
        <v>441</v>
      </c>
      <c r="C149" s="82">
        <v>1184530</v>
      </c>
      <c r="D149" s="93" t="s">
        <v>114</v>
      </c>
      <c r="E149" s="93" t="s">
        <v>243</v>
      </c>
      <c r="F149" s="82" t="s">
        <v>439</v>
      </c>
      <c r="G149" s="93" t="s">
        <v>433</v>
      </c>
      <c r="H149" s="82" t="s">
        <v>434</v>
      </c>
      <c r="I149" s="82" t="s">
        <v>124</v>
      </c>
      <c r="J149" s="82"/>
      <c r="K149" s="87">
        <v>6.689999999865722</v>
      </c>
      <c r="L149" s="93" t="s">
        <v>126</v>
      </c>
      <c r="M149" s="94">
        <v>1.54E-2</v>
      </c>
      <c r="N149" s="94">
        <v>4.5599999999575973E-2</v>
      </c>
      <c r="O149" s="87">
        <v>6553.7841859999999</v>
      </c>
      <c r="P149" s="89">
        <v>86.36</v>
      </c>
      <c r="Q149" s="82"/>
      <c r="R149" s="87">
        <v>5.6598476039999985</v>
      </c>
      <c r="S149" s="88">
        <v>1.8725097674285714E-5</v>
      </c>
      <c r="T149" s="88">
        <v>2.4507089005239343E-3</v>
      </c>
      <c r="U149" s="88">
        <v>7.2844670704517894E-5</v>
      </c>
    </row>
    <row r="150" spans="2:21">
      <c r="B150" s="86" t="s">
        <v>442</v>
      </c>
      <c r="C150" s="82">
        <v>1182989</v>
      </c>
      <c r="D150" s="93" t="s">
        <v>114</v>
      </c>
      <c r="E150" s="93" t="s">
        <v>243</v>
      </c>
      <c r="F150" s="82" t="s">
        <v>443</v>
      </c>
      <c r="G150" s="93" t="s">
        <v>444</v>
      </c>
      <c r="H150" s="82" t="s">
        <v>437</v>
      </c>
      <c r="I150" s="82" t="s">
        <v>247</v>
      </c>
      <c r="J150" s="82"/>
      <c r="K150" s="87">
        <v>4.9699999998750819</v>
      </c>
      <c r="L150" s="93" t="s">
        <v>126</v>
      </c>
      <c r="M150" s="94">
        <v>7.4999999999999997E-3</v>
      </c>
      <c r="N150" s="94">
        <v>3.4799999999430759E-2</v>
      </c>
      <c r="O150" s="87">
        <v>13730.304259999999</v>
      </c>
      <c r="P150" s="89">
        <v>92.12</v>
      </c>
      <c r="Q150" s="82"/>
      <c r="R150" s="87">
        <v>12.648356314000001</v>
      </c>
      <c r="S150" s="88">
        <v>1.0257212206783206E-5</v>
      </c>
      <c r="T150" s="88">
        <v>5.4767268598912462E-3</v>
      </c>
      <c r="U150" s="88">
        <v>1.6278978076999473E-4</v>
      </c>
    </row>
    <row r="151" spans="2:21">
      <c r="B151" s="86" t="s">
        <v>445</v>
      </c>
      <c r="C151" s="82">
        <v>1260769</v>
      </c>
      <c r="D151" s="93" t="s">
        <v>114</v>
      </c>
      <c r="E151" s="93" t="s">
        <v>243</v>
      </c>
      <c r="F151" s="82" t="s">
        <v>446</v>
      </c>
      <c r="G151" s="93" t="s">
        <v>433</v>
      </c>
      <c r="H151" s="82" t="s">
        <v>434</v>
      </c>
      <c r="I151" s="82" t="s">
        <v>124</v>
      </c>
      <c r="J151" s="82"/>
      <c r="K151" s="87">
        <v>4.030000000123489</v>
      </c>
      <c r="L151" s="93" t="s">
        <v>126</v>
      </c>
      <c r="M151" s="94">
        <v>1.0800000000000001E-2</v>
      </c>
      <c r="N151" s="94">
        <v>2.9800000001234898E-2</v>
      </c>
      <c r="O151" s="87">
        <v>7981.3676800000003</v>
      </c>
      <c r="P151" s="89">
        <v>101.46</v>
      </c>
      <c r="Q151" s="82"/>
      <c r="R151" s="87">
        <v>8.0978956999999987</v>
      </c>
      <c r="S151" s="88">
        <v>2.4333438048780489E-5</v>
      </c>
      <c r="T151" s="88">
        <v>3.5063815240323733E-3</v>
      </c>
      <c r="U151" s="88">
        <v>1.0422339733125285E-4</v>
      </c>
    </row>
    <row r="152" spans="2:21">
      <c r="B152" s="86" t="s">
        <v>447</v>
      </c>
      <c r="C152" s="82">
        <v>6120224</v>
      </c>
      <c r="D152" s="93" t="s">
        <v>114</v>
      </c>
      <c r="E152" s="93" t="s">
        <v>243</v>
      </c>
      <c r="F152" s="82" t="s">
        <v>448</v>
      </c>
      <c r="G152" s="93" t="s">
        <v>444</v>
      </c>
      <c r="H152" s="82" t="s">
        <v>437</v>
      </c>
      <c r="I152" s="82" t="s">
        <v>247</v>
      </c>
      <c r="J152" s="82"/>
      <c r="K152" s="87">
        <v>4.220000000233961</v>
      </c>
      <c r="L152" s="93" t="s">
        <v>126</v>
      </c>
      <c r="M152" s="94">
        <v>1.8000000000000002E-2</v>
      </c>
      <c r="N152" s="94">
        <v>2.9199999999149236E-2</v>
      </c>
      <c r="O152" s="87">
        <v>904.94379199999992</v>
      </c>
      <c r="P152" s="89">
        <v>103.91</v>
      </c>
      <c r="Q152" s="82"/>
      <c r="R152" s="87">
        <v>0.940327099</v>
      </c>
      <c r="S152" s="88">
        <v>1.6217106589456758E-6</v>
      </c>
      <c r="T152" s="88">
        <v>4.0716078455796373E-4</v>
      </c>
      <c r="U152" s="88">
        <v>1.2102413823435804E-5</v>
      </c>
    </row>
    <row r="153" spans="2:21">
      <c r="B153" s="86" t="s">
        <v>449</v>
      </c>
      <c r="C153" s="82">
        <v>1132828</v>
      </c>
      <c r="D153" s="93" t="s">
        <v>114</v>
      </c>
      <c r="E153" s="93" t="s">
        <v>243</v>
      </c>
      <c r="F153" s="82" t="s">
        <v>450</v>
      </c>
      <c r="G153" s="93" t="s">
        <v>149</v>
      </c>
      <c r="H153" s="82" t="s">
        <v>437</v>
      </c>
      <c r="I153" s="82" t="s">
        <v>247</v>
      </c>
      <c r="J153" s="82"/>
      <c r="K153" s="87">
        <v>1.0099999999889517</v>
      </c>
      <c r="L153" s="93" t="s">
        <v>126</v>
      </c>
      <c r="M153" s="94">
        <v>1.9799999999999998E-2</v>
      </c>
      <c r="N153" s="94">
        <v>1.919999999950283E-2</v>
      </c>
      <c r="O153" s="87">
        <v>6641.9811259999997</v>
      </c>
      <c r="P153" s="89">
        <v>107.95</v>
      </c>
      <c r="Q153" s="87">
        <v>7.0952432999999995E-2</v>
      </c>
      <c r="R153" s="87">
        <v>7.2409708080000001</v>
      </c>
      <c r="S153" s="88">
        <v>2.1857280268247312E-5</v>
      </c>
      <c r="T153" s="88">
        <v>3.1353338197760401E-3</v>
      </c>
      <c r="U153" s="88">
        <v>9.3194405749902063E-5</v>
      </c>
    </row>
    <row r="154" spans="2:21">
      <c r="B154" s="86" t="s">
        <v>451</v>
      </c>
      <c r="C154" s="82">
        <v>1166057</v>
      </c>
      <c r="D154" s="93" t="s">
        <v>114</v>
      </c>
      <c r="E154" s="93" t="s">
        <v>243</v>
      </c>
      <c r="F154" s="82" t="s">
        <v>452</v>
      </c>
      <c r="G154" s="93" t="s">
        <v>278</v>
      </c>
      <c r="H154" s="82" t="s">
        <v>453</v>
      </c>
      <c r="I154" s="82" t="s">
        <v>247</v>
      </c>
      <c r="J154" s="82"/>
      <c r="K154" s="87">
        <v>4.1200000001644961</v>
      </c>
      <c r="L154" s="93" t="s">
        <v>126</v>
      </c>
      <c r="M154" s="94">
        <v>2.75E-2</v>
      </c>
      <c r="N154" s="94">
        <v>2.9800000001010966E-2</v>
      </c>
      <c r="O154" s="87">
        <v>10898.234707</v>
      </c>
      <c r="P154" s="89">
        <v>107.1</v>
      </c>
      <c r="Q154" s="82"/>
      <c r="R154" s="87">
        <v>11.672009009</v>
      </c>
      <c r="S154" s="88">
        <v>1.1880349974404054E-5</v>
      </c>
      <c r="T154" s="88">
        <v>5.0539693586689463E-3</v>
      </c>
      <c r="U154" s="88">
        <v>1.5022377141742763E-4</v>
      </c>
    </row>
    <row r="155" spans="2:21">
      <c r="B155" s="86" t="s">
        <v>454</v>
      </c>
      <c r="C155" s="82">
        <v>1260603</v>
      </c>
      <c r="D155" s="93" t="s">
        <v>114</v>
      </c>
      <c r="E155" s="93" t="s">
        <v>243</v>
      </c>
      <c r="F155" s="82" t="s">
        <v>446</v>
      </c>
      <c r="G155" s="93" t="s">
        <v>433</v>
      </c>
      <c r="H155" s="82" t="s">
        <v>455</v>
      </c>
      <c r="I155" s="82" t="s">
        <v>124</v>
      </c>
      <c r="J155" s="82"/>
      <c r="K155" s="87">
        <v>2.6599999999864083</v>
      </c>
      <c r="L155" s="93" t="s">
        <v>126</v>
      </c>
      <c r="M155" s="94">
        <v>0.04</v>
      </c>
      <c r="N155" s="94">
        <v>0.1643999999976441</v>
      </c>
      <c r="O155" s="87">
        <v>11204.096137</v>
      </c>
      <c r="P155" s="89">
        <v>78.8</v>
      </c>
      <c r="Q155" s="87"/>
      <c r="R155" s="87">
        <v>8.8288281819999987</v>
      </c>
      <c r="S155" s="88">
        <v>3.8112973003104865E-6</v>
      </c>
      <c r="T155" s="88">
        <v>3.8228746285558024E-3</v>
      </c>
      <c r="U155" s="88">
        <v>1.1363081245686442E-4</v>
      </c>
    </row>
    <row r="156" spans="2:21">
      <c r="B156" s="86" t="s">
        <v>456</v>
      </c>
      <c r="C156" s="82">
        <v>1260652</v>
      </c>
      <c r="D156" s="93" t="s">
        <v>114</v>
      </c>
      <c r="E156" s="93" t="s">
        <v>243</v>
      </c>
      <c r="F156" s="82" t="s">
        <v>446</v>
      </c>
      <c r="G156" s="93" t="s">
        <v>433</v>
      </c>
      <c r="H156" s="82" t="s">
        <v>455</v>
      </c>
      <c r="I156" s="82" t="s">
        <v>124</v>
      </c>
      <c r="J156" s="82"/>
      <c r="K156" s="87">
        <v>3.3699999998920678</v>
      </c>
      <c r="L156" s="93" t="s">
        <v>126</v>
      </c>
      <c r="M156" s="94">
        <v>3.2799999999999996E-2</v>
      </c>
      <c r="N156" s="94">
        <v>0.14729999999716528</v>
      </c>
      <c r="O156" s="87">
        <v>11168.630274999998</v>
      </c>
      <c r="P156" s="89">
        <v>75.489999999999995</v>
      </c>
      <c r="Q156" s="87"/>
      <c r="R156" s="87">
        <v>8.4311989430000001</v>
      </c>
      <c r="S156" s="88">
        <v>7.3697696537116306E-6</v>
      </c>
      <c r="T156" s="88">
        <v>3.6507015272099E-3</v>
      </c>
      <c r="U156" s="88">
        <v>1.0851315328933272E-4</v>
      </c>
    </row>
    <row r="157" spans="2:21">
      <c r="B157" s="86" t="s">
        <v>457</v>
      </c>
      <c r="C157" s="82">
        <v>1260736</v>
      </c>
      <c r="D157" s="93" t="s">
        <v>114</v>
      </c>
      <c r="E157" s="93" t="s">
        <v>243</v>
      </c>
      <c r="F157" s="82" t="s">
        <v>446</v>
      </c>
      <c r="G157" s="93" t="s">
        <v>433</v>
      </c>
      <c r="H157" s="82" t="s">
        <v>455</v>
      </c>
      <c r="I157" s="82" t="s">
        <v>124</v>
      </c>
      <c r="J157" s="82"/>
      <c r="K157" s="87">
        <v>4.140000001292564</v>
      </c>
      <c r="L157" s="93" t="s">
        <v>126</v>
      </c>
      <c r="M157" s="94">
        <v>1.29E-2</v>
      </c>
      <c r="N157" s="94">
        <v>0.10930000002755204</v>
      </c>
      <c r="O157" s="87">
        <v>406.34316999999993</v>
      </c>
      <c r="P157" s="89">
        <v>72.349999999999994</v>
      </c>
      <c r="Q157" s="82"/>
      <c r="R157" s="87">
        <v>0.29398928299999999</v>
      </c>
      <c r="S157" s="88">
        <v>3.9291697762681803E-7</v>
      </c>
      <c r="T157" s="88">
        <v>1.2729709400612863E-4</v>
      </c>
      <c r="U157" s="88">
        <v>3.7837683996398156E-6</v>
      </c>
    </row>
    <row r="158" spans="2:21">
      <c r="B158" s="86" t="s">
        <v>458</v>
      </c>
      <c r="C158" s="82">
        <v>6120323</v>
      </c>
      <c r="D158" s="93" t="s">
        <v>114</v>
      </c>
      <c r="E158" s="93" t="s">
        <v>243</v>
      </c>
      <c r="F158" s="82" t="s">
        <v>448</v>
      </c>
      <c r="G158" s="93" t="s">
        <v>444</v>
      </c>
      <c r="H158" s="82" t="s">
        <v>453</v>
      </c>
      <c r="I158" s="82" t="s">
        <v>247</v>
      </c>
      <c r="J158" s="82"/>
      <c r="K158" s="87">
        <v>3.4799999999408349</v>
      </c>
      <c r="L158" s="93" t="s">
        <v>126</v>
      </c>
      <c r="M158" s="94">
        <v>3.3000000000000002E-2</v>
      </c>
      <c r="N158" s="94">
        <v>4.0499999999462147E-2</v>
      </c>
      <c r="O158" s="87">
        <v>14169.546824999999</v>
      </c>
      <c r="P158" s="89">
        <v>104.97</v>
      </c>
      <c r="Q158" s="87"/>
      <c r="R158" s="87">
        <v>14.873773256</v>
      </c>
      <c r="S158" s="88">
        <v>2.7707690792226736E-5</v>
      </c>
      <c r="T158" s="88">
        <v>6.4403303857674095E-3</v>
      </c>
      <c r="U158" s="88">
        <v>1.9143185307697293E-4</v>
      </c>
    </row>
    <row r="159" spans="2:21">
      <c r="B159" s="86" t="s">
        <v>459</v>
      </c>
      <c r="C159" s="82">
        <v>1168350</v>
      </c>
      <c r="D159" s="93" t="s">
        <v>114</v>
      </c>
      <c r="E159" s="93" t="s">
        <v>243</v>
      </c>
      <c r="F159" s="82" t="s">
        <v>460</v>
      </c>
      <c r="G159" s="93" t="s">
        <v>267</v>
      </c>
      <c r="H159" s="82" t="s">
        <v>453</v>
      </c>
      <c r="I159" s="82" t="s">
        <v>247</v>
      </c>
      <c r="J159" s="82"/>
      <c r="K159" s="87">
        <v>3</v>
      </c>
      <c r="L159" s="93" t="s">
        <v>126</v>
      </c>
      <c r="M159" s="94">
        <v>1E-3</v>
      </c>
      <c r="N159" s="94">
        <v>2.4600000000333432E-2</v>
      </c>
      <c r="O159" s="87">
        <v>14916.651620000001</v>
      </c>
      <c r="P159" s="89">
        <v>100.53</v>
      </c>
      <c r="Q159" s="87"/>
      <c r="R159" s="87">
        <v>14.995709875000001</v>
      </c>
      <c r="S159" s="88">
        <v>2.6340081616076001E-5</v>
      </c>
      <c r="T159" s="88">
        <v>6.4931288316605294E-3</v>
      </c>
      <c r="U159" s="88">
        <v>1.9300122975976557E-4</v>
      </c>
    </row>
    <row r="160" spans="2:21">
      <c r="B160" s="86" t="s">
        <v>461</v>
      </c>
      <c r="C160" s="82">
        <v>1175975</v>
      </c>
      <c r="D160" s="93" t="s">
        <v>114</v>
      </c>
      <c r="E160" s="93" t="s">
        <v>243</v>
      </c>
      <c r="F160" s="82" t="s">
        <v>460</v>
      </c>
      <c r="G160" s="93" t="s">
        <v>267</v>
      </c>
      <c r="H160" s="82" t="s">
        <v>453</v>
      </c>
      <c r="I160" s="82" t="s">
        <v>247</v>
      </c>
      <c r="J160" s="82"/>
      <c r="K160" s="87">
        <v>5.7099999999086144</v>
      </c>
      <c r="L160" s="93" t="s">
        <v>126</v>
      </c>
      <c r="M160" s="94">
        <v>3.0000000000000001E-3</v>
      </c>
      <c r="N160" s="94">
        <v>2.6399999999390765E-2</v>
      </c>
      <c r="O160" s="87">
        <v>8412.0277010000009</v>
      </c>
      <c r="P160" s="89">
        <v>93.66</v>
      </c>
      <c r="Q160" s="82"/>
      <c r="R160" s="87">
        <v>7.8787055319999997</v>
      </c>
      <c r="S160" s="88">
        <v>2.3250876744777418E-5</v>
      </c>
      <c r="T160" s="88">
        <v>3.4114723792622393E-3</v>
      </c>
      <c r="U160" s="88">
        <v>1.0140232568290254E-4</v>
      </c>
    </row>
    <row r="161" spans="1:21">
      <c r="B161" s="86" t="s">
        <v>462</v>
      </c>
      <c r="C161" s="82">
        <v>1185834</v>
      </c>
      <c r="D161" s="93" t="s">
        <v>114</v>
      </c>
      <c r="E161" s="93" t="s">
        <v>243</v>
      </c>
      <c r="F161" s="82" t="s">
        <v>460</v>
      </c>
      <c r="G161" s="93" t="s">
        <v>267</v>
      </c>
      <c r="H161" s="82" t="s">
        <v>453</v>
      </c>
      <c r="I161" s="82" t="s">
        <v>247</v>
      </c>
      <c r="J161" s="82"/>
      <c r="K161" s="87">
        <v>4.2200000001042648</v>
      </c>
      <c r="L161" s="93" t="s">
        <v>126</v>
      </c>
      <c r="M161" s="94">
        <v>3.0000000000000001E-3</v>
      </c>
      <c r="N161" s="94">
        <v>2.7100000000955759E-2</v>
      </c>
      <c r="O161" s="87">
        <v>12217.79234</v>
      </c>
      <c r="P161" s="89">
        <v>94.2</v>
      </c>
      <c r="Q161" s="82"/>
      <c r="R161" s="87">
        <v>11.509160789999999</v>
      </c>
      <c r="S161" s="88">
        <v>2.4022399410145499E-5</v>
      </c>
      <c r="T161" s="88">
        <v>4.9834562269274272E-3</v>
      </c>
      <c r="U161" s="88">
        <v>1.4812784486288781E-4</v>
      </c>
    </row>
    <row r="162" spans="1:21">
      <c r="B162" s="86" t="s">
        <v>463</v>
      </c>
      <c r="C162" s="82">
        <v>1188192</v>
      </c>
      <c r="D162" s="93" t="s">
        <v>114</v>
      </c>
      <c r="E162" s="93" t="s">
        <v>243</v>
      </c>
      <c r="F162" s="82" t="s">
        <v>464</v>
      </c>
      <c r="G162" s="93" t="s">
        <v>465</v>
      </c>
      <c r="H162" s="82" t="s">
        <v>455</v>
      </c>
      <c r="I162" s="82" t="s">
        <v>124</v>
      </c>
      <c r="J162" s="82"/>
      <c r="K162" s="87">
        <v>4.710000001794131</v>
      </c>
      <c r="L162" s="93" t="s">
        <v>126</v>
      </c>
      <c r="M162" s="94">
        <v>3.2500000000000001E-2</v>
      </c>
      <c r="N162" s="94">
        <v>4.8000000020504349E-2</v>
      </c>
      <c r="O162" s="87">
        <v>1028.4716000000001</v>
      </c>
      <c r="P162" s="89">
        <v>94.84</v>
      </c>
      <c r="Q162" s="87"/>
      <c r="R162" s="87">
        <v>0.97540247499999999</v>
      </c>
      <c r="S162" s="88">
        <v>3.9556600000000007E-6</v>
      </c>
      <c r="T162" s="88">
        <v>4.2234839068567523E-4</v>
      </c>
      <c r="U162" s="88">
        <v>1.2553848984472897E-5</v>
      </c>
    </row>
    <row r="163" spans="1:21">
      <c r="A163" s="79"/>
      <c r="B163" s="86" t="s">
        <v>470</v>
      </c>
      <c r="C163" s="82">
        <v>3660156</v>
      </c>
      <c r="D163" s="93" t="s">
        <v>114</v>
      </c>
      <c r="E163" s="93" t="s">
        <v>243</v>
      </c>
      <c r="F163" s="82" t="s">
        <v>471</v>
      </c>
      <c r="G163" s="93" t="s">
        <v>267</v>
      </c>
      <c r="H163" s="82" t="s">
        <v>469</v>
      </c>
      <c r="I163" s="82"/>
      <c r="J163" s="82"/>
      <c r="K163" s="87">
        <v>3.8800000000522177</v>
      </c>
      <c r="L163" s="93" t="s">
        <v>126</v>
      </c>
      <c r="M163" s="94">
        <v>1.9E-2</v>
      </c>
      <c r="N163" s="94">
        <v>2.9299999999828664E-2</v>
      </c>
      <c r="O163" s="87">
        <v>12256.4</v>
      </c>
      <c r="P163" s="89">
        <v>100</v>
      </c>
      <c r="Q163" s="82"/>
      <c r="R163" s="87">
        <v>12.256399597</v>
      </c>
      <c r="S163" s="88">
        <v>2.2537977348748002E-5</v>
      </c>
      <c r="T163" s="88">
        <v>5.3070099554478863E-3</v>
      </c>
      <c r="U163" s="88">
        <v>1.5774512939809024E-4</v>
      </c>
    </row>
    <row r="164" spans="1:21">
      <c r="A164" s="79"/>
      <c r="B164" s="86" t="s">
        <v>472</v>
      </c>
      <c r="C164" s="82">
        <v>1140581</v>
      </c>
      <c r="D164" s="93" t="s">
        <v>114</v>
      </c>
      <c r="E164" s="93" t="s">
        <v>243</v>
      </c>
      <c r="F164" s="82" t="s">
        <v>473</v>
      </c>
      <c r="G164" s="93" t="s">
        <v>267</v>
      </c>
      <c r="H164" s="82" t="s">
        <v>469</v>
      </c>
      <c r="I164" s="82"/>
      <c r="J164" s="82"/>
      <c r="K164" s="82">
        <v>0.25</v>
      </c>
      <c r="L164" s="93" t="s">
        <v>126</v>
      </c>
      <c r="M164" s="94">
        <v>2.1000000000000001E-2</v>
      </c>
      <c r="N164" s="94">
        <v>3.8164383561643832E-2</v>
      </c>
      <c r="O164" s="87">
        <v>3.3399999999999999E-4</v>
      </c>
      <c r="P164" s="89">
        <v>109.42</v>
      </c>
      <c r="Q164" s="82"/>
      <c r="R164" s="87">
        <v>3.65E-7</v>
      </c>
      <c r="S164" s="88">
        <v>1.6382987552559223E-12</v>
      </c>
      <c r="T164" s="88">
        <v>1.5804467032982612E-10</v>
      </c>
      <c r="U164" s="88">
        <v>4.6977068407916517E-12</v>
      </c>
    </row>
    <row r="165" spans="1:21">
      <c r="A165" s="79"/>
      <c r="B165" s="86" t="s">
        <v>474</v>
      </c>
      <c r="C165" s="82">
        <v>1155928</v>
      </c>
      <c r="D165" s="93" t="s">
        <v>114</v>
      </c>
      <c r="E165" s="93" t="s">
        <v>243</v>
      </c>
      <c r="F165" s="82" t="s">
        <v>473</v>
      </c>
      <c r="G165" s="93" t="s">
        <v>267</v>
      </c>
      <c r="H165" s="82" t="s">
        <v>469</v>
      </c>
      <c r="I165" s="82"/>
      <c r="J165" s="82"/>
      <c r="K165" s="87">
        <v>4.1999999998683917</v>
      </c>
      <c r="L165" s="93" t="s">
        <v>126</v>
      </c>
      <c r="M165" s="94">
        <v>2.75E-2</v>
      </c>
      <c r="N165" s="94">
        <v>2.6799999999144543E-2</v>
      </c>
      <c r="O165" s="87">
        <v>11304.891503594652</v>
      </c>
      <c r="P165" s="89">
        <v>107.54</v>
      </c>
      <c r="Q165" s="87"/>
      <c r="R165" s="87">
        <v>12.157279978</v>
      </c>
      <c r="S165" s="88">
        <v>2.2132924111706582E-5</v>
      </c>
      <c r="T165" s="88">
        <v>5.2640912499463174E-3</v>
      </c>
      <c r="U165" s="88">
        <v>1.5646941730978076E-4</v>
      </c>
    </row>
    <row r="166" spans="1:21">
      <c r="A166" s="79"/>
      <c r="B166" s="86" t="s">
        <v>475</v>
      </c>
      <c r="C166" s="82">
        <v>1177658</v>
      </c>
      <c r="D166" s="93" t="s">
        <v>114</v>
      </c>
      <c r="E166" s="93" t="s">
        <v>243</v>
      </c>
      <c r="F166" s="82" t="s">
        <v>473</v>
      </c>
      <c r="G166" s="93" t="s">
        <v>267</v>
      </c>
      <c r="H166" s="82" t="s">
        <v>469</v>
      </c>
      <c r="I166" s="82"/>
      <c r="J166" s="82"/>
      <c r="K166" s="87">
        <v>5.9100000002170932</v>
      </c>
      <c r="L166" s="93" t="s">
        <v>126</v>
      </c>
      <c r="M166" s="94">
        <v>8.5000000000000006E-3</v>
      </c>
      <c r="N166" s="94">
        <v>3.0100000001198876E-2</v>
      </c>
      <c r="O166" s="87">
        <v>9875.9158769999995</v>
      </c>
      <c r="P166" s="89">
        <v>93.75</v>
      </c>
      <c r="Q166" s="87"/>
      <c r="R166" s="87">
        <v>9.2586712890000005</v>
      </c>
      <c r="S166" s="88">
        <v>1.909850992643646E-5</v>
      </c>
      <c r="T166" s="88">
        <v>4.0089963056499488E-3</v>
      </c>
      <c r="U166" s="88">
        <v>1.1916307794788099E-4</v>
      </c>
    </row>
    <row r="167" spans="1:21">
      <c r="A167" s="79"/>
      <c r="B167" s="86" t="s">
        <v>476</v>
      </c>
      <c r="C167" s="82">
        <v>1169531</v>
      </c>
      <c r="D167" s="93" t="s">
        <v>114</v>
      </c>
      <c r="E167" s="93" t="s">
        <v>243</v>
      </c>
      <c r="F167" s="82" t="s">
        <v>477</v>
      </c>
      <c r="G167" s="93" t="s">
        <v>278</v>
      </c>
      <c r="H167" s="82" t="s">
        <v>469</v>
      </c>
      <c r="I167" s="82"/>
      <c r="J167" s="82"/>
      <c r="K167" s="87">
        <v>2.9700000001976585</v>
      </c>
      <c r="L167" s="93" t="s">
        <v>126</v>
      </c>
      <c r="M167" s="94">
        <v>1.6399999999999998E-2</v>
      </c>
      <c r="N167" s="94">
        <v>2.9000000001387076E-2</v>
      </c>
      <c r="O167" s="87">
        <v>5520.7354339999993</v>
      </c>
      <c r="P167" s="89">
        <v>104.47</v>
      </c>
      <c r="Q167" s="82"/>
      <c r="R167" s="87">
        <v>5.7675122380000001</v>
      </c>
      <c r="S167" s="88">
        <v>2.099690544180182E-5</v>
      </c>
      <c r="T167" s="88">
        <v>2.4973275898025962E-3</v>
      </c>
      <c r="U167" s="88">
        <v>7.4230360807677178E-5</v>
      </c>
    </row>
    <row r="168" spans="1:21">
      <c r="A168" s="79"/>
      <c r="B168" s="86" t="s">
        <v>478</v>
      </c>
      <c r="C168" s="82">
        <v>1179340</v>
      </c>
      <c r="D168" s="93" t="s">
        <v>114</v>
      </c>
      <c r="E168" s="93" t="s">
        <v>243</v>
      </c>
      <c r="F168" s="82" t="s">
        <v>479</v>
      </c>
      <c r="G168" s="93" t="s">
        <v>480</v>
      </c>
      <c r="H168" s="82" t="s">
        <v>469</v>
      </c>
      <c r="I168" s="82"/>
      <c r="J168" s="82"/>
      <c r="K168" s="87">
        <v>3.4000000000477035</v>
      </c>
      <c r="L168" s="93" t="s">
        <v>126</v>
      </c>
      <c r="M168" s="94">
        <v>1.4800000000000001E-2</v>
      </c>
      <c r="N168" s="94">
        <v>3.9000000000238517E-2</v>
      </c>
      <c r="O168" s="87">
        <v>21487.154455</v>
      </c>
      <c r="P168" s="89">
        <v>97.56</v>
      </c>
      <c r="Q168" s="87"/>
      <c r="R168" s="87">
        <v>20.962867955</v>
      </c>
      <c r="S168" s="88">
        <v>2.9967928333833098E-5</v>
      </c>
      <c r="T168" s="88">
        <v>9.0769028907278122E-3</v>
      </c>
      <c r="U168" s="88">
        <v>2.6980111834196054E-4</v>
      </c>
    </row>
    <row r="169" spans="1:21">
      <c r="A169" s="79"/>
      <c r="B169" s="86" t="s">
        <v>481</v>
      </c>
      <c r="C169" s="82">
        <v>1113034</v>
      </c>
      <c r="D169" s="93" t="s">
        <v>114</v>
      </c>
      <c r="E169" s="93" t="s">
        <v>243</v>
      </c>
      <c r="F169" s="82" t="s">
        <v>482</v>
      </c>
      <c r="G169" s="93" t="s">
        <v>416</v>
      </c>
      <c r="H169" s="82" t="s">
        <v>469</v>
      </c>
      <c r="I169" s="82"/>
      <c r="J169" s="82"/>
      <c r="K169" s="119">
        <v>0</v>
      </c>
      <c r="L169" s="93" t="s">
        <v>126</v>
      </c>
      <c r="M169" s="94">
        <v>4.9000000000000002E-2</v>
      </c>
      <c r="N169" s="120">
        <v>0</v>
      </c>
      <c r="O169" s="87">
        <v>4115.7453420000002</v>
      </c>
      <c r="P169" s="89">
        <v>22.7</v>
      </c>
      <c r="Q169" s="82"/>
      <c r="R169" s="87">
        <v>0.93427410699999991</v>
      </c>
      <c r="S169" s="88">
        <v>9.0626183365816328E-6</v>
      </c>
      <c r="T169" s="88">
        <v>4.0453984448906211E-4</v>
      </c>
      <c r="U169" s="88">
        <v>1.2024509215420304E-5</v>
      </c>
    </row>
    <row r="170" spans="1:21">
      <c r="A170" s="79"/>
      <c r="B170" s="85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7"/>
      <c r="P170" s="89"/>
      <c r="Q170" s="82"/>
      <c r="R170" s="82"/>
      <c r="S170" s="82"/>
      <c r="T170" s="88"/>
      <c r="U170" s="82"/>
    </row>
    <row r="171" spans="1:21">
      <c r="A171" s="79"/>
      <c r="B171" s="97" t="s">
        <v>44</v>
      </c>
      <c r="C171" s="84"/>
      <c r="D171" s="84"/>
      <c r="E171" s="84"/>
      <c r="F171" s="84"/>
      <c r="G171" s="84"/>
      <c r="H171" s="84"/>
      <c r="I171" s="84"/>
      <c r="J171" s="84"/>
      <c r="K171" s="90">
        <v>4.3492046337270054</v>
      </c>
      <c r="L171" s="84"/>
      <c r="M171" s="84"/>
      <c r="N171" s="102">
        <v>5.7465989406777648E-2</v>
      </c>
      <c r="O171" s="90"/>
      <c r="P171" s="92"/>
      <c r="Q171" s="90">
        <v>0.34273171800000002</v>
      </c>
      <c r="R171" s="90">
        <v>377.74080860599986</v>
      </c>
      <c r="S171" s="84"/>
      <c r="T171" s="91">
        <v>0.16356142894864983</v>
      </c>
      <c r="U171" s="91">
        <v>4.8616865222865079E-3</v>
      </c>
    </row>
    <row r="172" spans="1:21">
      <c r="A172" s="79"/>
      <c r="B172" s="86" t="s">
        <v>483</v>
      </c>
      <c r="C172" s="82">
        <v>7480163</v>
      </c>
      <c r="D172" s="93" t="s">
        <v>114</v>
      </c>
      <c r="E172" s="93" t="s">
        <v>243</v>
      </c>
      <c r="F172" s="82" t="s">
        <v>253</v>
      </c>
      <c r="G172" s="93" t="s">
        <v>250</v>
      </c>
      <c r="H172" s="82" t="s">
        <v>251</v>
      </c>
      <c r="I172" s="82" t="s">
        <v>124</v>
      </c>
      <c r="J172" s="82"/>
      <c r="K172" s="82">
        <v>4.0999968464510754</v>
      </c>
      <c r="L172" s="93" t="s">
        <v>126</v>
      </c>
      <c r="M172" s="94">
        <v>2.6800000000000001E-2</v>
      </c>
      <c r="N172" s="94">
        <v>4.1871657754010701E-2</v>
      </c>
      <c r="O172" s="87">
        <v>5.9599999999999996E-4</v>
      </c>
      <c r="P172" s="89">
        <v>94.29</v>
      </c>
      <c r="Q172" s="82"/>
      <c r="R172" s="87">
        <v>5.6100000000000001E-7</v>
      </c>
      <c r="S172" s="88">
        <v>2.2839171201640219E-13</v>
      </c>
      <c r="T172" s="88">
        <v>2.4291249330145879E-10</v>
      </c>
      <c r="U172" s="88">
        <v>7.2203110621482642E-12</v>
      </c>
    </row>
    <row r="173" spans="1:21">
      <c r="A173" s="79"/>
      <c r="B173" s="86" t="s">
        <v>484</v>
      </c>
      <c r="C173" s="82">
        <v>1143585</v>
      </c>
      <c r="D173" s="93" t="s">
        <v>114</v>
      </c>
      <c r="E173" s="93" t="s">
        <v>243</v>
      </c>
      <c r="F173" s="82" t="s">
        <v>485</v>
      </c>
      <c r="G173" s="93" t="s">
        <v>267</v>
      </c>
      <c r="H173" s="82" t="s">
        <v>251</v>
      </c>
      <c r="I173" s="82" t="s">
        <v>124</v>
      </c>
      <c r="J173" s="82"/>
      <c r="K173" s="82">
        <v>2.62</v>
      </c>
      <c r="L173" s="93" t="s">
        <v>126</v>
      </c>
      <c r="M173" s="94">
        <v>1.44E-2</v>
      </c>
      <c r="N173" s="94">
        <v>4.1785714285714287E-2</v>
      </c>
      <c r="O173" s="87">
        <v>9.0000000000000006E-5</v>
      </c>
      <c r="P173" s="89">
        <v>93.56</v>
      </c>
      <c r="Q173" s="82"/>
      <c r="R173" s="87">
        <v>8.3999999999999998E-8</v>
      </c>
      <c r="S173" s="88">
        <v>1.6363636363636364E-13</v>
      </c>
      <c r="T173" s="88">
        <v>3.6371924130699712E-11</v>
      </c>
      <c r="U173" s="88">
        <v>1.0811160948671198E-12</v>
      </c>
    </row>
    <row r="174" spans="1:21">
      <c r="A174" s="79"/>
      <c r="B174" s="86" t="s">
        <v>486</v>
      </c>
      <c r="C174" s="82">
        <v>6620488</v>
      </c>
      <c r="D174" s="93" t="s">
        <v>114</v>
      </c>
      <c r="E174" s="93" t="s">
        <v>243</v>
      </c>
      <c r="F174" s="82" t="s">
        <v>270</v>
      </c>
      <c r="G174" s="93" t="s">
        <v>250</v>
      </c>
      <c r="H174" s="82" t="s">
        <v>251</v>
      </c>
      <c r="I174" s="82" t="s">
        <v>124</v>
      </c>
      <c r="J174" s="82"/>
      <c r="K174" s="87">
        <v>4.5300000000064289</v>
      </c>
      <c r="L174" s="93" t="s">
        <v>126</v>
      </c>
      <c r="M174" s="94">
        <v>2.5000000000000001E-2</v>
      </c>
      <c r="N174" s="94">
        <v>4.1900000001478442E-2</v>
      </c>
      <c r="O174" s="87">
        <v>3348.4580709999996</v>
      </c>
      <c r="P174" s="89">
        <v>92.92</v>
      </c>
      <c r="Q174" s="82"/>
      <c r="R174" s="87">
        <v>3.1113871660000001</v>
      </c>
      <c r="S174" s="88">
        <v>1.1285637314002884E-6</v>
      </c>
      <c r="T174" s="88">
        <v>1.3472278326545808E-3</v>
      </c>
      <c r="U174" s="88">
        <v>4.0044889791971371E-5</v>
      </c>
    </row>
    <row r="175" spans="1:21">
      <c r="A175" s="79"/>
      <c r="B175" s="86" t="s">
        <v>487</v>
      </c>
      <c r="C175" s="82">
        <v>6000202</v>
      </c>
      <c r="D175" s="93" t="s">
        <v>114</v>
      </c>
      <c r="E175" s="93" t="s">
        <v>243</v>
      </c>
      <c r="F175" s="82" t="s">
        <v>277</v>
      </c>
      <c r="G175" s="93" t="s">
        <v>278</v>
      </c>
      <c r="H175" s="82" t="s">
        <v>279</v>
      </c>
      <c r="I175" s="82" t="s">
        <v>124</v>
      </c>
      <c r="J175" s="82"/>
      <c r="K175" s="82">
        <v>0.77</v>
      </c>
      <c r="L175" s="93" t="s">
        <v>126</v>
      </c>
      <c r="M175" s="94">
        <v>4.8000000000000001E-2</v>
      </c>
      <c r="N175" s="94">
        <v>4.0535714285714286E-2</v>
      </c>
      <c r="O175" s="87">
        <v>1.12E-4</v>
      </c>
      <c r="P175" s="89">
        <v>101.63</v>
      </c>
      <c r="Q175" s="82"/>
      <c r="R175" s="87">
        <v>1.12E-7</v>
      </c>
      <c r="S175" s="88">
        <v>1.6523575453874586E-13</v>
      </c>
      <c r="T175" s="88">
        <v>4.8495898840932947E-11</v>
      </c>
      <c r="U175" s="88">
        <v>1.4414881264894931E-12</v>
      </c>
    </row>
    <row r="176" spans="1:21">
      <c r="A176" s="79"/>
      <c r="B176" s="86" t="s">
        <v>488</v>
      </c>
      <c r="C176" s="82">
        <v>7460389</v>
      </c>
      <c r="D176" s="93" t="s">
        <v>114</v>
      </c>
      <c r="E176" s="93" t="s">
        <v>243</v>
      </c>
      <c r="F176" s="82" t="s">
        <v>489</v>
      </c>
      <c r="G176" s="93" t="s">
        <v>490</v>
      </c>
      <c r="H176" s="82" t="s">
        <v>279</v>
      </c>
      <c r="I176" s="82" t="s">
        <v>124</v>
      </c>
      <c r="J176" s="82"/>
      <c r="K176" s="82">
        <v>2.73</v>
      </c>
      <c r="L176" s="93" t="s">
        <v>126</v>
      </c>
      <c r="M176" s="94">
        <v>2.6099999999999998E-2</v>
      </c>
      <c r="N176" s="94">
        <v>4.041666666666667E-2</v>
      </c>
      <c r="O176" s="87">
        <v>1.4999999999999999E-4</v>
      </c>
      <c r="P176" s="89">
        <v>96.32</v>
      </c>
      <c r="Q176" s="87">
        <v>1.9999999999999997E-9</v>
      </c>
      <c r="R176" s="87">
        <v>1.4399999999999999E-7</v>
      </c>
      <c r="S176" s="88">
        <v>2.9260002824565604E-13</v>
      </c>
      <c r="T176" s="88">
        <v>6.2351869938342361E-11</v>
      </c>
      <c r="U176" s="88">
        <v>1.8533418769150626E-12</v>
      </c>
    </row>
    <row r="177" spans="1:21">
      <c r="A177" s="79"/>
      <c r="B177" s="86" t="s">
        <v>491</v>
      </c>
      <c r="C177" s="82">
        <v>1133131</v>
      </c>
      <c r="D177" s="93" t="s">
        <v>114</v>
      </c>
      <c r="E177" s="93" t="s">
        <v>243</v>
      </c>
      <c r="F177" s="82" t="s">
        <v>492</v>
      </c>
      <c r="G177" s="93" t="s">
        <v>493</v>
      </c>
      <c r="H177" s="82" t="s">
        <v>288</v>
      </c>
      <c r="I177" s="82" t="s">
        <v>247</v>
      </c>
      <c r="J177" s="82"/>
      <c r="K177" s="82">
        <v>0.91000022933233193</v>
      </c>
      <c r="L177" s="93" t="s">
        <v>126</v>
      </c>
      <c r="M177" s="94">
        <v>4.2000000000000003E-2</v>
      </c>
      <c r="N177" s="94">
        <v>3.7587800369685766E-2</v>
      </c>
      <c r="O177" s="87">
        <v>1.072E-3</v>
      </c>
      <c r="P177" s="89">
        <v>100.76</v>
      </c>
      <c r="Q177" s="82"/>
      <c r="R177" s="87">
        <v>1.082E-6</v>
      </c>
      <c r="S177" s="88">
        <v>6.9407385626955427E-12</v>
      </c>
      <c r="T177" s="88">
        <v>4.685050227311558E-10</v>
      </c>
      <c r="U177" s="88">
        <v>1.3925804936264566E-11</v>
      </c>
    </row>
    <row r="178" spans="1:21">
      <c r="A178" s="79"/>
      <c r="B178" s="86" t="s">
        <v>494</v>
      </c>
      <c r="C178" s="82">
        <v>2810372</v>
      </c>
      <c r="D178" s="93" t="s">
        <v>114</v>
      </c>
      <c r="E178" s="93" t="s">
        <v>243</v>
      </c>
      <c r="F178" s="82" t="s">
        <v>495</v>
      </c>
      <c r="G178" s="93" t="s">
        <v>360</v>
      </c>
      <c r="H178" s="82" t="s">
        <v>302</v>
      </c>
      <c r="I178" s="82" t="s">
        <v>247</v>
      </c>
      <c r="J178" s="82"/>
      <c r="K178" s="87">
        <v>8.8700000000393988</v>
      </c>
      <c r="L178" s="93" t="s">
        <v>126</v>
      </c>
      <c r="M178" s="94">
        <v>2.4E-2</v>
      </c>
      <c r="N178" s="94">
        <v>4.8000000000000001E-2</v>
      </c>
      <c r="O178" s="87">
        <v>4686.918447</v>
      </c>
      <c r="P178" s="89">
        <v>81.23</v>
      </c>
      <c r="Q178" s="82"/>
      <c r="R178" s="87">
        <v>3.8071838550000003</v>
      </c>
      <c r="S178" s="88">
        <v>6.240549400260385E-6</v>
      </c>
      <c r="T178" s="88">
        <v>1.6485071705438672E-3</v>
      </c>
      <c r="U178" s="88">
        <v>4.9000092163794613E-5</v>
      </c>
    </row>
    <row r="179" spans="1:21">
      <c r="A179" s="79"/>
      <c r="B179" s="86" t="s">
        <v>496</v>
      </c>
      <c r="C179" s="82">
        <v>1138114</v>
      </c>
      <c r="D179" s="93" t="s">
        <v>114</v>
      </c>
      <c r="E179" s="93" t="s">
        <v>243</v>
      </c>
      <c r="F179" s="82" t="s">
        <v>296</v>
      </c>
      <c r="G179" s="93" t="s">
        <v>267</v>
      </c>
      <c r="H179" s="82" t="s">
        <v>297</v>
      </c>
      <c r="I179" s="82" t="s">
        <v>124</v>
      </c>
      <c r="J179" s="82"/>
      <c r="K179" s="82">
        <v>1.9699994596444461</v>
      </c>
      <c r="L179" s="93" t="s">
        <v>126</v>
      </c>
      <c r="M179" s="94">
        <v>3.39E-2</v>
      </c>
      <c r="N179" s="94">
        <v>4.3496332518337413E-2</v>
      </c>
      <c r="O179" s="87">
        <v>2.9999999999999997E-4</v>
      </c>
      <c r="P179" s="89">
        <v>98.15</v>
      </c>
      <c r="Q179" s="87">
        <v>1.15E-7</v>
      </c>
      <c r="R179" s="87">
        <v>4.0899999999999997E-7</v>
      </c>
      <c r="S179" s="88">
        <v>6.1585457870371176E-13</v>
      </c>
      <c r="T179" s="88">
        <v>1.7709663058876405E-10</v>
      </c>
      <c r="U179" s="88">
        <v>5.2640057476268094E-12</v>
      </c>
    </row>
    <row r="180" spans="1:21">
      <c r="A180" s="79"/>
      <c r="B180" s="86" t="s">
        <v>497</v>
      </c>
      <c r="C180" s="82">
        <v>1162866</v>
      </c>
      <c r="D180" s="93" t="s">
        <v>114</v>
      </c>
      <c r="E180" s="93" t="s">
        <v>243</v>
      </c>
      <c r="F180" s="82" t="s">
        <v>296</v>
      </c>
      <c r="G180" s="93" t="s">
        <v>267</v>
      </c>
      <c r="H180" s="82" t="s">
        <v>297</v>
      </c>
      <c r="I180" s="82" t="s">
        <v>124</v>
      </c>
      <c r="J180" s="82"/>
      <c r="K180" s="87">
        <v>6.6700000012227685</v>
      </c>
      <c r="L180" s="93" t="s">
        <v>126</v>
      </c>
      <c r="M180" s="94">
        <v>2.4399999999999998E-2</v>
      </c>
      <c r="N180" s="94">
        <v>5.0200000007791769E-2</v>
      </c>
      <c r="O180" s="87">
        <v>2993.9694920000002</v>
      </c>
      <c r="P180" s="89">
        <v>86.59</v>
      </c>
      <c r="Q180" s="82"/>
      <c r="R180" s="87">
        <v>2.5924781490000002</v>
      </c>
      <c r="S180" s="88">
        <v>2.7254127686070032E-6</v>
      </c>
      <c r="T180" s="88">
        <v>1.1225406969752956E-3</v>
      </c>
      <c r="U180" s="88">
        <v>3.3366307767562133E-5</v>
      </c>
    </row>
    <row r="181" spans="1:21">
      <c r="A181" s="79"/>
      <c r="B181" s="86" t="s">
        <v>498</v>
      </c>
      <c r="C181" s="82">
        <v>1132521</v>
      </c>
      <c r="D181" s="93" t="s">
        <v>114</v>
      </c>
      <c r="E181" s="93" t="s">
        <v>243</v>
      </c>
      <c r="F181" s="82" t="s">
        <v>305</v>
      </c>
      <c r="G181" s="93" t="s">
        <v>267</v>
      </c>
      <c r="H181" s="82" t="s">
        <v>297</v>
      </c>
      <c r="I181" s="82" t="s">
        <v>124</v>
      </c>
      <c r="J181" s="82"/>
      <c r="K181" s="87">
        <v>0.51000000015869251</v>
      </c>
      <c r="L181" s="93" t="s">
        <v>126</v>
      </c>
      <c r="M181" s="94">
        <v>3.5000000000000003E-2</v>
      </c>
      <c r="N181" s="94">
        <v>3.4200000002498572E-2</v>
      </c>
      <c r="O181" s="87">
        <v>2909.9072809999993</v>
      </c>
      <c r="P181" s="89">
        <v>100.03</v>
      </c>
      <c r="Q181" s="87">
        <v>5.0923377999999998E-2</v>
      </c>
      <c r="R181" s="87">
        <v>2.9617035029999998</v>
      </c>
      <c r="S181" s="88">
        <v>2.5523935205732977E-5</v>
      </c>
      <c r="T181" s="88">
        <v>1.2824149417707566E-3</v>
      </c>
      <c r="U181" s="88">
        <v>3.8118396729971774E-5</v>
      </c>
    </row>
    <row r="182" spans="1:21">
      <c r="A182" s="79"/>
      <c r="B182" s="86" t="s">
        <v>499</v>
      </c>
      <c r="C182" s="82">
        <v>7590151</v>
      </c>
      <c r="D182" s="93" t="s">
        <v>114</v>
      </c>
      <c r="E182" s="93" t="s">
        <v>243</v>
      </c>
      <c r="F182" s="82" t="s">
        <v>310</v>
      </c>
      <c r="G182" s="93" t="s">
        <v>267</v>
      </c>
      <c r="H182" s="82" t="s">
        <v>302</v>
      </c>
      <c r="I182" s="82" t="s">
        <v>247</v>
      </c>
      <c r="J182" s="82"/>
      <c r="K182" s="87">
        <v>6.2399999999948514</v>
      </c>
      <c r="L182" s="93" t="s">
        <v>126</v>
      </c>
      <c r="M182" s="94">
        <v>2.5499999999999998E-2</v>
      </c>
      <c r="N182" s="94">
        <v>5.0199999999888431E-2</v>
      </c>
      <c r="O182" s="87">
        <v>27082.768054</v>
      </c>
      <c r="P182" s="89">
        <v>86.05</v>
      </c>
      <c r="Q182" s="87"/>
      <c r="R182" s="87">
        <v>23.304722813000001</v>
      </c>
      <c r="S182" s="88">
        <v>1.9162095628932118E-5</v>
      </c>
      <c r="T182" s="88">
        <v>1.0090923929064556E-2</v>
      </c>
      <c r="U182" s="88">
        <v>2.9994179666132428E-4</v>
      </c>
    </row>
    <row r="183" spans="1:21">
      <c r="A183" s="79"/>
      <c r="B183" s="86" t="s">
        <v>500</v>
      </c>
      <c r="C183" s="82">
        <v>4160156</v>
      </c>
      <c r="D183" s="93" t="s">
        <v>114</v>
      </c>
      <c r="E183" s="93" t="s">
        <v>243</v>
      </c>
      <c r="F183" s="82" t="s">
        <v>501</v>
      </c>
      <c r="G183" s="93" t="s">
        <v>267</v>
      </c>
      <c r="H183" s="82" t="s">
        <v>302</v>
      </c>
      <c r="I183" s="82" t="s">
        <v>247</v>
      </c>
      <c r="J183" s="82"/>
      <c r="K183" s="87">
        <v>1.3500000000369945</v>
      </c>
      <c r="L183" s="93" t="s">
        <v>126</v>
      </c>
      <c r="M183" s="94">
        <v>2.5499999999999998E-2</v>
      </c>
      <c r="N183" s="94">
        <v>4.110000000007398E-2</v>
      </c>
      <c r="O183" s="87">
        <v>6894.2250000000004</v>
      </c>
      <c r="P183" s="89">
        <v>98.02</v>
      </c>
      <c r="Q183" s="82"/>
      <c r="R183" s="87">
        <v>6.7577193450000017</v>
      </c>
      <c r="S183" s="88">
        <v>2.2829617929307984E-5</v>
      </c>
      <c r="T183" s="88">
        <v>2.9260863727726405E-3</v>
      </c>
      <c r="U183" s="88">
        <v>8.6974751767552287E-5</v>
      </c>
    </row>
    <row r="184" spans="1:21">
      <c r="A184" s="79"/>
      <c r="B184" s="86" t="s">
        <v>502</v>
      </c>
      <c r="C184" s="82">
        <v>2320232</v>
      </c>
      <c r="D184" s="93" t="s">
        <v>114</v>
      </c>
      <c r="E184" s="93" t="s">
        <v>243</v>
      </c>
      <c r="F184" s="82" t="s">
        <v>503</v>
      </c>
      <c r="G184" s="93" t="s">
        <v>120</v>
      </c>
      <c r="H184" s="82" t="s">
        <v>302</v>
      </c>
      <c r="I184" s="82" t="s">
        <v>247</v>
      </c>
      <c r="J184" s="82"/>
      <c r="K184" s="87">
        <v>4.3300000004869936</v>
      </c>
      <c r="L184" s="93" t="s">
        <v>126</v>
      </c>
      <c r="M184" s="94">
        <v>2.2400000000000003E-2</v>
      </c>
      <c r="N184" s="94">
        <v>4.6000000004869944E-2</v>
      </c>
      <c r="O184" s="87">
        <v>4514.9824490000001</v>
      </c>
      <c r="P184" s="89">
        <v>90.96</v>
      </c>
      <c r="Q184" s="82"/>
      <c r="R184" s="87">
        <v>4.1068280000000001</v>
      </c>
      <c r="S184" s="88">
        <v>1.3677093233487035E-5</v>
      </c>
      <c r="T184" s="88">
        <v>1.7782528146884908E-3</v>
      </c>
      <c r="U184" s="88">
        <v>5.2856641067273142E-5</v>
      </c>
    </row>
    <row r="185" spans="1:21">
      <c r="A185" s="79"/>
      <c r="B185" s="86" t="s">
        <v>504</v>
      </c>
      <c r="C185" s="82">
        <v>2260420</v>
      </c>
      <c r="D185" s="93" t="s">
        <v>114</v>
      </c>
      <c r="E185" s="93" t="s">
        <v>243</v>
      </c>
      <c r="F185" s="82" t="s">
        <v>322</v>
      </c>
      <c r="G185" s="93" t="s">
        <v>267</v>
      </c>
      <c r="H185" s="82" t="s">
        <v>297</v>
      </c>
      <c r="I185" s="82" t="s">
        <v>124</v>
      </c>
      <c r="J185" s="82"/>
      <c r="K185" s="82">
        <v>0.7399999987942989</v>
      </c>
      <c r="L185" s="93" t="s">
        <v>126</v>
      </c>
      <c r="M185" s="94">
        <v>5.74E-2</v>
      </c>
      <c r="N185" s="94">
        <v>4.6200053695393699E-2</v>
      </c>
      <c r="O185" s="87">
        <v>0.127497</v>
      </c>
      <c r="P185" s="89">
        <v>102.25</v>
      </c>
      <c r="Q185" s="82"/>
      <c r="R185" s="87">
        <v>1.3036500000000002E-4</v>
      </c>
      <c r="S185" s="88">
        <v>1.6999640799137917E-8</v>
      </c>
      <c r="T185" s="88">
        <v>5.6447927253555577E-8</v>
      </c>
      <c r="U185" s="88">
        <v>1.6778535679446677E-9</v>
      </c>
    </row>
    <row r="186" spans="1:21">
      <c r="A186" s="79"/>
      <c r="B186" s="86" t="s">
        <v>505</v>
      </c>
      <c r="C186" s="82">
        <v>1135920</v>
      </c>
      <c r="D186" s="93" t="s">
        <v>114</v>
      </c>
      <c r="E186" s="93" t="s">
        <v>243</v>
      </c>
      <c r="F186" s="82" t="s">
        <v>506</v>
      </c>
      <c r="G186" s="93" t="s">
        <v>382</v>
      </c>
      <c r="H186" s="82" t="s">
        <v>297</v>
      </c>
      <c r="I186" s="82" t="s">
        <v>124</v>
      </c>
      <c r="J186" s="82"/>
      <c r="K186" s="87">
        <v>1.4700000000000002</v>
      </c>
      <c r="L186" s="93" t="s">
        <v>126</v>
      </c>
      <c r="M186" s="94">
        <v>4.0999999999999995E-2</v>
      </c>
      <c r="N186" s="94">
        <v>4.3400000000000001E-2</v>
      </c>
      <c r="O186" s="87">
        <v>3676.92</v>
      </c>
      <c r="P186" s="89">
        <v>99.7</v>
      </c>
      <c r="Q186" s="87">
        <v>7.537685999999999E-2</v>
      </c>
      <c r="R186" s="87">
        <v>3.7412660999999998</v>
      </c>
      <c r="S186" s="88">
        <v>1.22564E-5</v>
      </c>
      <c r="T186" s="88">
        <v>1.619964842166176E-3</v>
      </c>
      <c r="U186" s="88">
        <v>4.8151702332032606E-5</v>
      </c>
    </row>
    <row r="187" spans="1:21">
      <c r="A187" s="79"/>
      <c r="B187" s="86" t="s">
        <v>507</v>
      </c>
      <c r="C187" s="82">
        <v>7770209</v>
      </c>
      <c r="D187" s="93" t="s">
        <v>114</v>
      </c>
      <c r="E187" s="93" t="s">
        <v>243</v>
      </c>
      <c r="F187" s="82" t="s">
        <v>353</v>
      </c>
      <c r="G187" s="93" t="s">
        <v>354</v>
      </c>
      <c r="H187" s="82" t="s">
        <v>302</v>
      </c>
      <c r="I187" s="82" t="s">
        <v>247</v>
      </c>
      <c r="J187" s="82"/>
      <c r="K187" s="82">
        <v>3.44</v>
      </c>
      <c r="L187" s="93" t="s">
        <v>126</v>
      </c>
      <c r="M187" s="94">
        <v>5.0900000000000001E-2</v>
      </c>
      <c r="N187" s="94">
        <v>4.2444444444444451E-2</v>
      </c>
      <c r="O187" s="87">
        <v>8.7000000000000001E-5</v>
      </c>
      <c r="P187" s="89">
        <v>104</v>
      </c>
      <c r="Q187" s="82"/>
      <c r="R187" s="87">
        <v>9.0000000000000012E-8</v>
      </c>
      <c r="S187" s="88">
        <v>1.2038159504445594E-13</v>
      </c>
      <c r="T187" s="88">
        <v>3.8969918711463977E-11</v>
      </c>
      <c r="U187" s="88">
        <v>1.1583386730719142E-12</v>
      </c>
    </row>
    <row r="188" spans="1:21">
      <c r="A188" s="79"/>
      <c r="B188" s="86" t="s">
        <v>508</v>
      </c>
      <c r="C188" s="82">
        <v>7770258</v>
      </c>
      <c r="D188" s="93" t="s">
        <v>114</v>
      </c>
      <c r="E188" s="93" t="s">
        <v>243</v>
      </c>
      <c r="F188" s="82" t="s">
        <v>353</v>
      </c>
      <c r="G188" s="93" t="s">
        <v>354</v>
      </c>
      <c r="H188" s="82" t="s">
        <v>302</v>
      </c>
      <c r="I188" s="82" t="s">
        <v>247</v>
      </c>
      <c r="J188" s="82"/>
      <c r="K188" s="82">
        <v>4.5099992659695909</v>
      </c>
      <c r="L188" s="93" t="s">
        <v>126</v>
      </c>
      <c r="M188" s="94">
        <v>3.5200000000000002E-2</v>
      </c>
      <c r="N188" s="94">
        <v>4.5211912943871703E-2</v>
      </c>
      <c r="O188" s="87">
        <v>9.01E-4</v>
      </c>
      <c r="P188" s="89">
        <v>97.08</v>
      </c>
      <c r="Q188" s="82"/>
      <c r="R188" s="87">
        <v>8.7300000000000005E-7</v>
      </c>
      <c r="S188" s="88">
        <v>1.0977865893123105E-12</v>
      </c>
      <c r="T188" s="88">
        <v>3.7800821150120058E-10</v>
      </c>
      <c r="U188" s="88">
        <v>1.1235885128797567E-11</v>
      </c>
    </row>
    <row r="189" spans="1:21">
      <c r="A189" s="79"/>
      <c r="B189" s="86" t="s">
        <v>509</v>
      </c>
      <c r="C189" s="82">
        <v>1410299</v>
      </c>
      <c r="D189" s="93" t="s">
        <v>114</v>
      </c>
      <c r="E189" s="93" t="s">
        <v>243</v>
      </c>
      <c r="F189" s="82" t="s">
        <v>356</v>
      </c>
      <c r="G189" s="93" t="s">
        <v>122</v>
      </c>
      <c r="H189" s="82" t="s">
        <v>302</v>
      </c>
      <c r="I189" s="82" t="s">
        <v>247</v>
      </c>
      <c r="J189" s="82"/>
      <c r="K189" s="87">
        <v>1.7800000023967706</v>
      </c>
      <c r="L189" s="93" t="s">
        <v>126</v>
      </c>
      <c r="M189" s="94">
        <v>2.7000000000000003E-2</v>
      </c>
      <c r="N189" s="94">
        <v>4.56000000479354E-2</v>
      </c>
      <c r="O189" s="87">
        <v>163.51761500000001</v>
      </c>
      <c r="P189" s="89">
        <v>96.96</v>
      </c>
      <c r="Q189" s="82"/>
      <c r="R189" s="87">
        <v>0.15854667900000002</v>
      </c>
      <c r="S189" s="88">
        <v>7.4681097653499575E-7</v>
      </c>
      <c r="T189" s="88">
        <v>6.8650568806695255E-5</v>
      </c>
      <c r="U189" s="88">
        <v>2.0405638863646524E-6</v>
      </c>
    </row>
    <row r="190" spans="1:21">
      <c r="A190" s="79"/>
      <c r="B190" s="86" t="s">
        <v>510</v>
      </c>
      <c r="C190" s="82">
        <v>2300176</v>
      </c>
      <c r="D190" s="93" t="s">
        <v>114</v>
      </c>
      <c r="E190" s="93" t="s">
        <v>243</v>
      </c>
      <c r="F190" s="82" t="s">
        <v>363</v>
      </c>
      <c r="G190" s="93" t="s">
        <v>149</v>
      </c>
      <c r="H190" s="82" t="s">
        <v>364</v>
      </c>
      <c r="I190" s="82" t="s">
        <v>124</v>
      </c>
      <c r="J190" s="82"/>
      <c r="K190" s="87">
        <v>1.8499999996684264</v>
      </c>
      <c r="L190" s="93" t="s">
        <v>126</v>
      </c>
      <c r="M190" s="94">
        <v>3.6499999999999998E-2</v>
      </c>
      <c r="N190" s="94">
        <v>4.2199999995511002E-2</v>
      </c>
      <c r="O190" s="87">
        <v>3947.5424780000003</v>
      </c>
      <c r="P190" s="89">
        <v>99.32</v>
      </c>
      <c r="Q190" s="82"/>
      <c r="R190" s="87">
        <v>3.9206990580000003</v>
      </c>
      <c r="S190" s="88">
        <v>2.4711194166872801E-6</v>
      </c>
      <c r="T190" s="88">
        <v>1.6976591509152599E-3</v>
      </c>
      <c r="U190" s="88">
        <v>5.0461081603978041E-5</v>
      </c>
    </row>
    <row r="191" spans="1:21">
      <c r="A191" s="79"/>
      <c r="B191" s="86" t="s">
        <v>511</v>
      </c>
      <c r="C191" s="82">
        <v>1185941</v>
      </c>
      <c r="D191" s="93" t="s">
        <v>114</v>
      </c>
      <c r="E191" s="93" t="s">
        <v>243</v>
      </c>
      <c r="F191" s="82" t="s">
        <v>512</v>
      </c>
      <c r="G191" s="93" t="s">
        <v>123</v>
      </c>
      <c r="H191" s="82" t="s">
        <v>364</v>
      </c>
      <c r="I191" s="82" t="s">
        <v>124</v>
      </c>
      <c r="J191" s="82"/>
      <c r="K191" s="87">
        <v>2.2300000000545994</v>
      </c>
      <c r="L191" s="93" t="s">
        <v>126</v>
      </c>
      <c r="M191" s="94">
        <v>4.5999999999999999E-2</v>
      </c>
      <c r="N191" s="94">
        <v>4.880000000024267E-2</v>
      </c>
      <c r="O191" s="87">
        <v>11490.375</v>
      </c>
      <c r="P191" s="89">
        <v>100.42</v>
      </c>
      <c r="Q191" s="82"/>
      <c r="R191" s="87">
        <v>11.538634318999998</v>
      </c>
      <c r="S191" s="88">
        <v>2.9828859583084551E-5</v>
      </c>
      <c r="T191" s="88">
        <v>4.9962182383637603E-3</v>
      </c>
      <c r="U191" s="88">
        <v>1.4850718184591675E-4</v>
      </c>
    </row>
    <row r="192" spans="1:21">
      <c r="A192" s="79"/>
      <c r="B192" s="86" t="s">
        <v>513</v>
      </c>
      <c r="C192" s="82">
        <v>1137975</v>
      </c>
      <c r="D192" s="93" t="s">
        <v>114</v>
      </c>
      <c r="E192" s="93" t="s">
        <v>243</v>
      </c>
      <c r="F192" s="82" t="s">
        <v>514</v>
      </c>
      <c r="G192" s="93" t="s">
        <v>433</v>
      </c>
      <c r="H192" s="82" t="s">
        <v>361</v>
      </c>
      <c r="I192" s="82" t="s">
        <v>247</v>
      </c>
      <c r="J192" s="82"/>
      <c r="K192" s="82">
        <v>2.19</v>
      </c>
      <c r="L192" s="93" t="s">
        <v>126</v>
      </c>
      <c r="M192" s="94">
        <v>4.3499999999999997E-2</v>
      </c>
      <c r="N192" s="94">
        <v>0.19096385542168676</v>
      </c>
      <c r="O192" s="87">
        <v>1.13E-4</v>
      </c>
      <c r="P192" s="89">
        <v>73.94</v>
      </c>
      <c r="Q192" s="82"/>
      <c r="R192" s="87">
        <v>8.3000000000000002E-8</v>
      </c>
      <c r="S192" s="88">
        <v>1.0848166322350347E-13</v>
      </c>
      <c r="T192" s="88">
        <v>3.5938925033905669E-11</v>
      </c>
      <c r="U192" s="88">
        <v>1.0682456651663207E-12</v>
      </c>
    </row>
    <row r="193" spans="1:21">
      <c r="A193" s="79"/>
      <c r="B193" s="86" t="s">
        <v>515</v>
      </c>
      <c r="C193" s="82">
        <v>1143130</v>
      </c>
      <c r="D193" s="93" t="s">
        <v>114</v>
      </c>
      <c r="E193" s="93" t="s">
        <v>243</v>
      </c>
      <c r="F193" s="82" t="s">
        <v>384</v>
      </c>
      <c r="G193" s="93" t="s">
        <v>382</v>
      </c>
      <c r="H193" s="82" t="s">
        <v>364</v>
      </c>
      <c r="I193" s="82" t="s">
        <v>124</v>
      </c>
      <c r="J193" s="82"/>
      <c r="K193" s="87">
        <v>7.850000000434763</v>
      </c>
      <c r="L193" s="93" t="s">
        <v>126</v>
      </c>
      <c r="M193" s="94">
        <v>3.0499999999999999E-2</v>
      </c>
      <c r="N193" s="94">
        <v>4.9400000002463661E-2</v>
      </c>
      <c r="O193" s="87">
        <v>9545.0800980000004</v>
      </c>
      <c r="P193" s="89">
        <v>86.75</v>
      </c>
      <c r="Q193" s="87"/>
      <c r="R193" s="87">
        <v>8.2803569840000009</v>
      </c>
      <c r="S193" s="88">
        <v>1.3982115783251924E-5</v>
      </c>
      <c r="T193" s="88">
        <v>3.5853870952042561E-3</v>
      </c>
      <c r="U193" s="88">
        <v>1.0657175246009241E-4</v>
      </c>
    </row>
    <row r="194" spans="1:21">
      <c r="A194" s="79"/>
      <c r="B194" s="86" t="s">
        <v>516</v>
      </c>
      <c r="C194" s="82">
        <v>1157601</v>
      </c>
      <c r="D194" s="93" t="s">
        <v>114</v>
      </c>
      <c r="E194" s="93" t="s">
        <v>243</v>
      </c>
      <c r="F194" s="82" t="s">
        <v>384</v>
      </c>
      <c r="G194" s="93" t="s">
        <v>382</v>
      </c>
      <c r="H194" s="82" t="s">
        <v>364</v>
      </c>
      <c r="I194" s="82" t="s">
        <v>124</v>
      </c>
      <c r="J194" s="82"/>
      <c r="K194" s="87">
        <v>3.3499999997184093</v>
      </c>
      <c r="L194" s="93" t="s">
        <v>126</v>
      </c>
      <c r="M194" s="94">
        <v>2.9100000000000001E-2</v>
      </c>
      <c r="N194" s="94">
        <v>4.3699999996433189E-2</v>
      </c>
      <c r="O194" s="87">
        <v>5580.8100249999998</v>
      </c>
      <c r="P194" s="89">
        <v>95.45</v>
      </c>
      <c r="Q194" s="87"/>
      <c r="R194" s="87">
        <v>5.3268831700000003</v>
      </c>
      <c r="S194" s="88">
        <v>9.3013500416666657E-6</v>
      </c>
      <c r="T194" s="88">
        <v>2.306535601337395E-3</v>
      </c>
      <c r="U194" s="88">
        <v>6.8559275363854581E-5</v>
      </c>
    </row>
    <row r="195" spans="1:21">
      <c r="A195" s="79"/>
      <c r="B195" s="86" t="s">
        <v>517</v>
      </c>
      <c r="C195" s="82">
        <v>1138163</v>
      </c>
      <c r="D195" s="93" t="s">
        <v>114</v>
      </c>
      <c r="E195" s="93" t="s">
        <v>243</v>
      </c>
      <c r="F195" s="82" t="s">
        <v>384</v>
      </c>
      <c r="G195" s="93" t="s">
        <v>382</v>
      </c>
      <c r="H195" s="82" t="s">
        <v>364</v>
      </c>
      <c r="I195" s="82" t="s">
        <v>124</v>
      </c>
      <c r="J195" s="82"/>
      <c r="K195" s="82">
        <v>5.3900009219644307</v>
      </c>
      <c r="L195" s="93" t="s">
        <v>126</v>
      </c>
      <c r="M195" s="94">
        <v>3.95E-2</v>
      </c>
      <c r="N195" s="94">
        <v>4.6554054054054064E-2</v>
      </c>
      <c r="O195" s="87">
        <v>3.0600000000000001E-4</v>
      </c>
      <c r="P195" s="89">
        <v>96.57</v>
      </c>
      <c r="Q195" s="87">
        <v>6E-9</v>
      </c>
      <c r="R195" s="87">
        <v>2.96E-7</v>
      </c>
      <c r="S195" s="88">
        <v>1.2749470206390132E-12</v>
      </c>
      <c r="T195" s="88">
        <v>1.2816773265103707E-10</v>
      </c>
      <c r="U195" s="88">
        <v>3.8096471914365174E-12</v>
      </c>
    </row>
    <row r="196" spans="1:21">
      <c r="A196" s="79"/>
      <c r="B196" s="86" t="s">
        <v>518</v>
      </c>
      <c r="C196" s="82">
        <v>1143122</v>
      </c>
      <c r="D196" s="93" t="s">
        <v>114</v>
      </c>
      <c r="E196" s="93" t="s">
        <v>243</v>
      </c>
      <c r="F196" s="82" t="s">
        <v>384</v>
      </c>
      <c r="G196" s="93" t="s">
        <v>382</v>
      </c>
      <c r="H196" s="82" t="s">
        <v>364</v>
      </c>
      <c r="I196" s="82" t="s">
        <v>124</v>
      </c>
      <c r="J196" s="82"/>
      <c r="K196" s="87">
        <v>7.0900000000124539</v>
      </c>
      <c r="L196" s="93" t="s">
        <v>126</v>
      </c>
      <c r="M196" s="94">
        <v>3.0499999999999999E-2</v>
      </c>
      <c r="N196" s="94">
        <v>0.05</v>
      </c>
      <c r="O196" s="87">
        <v>12832.863074999999</v>
      </c>
      <c r="P196" s="89">
        <v>87.6</v>
      </c>
      <c r="Q196" s="87"/>
      <c r="R196" s="87">
        <v>11.241588053999999</v>
      </c>
      <c r="S196" s="88">
        <v>1.7606482178271476E-5</v>
      </c>
      <c r="T196" s="88">
        <v>4.8675974739127159E-3</v>
      </c>
      <c r="U196" s="88">
        <v>1.4468406877434932E-4</v>
      </c>
    </row>
    <row r="197" spans="1:21">
      <c r="A197" s="79"/>
      <c r="B197" s="86" t="s">
        <v>519</v>
      </c>
      <c r="C197" s="82">
        <v>1182666</v>
      </c>
      <c r="D197" s="93" t="s">
        <v>114</v>
      </c>
      <c r="E197" s="93" t="s">
        <v>243</v>
      </c>
      <c r="F197" s="82" t="s">
        <v>384</v>
      </c>
      <c r="G197" s="93" t="s">
        <v>382</v>
      </c>
      <c r="H197" s="82" t="s">
        <v>364</v>
      </c>
      <c r="I197" s="82" t="s">
        <v>124</v>
      </c>
      <c r="J197" s="82"/>
      <c r="K197" s="87">
        <v>8.7200000000176949</v>
      </c>
      <c r="L197" s="93" t="s">
        <v>126</v>
      </c>
      <c r="M197" s="94">
        <v>2.63E-2</v>
      </c>
      <c r="N197" s="94">
        <v>4.9899999999690331E-2</v>
      </c>
      <c r="O197" s="87">
        <v>13788.45</v>
      </c>
      <c r="P197" s="89">
        <v>81.97</v>
      </c>
      <c r="Q197" s="87"/>
      <c r="R197" s="87">
        <v>11.302392465</v>
      </c>
      <c r="S197" s="88">
        <v>1.9876905024131748E-5</v>
      </c>
      <c r="T197" s="88">
        <v>4.8939257289568102E-3</v>
      </c>
      <c r="U197" s="88">
        <v>1.4546664767162333E-4</v>
      </c>
    </row>
    <row r="198" spans="1:21">
      <c r="A198" s="79"/>
      <c r="B198" s="86" t="s">
        <v>520</v>
      </c>
      <c r="C198" s="82">
        <v>1141647</v>
      </c>
      <c r="D198" s="93" t="s">
        <v>114</v>
      </c>
      <c r="E198" s="93" t="s">
        <v>243</v>
      </c>
      <c r="F198" s="82" t="s">
        <v>521</v>
      </c>
      <c r="G198" s="93" t="s">
        <v>121</v>
      </c>
      <c r="H198" s="82" t="s">
        <v>361</v>
      </c>
      <c r="I198" s="82" t="s">
        <v>247</v>
      </c>
      <c r="J198" s="82"/>
      <c r="K198" s="87">
        <v>0.36000000037753893</v>
      </c>
      <c r="L198" s="93" t="s">
        <v>126</v>
      </c>
      <c r="M198" s="94">
        <v>3.4000000000000002E-2</v>
      </c>
      <c r="N198" s="94">
        <v>3.9600000041529283E-2</v>
      </c>
      <c r="O198" s="87">
        <v>105.64297500000001</v>
      </c>
      <c r="P198" s="89">
        <v>100.29</v>
      </c>
      <c r="Q198" s="82"/>
      <c r="R198" s="87">
        <v>0.10594933600000001</v>
      </c>
      <c r="S198" s="88">
        <v>1.0059088529988358E-6</v>
      </c>
      <c r="T198" s="88">
        <v>4.5875966793928711E-5</v>
      </c>
      <c r="U198" s="88">
        <v>1.3636134808343376E-6</v>
      </c>
    </row>
    <row r="199" spans="1:21">
      <c r="A199" s="79"/>
      <c r="B199" s="86" t="s">
        <v>522</v>
      </c>
      <c r="C199" s="82">
        <v>1136068</v>
      </c>
      <c r="D199" s="93" t="s">
        <v>114</v>
      </c>
      <c r="E199" s="93" t="s">
        <v>243</v>
      </c>
      <c r="F199" s="82" t="s">
        <v>390</v>
      </c>
      <c r="G199" s="93" t="s">
        <v>382</v>
      </c>
      <c r="H199" s="82" t="s">
        <v>364</v>
      </c>
      <c r="I199" s="82" t="s">
        <v>124</v>
      </c>
      <c r="J199" s="82"/>
      <c r="K199" s="87">
        <v>1.5299999999887661</v>
      </c>
      <c r="L199" s="93" t="s">
        <v>126</v>
      </c>
      <c r="M199" s="94">
        <v>3.9199999999999999E-2</v>
      </c>
      <c r="N199" s="94">
        <v>4.2700000004606074E-2</v>
      </c>
      <c r="O199" s="87">
        <v>879.92288099999996</v>
      </c>
      <c r="P199" s="89">
        <v>101.16</v>
      </c>
      <c r="Q199" s="82"/>
      <c r="R199" s="87">
        <v>0.89013001699999994</v>
      </c>
      <c r="S199" s="88">
        <v>9.1672575308328142E-7</v>
      </c>
      <c r="T199" s="88">
        <v>3.8542549339026712E-4</v>
      </c>
      <c r="U199" s="88">
        <v>1.1456355808369559E-5</v>
      </c>
    </row>
    <row r="200" spans="1:21">
      <c r="A200" s="79"/>
      <c r="B200" s="86" t="s">
        <v>523</v>
      </c>
      <c r="C200" s="82">
        <v>1160647</v>
      </c>
      <c r="D200" s="93" t="s">
        <v>114</v>
      </c>
      <c r="E200" s="93" t="s">
        <v>243</v>
      </c>
      <c r="F200" s="82" t="s">
        <v>390</v>
      </c>
      <c r="G200" s="93" t="s">
        <v>382</v>
      </c>
      <c r="H200" s="82" t="s">
        <v>364</v>
      </c>
      <c r="I200" s="82" t="s">
        <v>124</v>
      </c>
      <c r="J200" s="82"/>
      <c r="K200" s="87">
        <v>6.5500000000823198</v>
      </c>
      <c r="L200" s="93" t="s">
        <v>126</v>
      </c>
      <c r="M200" s="94">
        <v>2.64E-2</v>
      </c>
      <c r="N200" s="94">
        <v>4.9100000000791837E-2</v>
      </c>
      <c r="O200" s="87">
        <v>29228.174584</v>
      </c>
      <c r="P200" s="89">
        <v>87.28</v>
      </c>
      <c r="Q200" s="82"/>
      <c r="R200" s="87">
        <v>25.510350777999999</v>
      </c>
      <c r="S200" s="88">
        <v>1.7863751494879277E-5</v>
      </c>
      <c r="T200" s="88">
        <v>1.1045958845773241E-2</v>
      </c>
      <c r="U200" s="88">
        <v>3.2832917633097324E-4</v>
      </c>
    </row>
    <row r="201" spans="1:21">
      <c r="A201" s="79"/>
      <c r="B201" s="86" t="s">
        <v>524</v>
      </c>
      <c r="C201" s="82">
        <v>1179928</v>
      </c>
      <c r="D201" s="93" t="s">
        <v>114</v>
      </c>
      <c r="E201" s="93" t="s">
        <v>243</v>
      </c>
      <c r="F201" s="82" t="s">
        <v>390</v>
      </c>
      <c r="G201" s="93" t="s">
        <v>382</v>
      </c>
      <c r="H201" s="82" t="s">
        <v>364</v>
      </c>
      <c r="I201" s="82" t="s">
        <v>124</v>
      </c>
      <c r="J201" s="82"/>
      <c r="K201" s="87">
        <v>8.129999999678386</v>
      </c>
      <c r="L201" s="93" t="s">
        <v>126</v>
      </c>
      <c r="M201" s="94">
        <v>2.5000000000000001E-2</v>
      </c>
      <c r="N201" s="94">
        <v>5.0899999998260108E-2</v>
      </c>
      <c r="O201" s="87">
        <v>11555.226983</v>
      </c>
      <c r="P201" s="89">
        <v>82.07</v>
      </c>
      <c r="Q201" s="82"/>
      <c r="R201" s="87">
        <v>9.4833747850000005</v>
      </c>
      <c r="S201" s="88">
        <v>8.6643800703323591E-6</v>
      </c>
      <c r="T201" s="88">
        <v>4.1062927164644131E-3</v>
      </c>
      <c r="U201" s="88">
        <v>1.2205510849667277E-4</v>
      </c>
    </row>
    <row r="202" spans="1:21">
      <c r="A202" s="79"/>
      <c r="B202" s="86" t="s">
        <v>525</v>
      </c>
      <c r="C202" s="82">
        <v>1143411</v>
      </c>
      <c r="D202" s="93" t="s">
        <v>114</v>
      </c>
      <c r="E202" s="93" t="s">
        <v>243</v>
      </c>
      <c r="F202" s="82" t="s">
        <v>506</v>
      </c>
      <c r="G202" s="93" t="s">
        <v>382</v>
      </c>
      <c r="H202" s="82" t="s">
        <v>364</v>
      </c>
      <c r="I202" s="82" t="s">
        <v>124</v>
      </c>
      <c r="J202" s="82"/>
      <c r="K202" s="87">
        <v>5.8599999998620964</v>
      </c>
      <c r="L202" s="93" t="s">
        <v>126</v>
      </c>
      <c r="M202" s="94">
        <v>3.4300000000000004E-2</v>
      </c>
      <c r="N202" s="94">
        <v>4.8899999999655247E-2</v>
      </c>
      <c r="O202" s="87">
        <v>9433.7224310000001</v>
      </c>
      <c r="P202" s="89">
        <v>92.24</v>
      </c>
      <c r="Q202" s="87"/>
      <c r="R202" s="87">
        <v>8.7016655699999994</v>
      </c>
      <c r="S202" s="88">
        <v>3.1044235984599181E-5</v>
      </c>
      <c r="T202" s="88">
        <v>3.7678133324138313E-3</v>
      </c>
      <c r="U202" s="88">
        <v>1.1199417499854845E-4</v>
      </c>
    </row>
    <row r="203" spans="1:21">
      <c r="A203" s="79"/>
      <c r="B203" s="86" t="s">
        <v>526</v>
      </c>
      <c r="C203" s="82">
        <v>1184191</v>
      </c>
      <c r="D203" s="93" t="s">
        <v>114</v>
      </c>
      <c r="E203" s="93" t="s">
        <v>243</v>
      </c>
      <c r="F203" s="82" t="s">
        <v>506</v>
      </c>
      <c r="G203" s="93" t="s">
        <v>382</v>
      </c>
      <c r="H203" s="82" t="s">
        <v>364</v>
      </c>
      <c r="I203" s="82" t="s">
        <v>124</v>
      </c>
      <c r="J203" s="82"/>
      <c r="K203" s="87">
        <v>7.1099999997595944</v>
      </c>
      <c r="L203" s="93" t="s">
        <v>126</v>
      </c>
      <c r="M203" s="94">
        <v>2.98E-2</v>
      </c>
      <c r="N203" s="94">
        <v>4.9799999998070631E-2</v>
      </c>
      <c r="O203" s="87">
        <v>7482.3789950000009</v>
      </c>
      <c r="P203" s="89">
        <v>87.28</v>
      </c>
      <c r="Q203" s="87"/>
      <c r="R203" s="87">
        <v>6.5306203869999999</v>
      </c>
      <c r="S203" s="88">
        <v>1.9061337936959296E-5</v>
      </c>
      <c r="T203" s="88">
        <v>2.8277527290757709E-3</v>
      </c>
      <c r="U203" s="88">
        <v>8.4051890593488549E-5</v>
      </c>
    </row>
    <row r="204" spans="1:21">
      <c r="A204" s="79"/>
      <c r="B204" s="86" t="s">
        <v>527</v>
      </c>
      <c r="C204" s="82">
        <v>1139815</v>
      </c>
      <c r="D204" s="93" t="s">
        <v>114</v>
      </c>
      <c r="E204" s="93" t="s">
        <v>243</v>
      </c>
      <c r="F204" s="82" t="s">
        <v>402</v>
      </c>
      <c r="G204" s="93" t="s">
        <v>382</v>
      </c>
      <c r="H204" s="82" t="s">
        <v>364</v>
      </c>
      <c r="I204" s="82" t="s">
        <v>124</v>
      </c>
      <c r="J204" s="82"/>
      <c r="K204" s="87">
        <v>2.4600000000545799</v>
      </c>
      <c r="L204" s="93" t="s">
        <v>126</v>
      </c>
      <c r="M204" s="94">
        <v>3.61E-2</v>
      </c>
      <c r="N204" s="94">
        <v>4.2600000000442818E-2</v>
      </c>
      <c r="O204" s="87">
        <v>19417.177800000001</v>
      </c>
      <c r="P204" s="89">
        <v>100.02</v>
      </c>
      <c r="Q204" s="82"/>
      <c r="R204" s="87">
        <v>19.421060589</v>
      </c>
      <c r="S204" s="88">
        <v>2.5299254462540719E-5</v>
      </c>
      <c r="T204" s="88">
        <v>8.4093016938194074E-3</v>
      </c>
      <c r="U204" s="88">
        <v>2.4995739502568342E-4</v>
      </c>
    </row>
    <row r="205" spans="1:21">
      <c r="A205" s="79"/>
      <c r="B205" s="86" t="s">
        <v>528</v>
      </c>
      <c r="C205" s="82">
        <v>1155522</v>
      </c>
      <c r="D205" s="93" t="s">
        <v>114</v>
      </c>
      <c r="E205" s="93" t="s">
        <v>243</v>
      </c>
      <c r="F205" s="82" t="s">
        <v>402</v>
      </c>
      <c r="G205" s="93" t="s">
        <v>382</v>
      </c>
      <c r="H205" s="82" t="s">
        <v>364</v>
      </c>
      <c r="I205" s="82" t="s">
        <v>124</v>
      </c>
      <c r="J205" s="82"/>
      <c r="K205" s="87">
        <v>3.4499999999763289</v>
      </c>
      <c r="L205" s="93" t="s">
        <v>126</v>
      </c>
      <c r="M205" s="94">
        <v>3.3000000000000002E-2</v>
      </c>
      <c r="N205" s="94">
        <v>4.2299999999984211E-2</v>
      </c>
      <c r="O205" s="87">
        <v>6460.0187429999987</v>
      </c>
      <c r="P205" s="89">
        <v>98.1</v>
      </c>
      <c r="Q205" s="82"/>
      <c r="R205" s="87">
        <v>6.3372783870000013</v>
      </c>
      <c r="S205" s="88">
        <v>2.0950619413319492E-5</v>
      </c>
      <c r="T205" s="88">
        <v>2.7440358177034177E-3</v>
      </c>
      <c r="U205" s="88">
        <v>8.1563495974276682E-5</v>
      </c>
    </row>
    <row r="206" spans="1:21">
      <c r="A206" s="79"/>
      <c r="B206" s="86" t="s">
        <v>529</v>
      </c>
      <c r="C206" s="82">
        <v>1159359</v>
      </c>
      <c r="D206" s="93" t="s">
        <v>114</v>
      </c>
      <c r="E206" s="93" t="s">
        <v>243</v>
      </c>
      <c r="F206" s="82" t="s">
        <v>402</v>
      </c>
      <c r="G206" s="93" t="s">
        <v>382</v>
      </c>
      <c r="H206" s="82" t="s">
        <v>364</v>
      </c>
      <c r="I206" s="82" t="s">
        <v>124</v>
      </c>
      <c r="J206" s="82"/>
      <c r="K206" s="87">
        <v>5.8100000001631464</v>
      </c>
      <c r="L206" s="93" t="s">
        <v>126</v>
      </c>
      <c r="M206" s="94">
        <v>2.6200000000000001E-2</v>
      </c>
      <c r="N206" s="94">
        <v>4.930000000145645E-2</v>
      </c>
      <c r="O206" s="87">
        <v>18119.685268000001</v>
      </c>
      <c r="P206" s="89">
        <v>88.29</v>
      </c>
      <c r="Q206" s="82"/>
      <c r="R206" s="87">
        <v>15.997869519</v>
      </c>
      <c r="S206" s="88">
        <v>1.4009766235413005E-5</v>
      </c>
      <c r="T206" s="88">
        <v>6.9270630523559701E-3</v>
      </c>
      <c r="U206" s="88">
        <v>2.0589945500684533E-4</v>
      </c>
    </row>
    <row r="207" spans="1:21">
      <c r="A207" s="79"/>
      <c r="B207" s="86" t="s">
        <v>530</v>
      </c>
      <c r="C207" s="82">
        <v>1139591</v>
      </c>
      <c r="D207" s="93" t="s">
        <v>114</v>
      </c>
      <c r="E207" s="93" t="s">
        <v>243</v>
      </c>
      <c r="F207" s="82" t="s">
        <v>531</v>
      </c>
      <c r="G207" s="93" t="s">
        <v>121</v>
      </c>
      <c r="H207" s="82" t="s">
        <v>361</v>
      </c>
      <c r="I207" s="82" t="s">
        <v>247</v>
      </c>
      <c r="J207" s="82"/>
      <c r="K207" s="87">
        <v>0.78999999985735048</v>
      </c>
      <c r="L207" s="93" t="s">
        <v>126</v>
      </c>
      <c r="M207" s="94">
        <v>2.4E-2</v>
      </c>
      <c r="N207" s="94">
        <v>4.2100000001426496E-2</v>
      </c>
      <c r="O207" s="87">
        <v>1205.840659</v>
      </c>
      <c r="P207" s="89">
        <v>98.83</v>
      </c>
      <c r="Q207" s="82"/>
      <c r="R207" s="87">
        <v>1.1917323229999999</v>
      </c>
      <c r="S207" s="88">
        <v>8.6418641083521642E-6</v>
      </c>
      <c r="T207" s="88">
        <v>5.1601901947926807E-4</v>
      </c>
      <c r="U207" s="88">
        <v>1.533810708534144E-5</v>
      </c>
    </row>
    <row r="208" spans="1:21">
      <c r="A208" s="79"/>
      <c r="B208" s="86" t="s">
        <v>532</v>
      </c>
      <c r="C208" s="82">
        <v>1141829</v>
      </c>
      <c r="D208" s="93" t="s">
        <v>114</v>
      </c>
      <c r="E208" s="93" t="s">
        <v>243</v>
      </c>
      <c r="F208" s="82" t="s">
        <v>531</v>
      </c>
      <c r="G208" s="93" t="s">
        <v>121</v>
      </c>
      <c r="H208" s="82" t="s">
        <v>361</v>
      </c>
      <c r="I208" s="82" t="s">
        <v>247</v>
      </c>
      <c r="J208" s="82"/>
      <c r="K208" s="87">
        <v>2.7899999998702194</v>
      </c>
      <c r="L208" s="93" t="s">
        <v>126</v>
      </c>
      <c r="M208" s="94">
        <v>2.3E-2</v>
      </c>
      <c r="N208" s="94">
        <v>4.5599999998398449E-2</v>
      </c>
      <c r="O208" s="87">
        <v>7643.493125</v>
      </c>
      <c r="P208" s="89">
        <v>94.76</v>
      </c>
      <c r="Q208" s="82"/>
      <c r="R208" s="87">
        <v>7.2429740859999994</v>
      </c>
      <c r="S208" s="88">
        <v>2.0254547073060562E-5</v>
      </c>
      <c r="T208" s="88">
        <v>3.1362012373406674E-3</v>
      </c>
      <c r="U208" s="88">
        <v>9.3220188798572213E-5</v>
      </c>
    </row>
    <row r="209" spans="1:21">
      <c r="A209" s="79"/>
      <c r="B209" s="86" t="s">
        <v>533</v>
      </c>
      <c r="C209" s="82">
        <v>1173566</v>
      </c>
      <c r="D209" s="93" t="s">
        <v>114</v>
      </c>
      <c r="E209" s="93" t="s">
        <v>243</v>
      </c>
      <c r="F209" s="82" t="s">
        <v>531</v>
      </c>
      <c r="G209" s="93" t="s">
        <v>121</v>
      </c>
      <c r="H209" s="82" t="s">
        <v>361</v>
      </c>
      <c r="I209" s="82" t="s">
        <v>247</v>
      </c>
      <c r="J209" s="82"/>
      <c r="K209" s="87">
        <v>2.8199999996759915</v>
      </c>
      <c r="L209" s="93" t="s">
        <v>126</v>
      </c>
      <c r="M209" s="94">
        <v>2.1499999999999998E-2</v>
      </c>
      <c r="N209" s="94">
        <v>5.0299999994633617E-2</v>
      </c>
      <c r="O209" s="87">
        <v>4060.4376019999995</v>
      </c>
      <c r="P209" s="89">
        <v>92.39</v>
      </c>
      <c r="Q209" s="87">
        <v>0.19908310200000001</v>
      </c>
      <c r="R209" s="87">
        <v>3.9505214040000007</v>
      </c>
      <c r="S209" s="88">
        <v>6.9082406217313884E-6</v>
      </c>
      <c r="T209" s="88">
        <v>1.7105721997975395E-3</v>
      </c>
      <c r="U209" s="88">
        <v>5.0844908011683952E-5</v>
      </c>
    </row>
    <row r="210" spans="1:21">
      <c r="A210" s="79"/>
      <c r="B210" s="86" t="s">
        <v>534</v>
      </c>
      <c r="C210" s="82">
        <v>1136464</v>
      </c>
      <c r="D210" s="93" t="s">
        <v>114</v>
      </c>
      <c r="E210" s="93" t="s">
        <v>243</v>
      </c>
      <c r="F210" s="82" t="s">
        <v>531</v>
      </c>
      <c r="G210" s="93" t="s">
        <v>121</v>
      </c>
      <c r="H210" s="82" t="s">
        <v>361</v>
      </c>
      <c r="I210" s="82" t="s">
        <v>247</v>
      </c>
      <c r="J210" s="82"/>
      <c r="K210" s="87">
        <v>1.8399999998651566</v>
      </c>
      <c r="L210" s="93" t="s">
        <v>126</v>
      </c>
      <c r="M210" s="94">
        <v>2.75E-2</v>
      </c>
      <c r="N210" s="94">
        <v>4.3099999998274789E-2</v>
      </c>
      <c r="O210" s="87">
        <v>5137.4189569999999</v>
      </c>
      <c r="P210" s="89">
        <v>98.16</v>
      </c>
      <c r="Q210" s="82"/>
      <c r="R210" s="87">
        <v>5.0428902770000006</v>
      </c>
      <c r="S210" s="88">
        <v>2.064979727869684E-5</v>
      </c>
      <c r="T210" s="88">
        <v>2.1835669351724673E-3</v>
      </c>
      <c r="U210" s="88">
        <v>6.4904164798971535E-5</v>
      </c>
    </row>
    <row r="211" spans="1:21">
      <c r="A211" s="79"/>
      <c r="B211" s="86" t="s">
        <v>535</v>
      </c>
      <c r="C211" s="82">
        <v>1161678</v>
      </c>
      <c r="D211" s="93" t="s">
        <v>114</v>
      </c>
      <c r="E211" s="93" t="s">
        <v>243</v>
      </c>
      <c r="F211" s="82" t="s">
        <v>406</v>
      </c>
      <c r="G211" s="93" t="s">
        <v>122</v>
      </c>
      <c r="H211" s="82" t="s">
        <v>407</v>
      </c>
      <c r="I211" s="82" t="s">
        <v>247</v>
      </c>
      <c r="J211" s="82"/>
      <c r="K211" s="87">
        <v>2.3800000002558304</v>
      </c>
      <c r="L211" s="93" t="s">
        <v>126</v>
      </c>
      <c r="M211" s="94">
        <v>2.7999999999999997E-2</v>
      </c>
      <c r="N211" s="94">
        <v>5.4300000004453348E-2</v>
      </c>
      <c r="O211" s="87">
        <v>4483.8507529999997</v>
      </c>
      <c r="P211" s="89">
        <v>94.15</v>
      </c>
      <c r="Q211" s="82"/>
      <c r="R211" s="87">
        <v>4.2215453839999997</v>
      </c>
      <c r="S211" s="88">
        <v>1.2896173158435424E-5</v>
      </c>
      <c r="T211" s="88">
        <v>1.8279253383470663E-3</v>
      </c>
      <c r="U211" s="88">
        <v>5.4333103093504704E-5</v>
      </c>
    </row>
    <row r="212" spans="1:21">
      <c r="A212" s="79"/>
      <c r="B212" s="86" t="s">
        <v>536</v>
      </c>
      <c r="C212" s="82">
        <v>7390149</v>
      </c>
      <c r="D212" s="93" t="s">
        <v>114</v>
      </c>
      <c r="E212" s="93" t="s">
        <v>243</v>
      </c>
      <c r="F212" s="82" t="s">
        <v>537</v>
      </c>
      <c r="G212" s="93" t="s">
        <v>416</v>
      </c>
      <c r="H212" s="82" t="s">
        <v>411</v>
      </c>
      <c r="I212" s="82" t="s">
        <v>124</v>
      </c>
      <c r="J212" s="82"/>
      <c r="K212" s="87">
        <v>1.9200000000000002</v>
      </c>
      <c r="L212" s="93" t="s">
        <v>126</v>
      </c>
      <c r="M212" s="94">
        <v>0.04</v>
      </c>
      <c r="N212" s="94">
        <v>4.3199999943168532E-2</v>
      </c>
      <c r="O212" s="87">
        <v>176.87864400000001</v>
      </c>
      <c r="P212" s="89">
        <v>99.48</v>
      </c>
      <c r="Q212" s="82"/>
      <c r="R212" s="87">
        <v>0.17595887500000001</v>
      </c>
      <c r="S212" s="88">
        <v>6.712274864693004E-7</v>
      </c>
      <c r="T212" s="88">
        <v>7.6190033947896117E-5</v>
      </c>
      <c r="U212" s="88">
        <v>2.2646663309191868E-6</v>
      </c>
    </row>
    <row r="213" spans="1:21">
      <c r="A213" s="79"/>
      <c r="B213" s="86" t="s">
        <v>538</v>
      </c>
      <c r="C213" s="82">
        <v>7390222</v>
      </c>
      <c r="D213" s="93" t="s">
        <v>114</v>
      </c>
      <c r="E213" s="93" t="s">
        <v>243</v>
      </c>
      <c r="F213" s="82" t="s">
        <v>537</v>
      </c>
      <c r="G213" s="93" t="s">
        <v>416</v>
      </c>
      <c r="H213" s="82" t="s">
        <v>407</v>
      </c>
      <c r="I213" s="82" t="s">
        <v>247</v>
      </c>
      <c r="J213" s="82"/>
      <c r="K213" s="87">
        <v>3.5399999995301035</v>
      </c>
      <c r="L213" s="93" t="s">
        <v>126</v>
      </c>
      <c r="M213" s="94">
        <v>0.04</v>
      </c>
      <c r="N213" s="94">
        <v>4.7099999996867356E-2</v>
      </c>
      <c r="O213" s="87">
        <v>1282.6498790000001</v>
      </c>
      <c r="P213" s="89">
        <v>99.55</v>
      </c>
      <c r="Q213" s="82"/>
      <c r="R213" s="87">
        <v>1.2768779400000001</v>
      </c>
      <c r="S213" s="88">
        <v>2.3462578204028325E-6</v>
      </c>
      <c r="T213" s="88">
        <v>5.5288699473623971E-4</v>
      </c>
      <c r="U213" s="88">
        <v>1.6433967763271101E-5</v>
      </c>
    </row>
    <row r="214" spans="1:21">
      <c r="A214" s="79"/>
      <c r="B214" s="86" t="s">
        <v>539</v>
      </c>
      <c r="C214" s="82">
        <v>1141191</v>
      </c>
      <c r="D214" s="93" t="s">
        <v>114</v>
      </c>
      <c r="E214" s="93" t="s">
        <v>243</v>
      </c>
      <c r="F214" s="82" t="s">
        <v>540</v>
      </c>
      <c r="G214" s="93" t="s">
        <v>444</v>
      </c>
      <c r="H214" s="82" t="s">
        <v>411</v>
      </c>
      <c r="I214" s="82" t="s">
        <v>124</v>
      </c>
      <c r="J214" s="82"/>
      <c r="K214" s="87">
        <v>1.2700000005903376</v>
      </c>
      <c r="L214" s="93" t="s">
        <v>126</v>
      </c>
      <c r="M214" s="94">
        <v>3.0499999999999999E-2</v>
      </c>
      <c r="N214" s="94">
        <v>4.8899999997594923E-2</v>
      </c>
      <c r="O214" s="87">
        <v>467.65378299999998</v>
      </c>
      <c r="P214" s="89">
        <v>97.8</v>
      </c>
      <c r="Q214" s="87"/>
      <c r="R214" s="87">
        <v>0.45736539900000001</v>
      </c>
      <c r="S214" s="88">
        <v>4.1802389595298214E-6</v>
      </c>
      <c r="T214" s="88">
        <v>1.9803880467184764E-4</v>
      </c>
      <c r="U214" s="88">
        <v>5.8864892154074057E-6</v>
      </c>
    </row>
    <row r="215" spans="1:21">
      <c r="A215" s="79"/>
      <c r="B215" s="86" t="s">
        <v>541</v>
      </c>
      <c r="C215" s="82">
        <v>1168368</v>
      </c>
      <c r="D215" s="93" t="s">
        <v>114</v>
      </c>
      <c r="E215" s="93" t="s">
        <v>243</v>
      </c>
      <c r="F215" s="82" t="s">
        <v>540</v>
      </c>
      <c r="G215" s="93" t="s">
        <v>444</v>
      </c>
      <c r="H215" s="82" t="s">
        <v>411</v>
      </c>
      <c r="I215" s="82" t="s">
        <v>124</v>
      </c>
      <c r="J215" s="82"/>
      <c r="K215" s="87">
        <v>3.389999999819127</v>
      </c>
      <c r="L215" s="93" t="s">
        <v>126</v>
      </c>
      <c r="M215" s="94">
        <v>2.58E-2</v>
      </c>
      <c r="N215" s="94">
        <v>5.5199999998488229E-2</v>
      </c>
      <c r="O215" s="87">
        <v>4078.2361040000001</v>
      </c>
      <c r="P215" s="89">
        <v>90.83</v>
      </c>
      <c r="Q215" s="87"/>
      <c r="R215" s="87">
        <v>3.7042618529999998</v>
      </c>
      <c r="S215" s="88">
        <v>1.3480212550613979E-5</v>
      </c>
      <c r="T215" s="88">
        <v>1.6039420366376323E-3</v>
      </c>
      <c r="U215" s="88">
        <v>4.7675441772388108E-5</v>
      </c>
    </row>
    <row r="216" spans="1:21">
      <c r="A216" s="79"/>
      <c r="B216" s="86" t="s">
        <v>542</v>
      </c>
      <c r="C216" s="82">
        <v>2380046</v>
      </c>
      <c r="D216" s="93" t="s">
        <v>114</v>
      </c>
      <c r="E216" s="93" t="s">
        <v>243</v>
      </c>
      <c r="F216" s="82" t="s">
        <v>543</v>
      </c>
      <c r="G216" s="93" t="s">
        <v>122</v>
      </c>
      <c r="H216" s="82" t="s">
        <v>407</v>
      </c>
      <c r="I216" s="82" t="s">
        <v>247</v>
      </c>
      <c r="J216" s="82"/>
      <c r="K216" s="87">
        <v>1.2299999995476776</v>
      </c>
      <c r="L216" s="93" t="s">
        <v>126</v>
      </c>
      <c r="M216" s="94">
        <v>2.9500000000000002E-2</v>
      </c>
      <c r="N216" s="94">
        <v>4.2999999988451353E-2</v>
      </c>
      <c r="O216" s="87">
        <v>2111.3119752679499</v>
      </c>
      <c r="P216" s="89">
        <v>98.43</v>
      </c>
      <c r="Q216" s="87"/>
      <c r="R216" s="87">
        <v>2.0781643779999999</v>
      </c>
      <c r="S216" s="88">
        <v>2.9520713802420731E-5</v>
      </c>
      <c r="T216" s="88">
        <v>8.9984329866355656E-4</v>
      </c>
      <c r="U216" s="88">
        <v>2.6746868533753772E-5</v>
      </c>
    </row>
    <row r="217" spans="1:21">
      <c r="A217" s="79"/>
      <c r="B217" s="86" t="s">
        <v>544</v>
      </c>
      <c r="C217" s="82">
        <v>1147495</v>
      </c>
      <c r="D217" s="93" t="s">
        <v>114</v>
      </c>
      <c r="E217" s="93" t="s">
        <v>243</v>
      </c>
      <c r="F217" s="82" t="s">
        <v>545</v>
      </c>
      <c r="G217" s="93" t="s">
        <v>433</v>
      </c>
      <c r="H217" s="82" t="s">
        <v>407</v>
      </c>
      <c r="I217" s="82" t="s">
        <v>247</v>
      </c>
      <c r="J217" s="82"/>
      <c r="K217" s="82">
        <v>1.82</v>
      </c>
      <c r="L217" s="93" t="s">
        <v>126</v>
      </c>
      <c r="M217" s="94">
        <v>3.9E-2</v>
      </c>
      <c r="N217" s="94">
        <v>6.7916666666666667E-2</v>
      </c>
      <c r="O217" s="87">
        <v>7.4999999999999993E-5</v>
      </c>
      <c r="P217" s="89">
        <v>95.46</v>
      </c>
      <c r="Q217" s="82"/>
      <c r="R217" s="87">
        <v>7.1999999999999996E-8</v>
      </c>
      <c r="S217" s="88">
        <v>1.856185701727292E-13</v>
      </c>
      <c r="T217" s="88">
        <v>3.1175934969171181E-11</v>
      </c>
      <c r="U217" s="88">
        <v>9.266709384575313E-13</v>
      </c>
    </row>
    <row r="218" spans="1:21">
      <c r="A218" s="79"/>
      <c r="B218" s="86" t="s">
        <v>546</v>
      </c>
      <c r="C218" s="82">
        <v>1132505</v>
      </c>
      <c r="D218" s="93" t="s">
        <v>114</v>
      </c>
      <c r="E218" s="93" t="s">
        <v>243</v>
      </c>
      <c r="F218" s="82" t="s">
        <v>429</v>
      </c>
      <c r="G218" s="93" t="s">
        <v>278</v>
      </c>
      <c r="H218" s="82" t="s">
        <v>407</v>
      </c>
      <c r="I218" s="82" t="s">
        <v>247</v>
      </c>
      <c r="J218" s="82"/>
      <c r="K218" s="82">
        <v>1.3700001897698091</v>
      </c>
      <c r="L218" s="93" t="s">
        <v>126</v>
      </c>
      <c r="M218" s="94">
        <v>4.9000000000000002E-2</v>
      </c>
      <c r="N218" s="94">
        <v>4.5081300813008124E-2</v>
      </c>
      <c r="O218" s="87">
        <v>4.8700000000000002E-4</v>
      </c>
      <c r="P218" s="89">
        <v>101.03</v>
      </c>
      <c r="Q218" s="82"/>
      <c r="R218" s="87">
        <v>4.9200000000000001E-7</v>
      </c>
      <c r="S218" s="88">
        <v>7.011250015667337E-13</v>
      </c>
      <c r="T218" s="88">
        <v>2.1303555562266974E-10</v>
      </c>
      <c r="U218" s="88">
        <v>6.3322514127931307E-12</v>
      </c>
    </row>
    <row r="219" spans="1:21">
      <c r="A219" s="79"/>
      <c r="B219" s="86" t="s">
        <v>547</v>
      </c>
      <c r="C219" s="82">
        <v>1162817</v>
      </c>
      <c r="D219" s="93" t="s">
        <v>114</v>
      </c>
      <c r="E219" s="93" t="s">
        <v>243</v>
      </c>
      <c r="F219" s="82" t="s">
        <v>429</v>
      </c>
      <c r="G219" s="93" t="s">
        <v>278</v>
      </c>
      <c r="H219" s="82" t="s">
        <v>407</v>
      </c>
      <c r="I219" s="82" t="s">
        <v>247</v>
      </c>
      <c r="J219" s="82"/>
      <c r="K219" s="87">
        <v>5.3800000001473274</v>
      </c>
      <c r="L219" s="93" t="s">
        <v>126</v>
      </c>
      <c r="M219" s="94">
        <v>2.4300000000000002E-2</v>
      </c>
      <c r="N219" s="94">
        <v>5.0500000000998836E-2</v>
      </c>
      <c r="O219" s="87">
        <v>18323.761527999999</v>
      </c>
      <c r="P219" s="89">
        <v>87.42</v>
      </c>
      <c r="Q219" s="82"/>
      <c r="R219" s="87">
        <v>16.018632327999999</v>
      </c>
      <c r="S219" s="88">
        <v>1.2510974916957699E-5</v>
      </c>
      <c r="T219" s="88">
        <v>6.9360533298998767E-3</v>
      </c>
      <c r="U219" s="88">
        <v>2.0616668128047095E-4</v>
      </c>
    </row>
    <row r="220" spans="1:21">
      <c r="A220" s="79"/>
      <c r="B220" s="86" t="s">
        <v>548</v>
      </c>
      <c r="C220" s="82">
        <v>1141415</v>
      </c>
      <c r="D220" s="93" t="s">
        <v>114</v>
      </c>
      <c r="E220" s="93" t="s">
        <v>243</v>
      </c>
      <c r="F220" s="82" t="s">
        <v>549</v>
      </c>
      <c r="G220" s="93" t="s">
        <v>149</v>
      </c>
      <c r="H220" s="82" t="s">
        <v>407</v>
      </c>
      <c r="I220" s="82" t="s">
        <v>247</v>
      </c>
      <c r="J220" s="82"/>
      <c r="K220" s="87">
        <v>0.97000000006572451</v>
      </c>
      <c r="L220" s="93" t="s">
        <v>126</v>
      </c>
      <c r="M220" s="94">
        <v>2.1600000000000001E-2</v>
      </c>
      <c r="N220" s="94">
        <v>4.1700000003121913E-2</v>
      </c>
      <c r="O220" s="87">
        <v>4960.0800159999999</v>
      </c>
      <c r="P220" s="89">
        <v>98.16</v>
      </c>
      <c r="Q220" s="82"/>
      <c r="R220" s="87">
        <v>4.8688145440000001</v>
      </c>
      <c r="S220" s="88">
        <v>1.939023296805343E-5</v>
      </c>
      <c r="T220" s="88">
        <v>2.1081923000097059E-3</v>
      </c>
      <c r="U220" s="88">
        <v>6.2663735314779964E-5</v>
      </c>
    </row>
    <row r="221" spans="1:21">
      <c r="A221" s="79"/>
      <c r="B221" s="86" t="s">
        <v>550</v>
      </c>
      <c r="C221" s="82">
        <v>1156397</v>
      </c>
      <c r="D221" s="93" t="s">
        <v>114</v>
      </c>
      <c r="E221" s="93" t="s">
        <v>243</v>
      </c>
      <c r="F221" s="82" t="s">
        <v>549</v>
      </c>
      <c r="G221" s="93" t="s">
        <v>149</v>
      </c>
      <c r="H221" s="82" t="s">
        <v>407</v>
      </c>
      <c r="I221" s="82" t="s">
        <v>247</v>
      </c>
      <c r="J221" s="82"/>
      <c r="K221" s="87">
        <v>3.0200000000801741</v>
      </c>
      <c r="L221" s="93" t="s">
        <v>126</v>
      </c>
      <c r="M221" s="94">
        <v>0.04</v>
      </c>
      <c r="N221" s="94">
        <v>4.6200000000515412E-2</v>
      </c>
      <c r="O221" s="87">
        <v>6970.8275000000003</v>
      </c>
      <c r="P221" s="89">
        <v>100.2</v>
      </c>
      <c r="Q221" s="82"/>
      <c r="R221" s="87">
        <v>6.9847689219999998</v>
      </c>
      <c r="S221" s="88">
        <v>9.1032544855238481E-6</v>
      </c>
      <c r="T221" s="88">
        <v>3.0243986345411095E-3</v>
      </c>
      <c r="U221" s="88">
        <v>8.9896977386926921E-5</v>
      </c>
    </row>
    <row r="222" spans="1:21">
      <c r="A222" s="79"/>
      <c r="B222" s="86" t="s">
        <v>551</v>
      </c>
      <c r="C222" s="82">
        <v>1136134</v>
      </c>
      <c r="D222" s="93" t="s">
        <v>114</v>
      </c>
      <c r="E222" s="93" t="s">
        <v>243</v>
      </c>
      <c r="F222" s="82" t="s">
        <v>552</v>
      </c>
      <c r="G222" s="93" t="s">
        <v>553</v>
      </c>
      <c r="H222" s="82" t="s">
        <v>407</v>
      </c>
      <c r="I222" s="82" t="s">
        <v>247</v>
      </c>
      <c r="J222" s="82"/>
      <c r="K222" s="82">
        <v>1.6899986472567534</v>
      </c>
      <c r="L222" s="93" t="s">
        <v>126</v>
      </c>
      <c r="M222" s="94">
        <v>3.3500000000000002E-2</v>
      </c>
      <c r="N222" s="94">
        <v>4.3904555314533633E-2</v>
      </c>
      <c r="O222" s="87">
        <v>4.6399999999999995E-4</v>
      </c>
      <c r="P222" s="89">
        <v>99.16</v>
      </c>
      <c r="Q222" s="82"/>
      <c r="R222" s="87">
        <v>4.6099999999999991E-7</v>
      </c>
      <c r="S222" s="88">
        <v>2.2507707919802705E-12</v>
      </c>
      <c r="T222" s="88">
        <v>1.9961258362205432E-10</v>
      </c>
      <c r="U222" s="88">
        <v>5.9332680920683585E-12</v>
      </c>
    </row>
    <row r="223" spans="1:21">
      <c r="A223" s="79"/>
      <c r="B223" s="86" t="s">
        <v>554</v>
      </c>
      <c r="C223" s="82">
        <v>1141951</v>
      </c>
      <c r="D223" s="93" t="s">
        <v>114</v>
      </c>
      <c r="E223" s="93" t="s">
        <v>243</v>
      </c>
      <c r="F223" s="82" t="s">
        <v>552</v>
      </c>
      <c r="G223" s="93" t="s">
        <v>553</v>
      </c>
      <c r="H223" s="82" t="s">
        <v>407</v>
      </c>
      <c r="I223" s="82" t="s">
        <v>247</v>
      </c>
      <c r="J223" s="82"/>
      <c r="K223" s="82">
        <v>3.6400006412221693</v>
      </c>
      <c r="L223" s="93" t="s">
        <v>126</v>
      </c>
      <c r="M223" s="94">
        <v>2.6200000000000001E-2</v>
      </c>
      <c r="N223" s="94">
        <v>4.7879282218597059E-2</v>
      </c>
      <c r="O223" s="87">
        <v>6.5300000000000015E-4</v>
      </c>
      <c r="P223" s="89">
        <v>93.8</v>
      </c>
      <c r="Q223" s="82"/>
      <c r="R223" s="87">
        <v>6.13E-7</v>
      </c>
      <c r="S223" s="88">
        <v>1.1421894285624717E-12</v>
      </c>
      <c r="T223" s="88">
        <v>2.6542844633474906E-10</v>
      </c>
      <c r="U223" s="88">
        <v>7.8895734065898141E-12</v>
      </c>
    </row>
    <row r="224" spans="1:21">
      <c r="A224" s="79"/>
      <c r="B224" s="86" t="s">
        <v>555</v>
      </c>
      <c r="C224" s="82">
        <v>7150410</v>
      </c>
      <c r="D224" s="93" t="s">
        <v>114</v>
      </c>
      <c r="E224" s="93" t="s">
        <v>243</v>
      </c>
      <c r="F224" s="82" t="s">
        <v>556</v>
      </c>
      <c r="G224" s="93" t="s">
        <v>444</v>
      </c>
      <c r="H224" s="82" t="s">
        <v>434</v>
      </c>
      <c r="I224" s="82" t="s">
        <v>124</v>
      </c>
      <c r="J224" s="82"/>
      <c r="K224" s="82">
        <v>2.5700008683218218</v>
      </c>
      <c r="L224" s="93" t="s">
        <v>126</v>
      </c>
      <c r="M224" s="94">
        <v>2.9500000000000002E-2</v>
      </c>
      <c r="N224" s="94">
        <v>5.129707112970712E-2</v>
      </c>
      <c r="O224" s="87">
        <v>3.9500000000000001E-4</v>
      </c>
      <c r="P224" s="89">
        <v>94.75</v>
      </c>
      <c r="Q224" s="87">
        <v>1.18E-7</v>
      </c>
      <c r="R224" s="87">
        <v>4.7800000000000002E-7</v>
      </c>
      <c r="S224" s="88">
        <v>2.1457455060681171E-12</v>
      </c>
      <c r="T224" s="88">
        <v>2.0697356826755312E-10</v>
      </c>
      <c r="U224" s="88">
        <v>6.1520653969819437E-12</v>
      </c>
    </row>
    <row r="225" spans="1:21">
      <c r="A225" s="79"/>
      <c r="B225" s="86" t="s">
        <v>557</v>
      </c>
      <c r="C225" s="82">
        <v>7150444</v>
      </c>
      <c r="D225" s="93" t="s">
        <v>114</v>
      </c>
      <c r="E225" s="93" t="s">
        <v>243</v>
      </c>
      <c r="F225" s="82" t="s">
        <v>556</v>
      </c>
      <c r="G225" s="93" t="s">
        <v>444</v>
      </c>
      <c r="H225" s="82" t="s">
        <v>434</v>
      </c>
      <c r="I225" s="82" t="s">
        <v>124</v>
      </c>
      <c r="J225" s="82"/>
      <c r="K225" s="82">
        <v>3.8900012831632096</v>
      </c>
      <c r="L225" s="93" t="s">
        <v>126</v>
      </c>
      <c r="M225" s="94">
        <v>2.5499999999999998E-2</v>
      </c>
      <c r="N225" s="94">
        <v>5.6120058565153744E-2</v>
      </c>
      <c r="O225" s="87">
        <v>7.6599999999999997E-4</v>
      </c>
      <c r="P225" s="89">
        <v>89.16</v>
      </c>
      <c r="Q225" s="87">
        <v>8.9999999999999995E-9</v>
      </c>
      <c r="R225" s="87">
        <v>6.8299999999999996E-7</v>
      </c>
      <c r="S225" s="88">
        <v>1.3154957151934602E-12</v>
      </c>
      <c r="T225" s="88">
        <v>2.9573838311033215E-10</v>
      </c>
      <c r="U225" s="88">
        <v>8.7905034856457468E-12</v>
      </c>
    </row>
    <row r="226" spans="1:21">
      <c r="A226" s="79"/>
      <c r="B226" s="86" t="s">
        <v>558</v>
      </c>
      <c r="C226" s="82">
        <v>1155878</v>
      </c>
      <c r="D226" s="93" t="s">
        <v>114</v>
      </c>
      <c r="E226" s="93" t="s">
        <v>243</v>
      </c>
      <c r="F226" s="82" t="s">
        <v>559</v>
      </c>
      <c r="G226" s="93" t="s">
        <v>382</v>
      </c>
      <c r="H226" s="82" t="s">
        <v>434</v>
      </c>
      <c r="I226" s="82" t="s">
        <v>124</v>
      </c>
      <c r="J226" s="82"/>
      <c r="K226" s="87">
        <v>2.7600000000306726</v>
      </c>
      <c r="L226" s="93" t="s">
        <v>126</v>
      </c>
      <c r="M226" s="94">
        <v>3.27E-2</v>
      </c>
      <c r="N226" s="94">
        <v>4.8000000001533621E-2</v>
      </c>
      <c r="O226" s="87">
        <v>4055.8701160000001</v>
      </c>
      <c r="P226" s="89">
        <v>96.46</v>
      </c>
      <c r="Q226" s="82"/>
      <c r="R226" s="87">
        <v>3.912292313</v>
      </c>
      <c r="S226" s="88">
        <v>1.2851584528173946E-5</v>
      </c>
      <c r="T226" s="88">
        <v>1.6940190379232819E-3</v>
      </c>
      <c r="U226" s="88">
        <v>5.0352883183442993E-5</v>
      </c>
    </row>
    <row r="227" spans="1:21">
      <c r="A227" s="79"/>
      <c r="B227" s="86" t="s">
        <v>560</v>
      </c>
      <c r="C227" s="82">
        <v>1191832</v>
      </c>
      <c r="D227" s="93" t="s">
        <v>114</v>
      </c>
      <c r="E227" s="93" t="s">
        <v>243</v>
      </c>
      <c r="F227" s="82" t="s">
        <v>436</v>
      </c>
      <c r="G227" s="93" t="s">
        <v>122</v>
      </c>
      <c r="H227" s="82" t="s">
        <v>437</v>
      </c>
      <c r="I227" s="82" t="s">
        <v>247</v>
      </c>
      <c r="J227" s="82"/>
      <c r="K227" s="87">
        <v>2.7999999999504754</v>
      </c>
      <c r="L227" s="93" t="s">
        <v>126</v>
      </c>
      <c r="M227" s="94">
        <v>0.05</v>
      </c>
      <c r="N227" s="94">
        <v>6.0499999998885695E-2</v>
      </c>
      <c r="O227" s="87">
        <v>8105.1573200000012</v>
      </c>
      <c r="P227" s="89">
        <v>99.65</v>
      </c>
      <c r="Q227" s="82"/>
      <c r="R227" s="87">
        <v>8.0767894580000004</v>
      </c>
      <c r="S227" s="88">
        <v>3.779544374393793E-5</v>
      </c>
      <c r="T227" s="88">
        <v>3.4972425403096575E-3</v>
      </c>
      <c r="U227" s="88">
        <v>1.0395175092734383E-4</v>
      </c>
    </row>
    <row r="228" spans="1:21">
      <c r="A228" s="79"/>
      <c r="B228" s="86" t="s">
        <v>561</v>
      </c>
      <c r="C228" s="82">
        <v>7200249</v>
      </c>
      <c r="D228" s="93" t="s">
        <v>114</v>
      </c>
      <c r="E228" s="93" t="s">
        <v>243</v>
      </c>
      <c r="F228" s="82" t="s">
        <v>562</v>
      </c>
      <c r="G228" s="93" t="s">
        <v>480</v>
      </c>
      <c r="H228" s="82" t="s">
        <v>434</v>
      </c>
      <c r="I228" s="82" t="s">
        <v>124</v>
      </c>
      <c r="J228" s="82"/>
      <c r="K228" s="87">
        <v>5.5399999998291705</v>
      </c>
      <c r="L228" s="93" t="s">
        <v>126</v>
      </c>
      <c r="M228" s="94">
        <v>7.4999999999999997E-3</v>
      </c>
      <c r="N228" s="94">
        <v>4.129999999906149E-2</v>
      </c>
      <c r="O228" s="87">
        <v>11357.086650000001</v>
      </c>
      <c r="P228" s="89">
        <v>83.5</v>
      </c>
      <c r="Q228" s="82"/>
      <c r="R228" s="87">
        <v>9.4831673530000007</v>
      </c>
      <c r="S228" s="88">
        <v>2.1364653591254802E-5</v>
      </c>
      <c r="T228" s="88">
        <v>4.106202898595767E-3</v>
      </c>
      <c r="U228" s="88">
        <v>1.2205243875769907E-4</v>
      </c>
    </row>
    <row r="229" spans="1:21">
      <c r="A229" s="79"/>
      <c r="B229" s="86" t="s">
        <v>563</v>
      </c>
      <c r="C229" s="82">
        <v>7200173</v>
      </c>
      <c r="D229" s="93" t="s">
        <v>114</v>
      </c>
      <c r="E229" s="93" t="s">
        <v>243</v>
      </c>
      <c r="F229" s="82" t="s">
        <v>562</v>
      </c>
      <c r="G229" s="93" t="s">
        <v>480</v>
      </c>
      <c r="H229" s="82" t="s">
        <v>434</v>
      </c>
      <c r="I229" s="82" t="s">
        <v>124</v>
      </c>
      <c r="J229" s="82"/>
      <c r="K229" s="87">
        <v>2.8499999996672574</v>
      </c>
      <c r="L229" s="93" t="s">
        <v>126</v>
      </c>
      <c r="M229" s="94">
        <v>3.4500000000000003E-2</v>
      </c>
      <c r="N229" s="94">
        <v>4.9599999995079441E-2</v>
      </c>
      <c r="O229" s="87">
        <v>5106.3629490000003</v>
      </c>
      <c r="P229" s="89">
        <v>97.11</v>
      </c>
      <c r="Q229" s="82"/>
      <c r="R229" s="87">
        <v>4.958788889</v>
      </c>
      <c r="S229" s="88">
        <v>1.1618508283746619E-5</v>
      </c>
      <c r="T229" s="88">
        <v>2.1471511101293418E-3</v>
      </c>
      <c r="U229" s="88">
        <v>6.3821743796977905E-5</v>
      </c>
    </row>
    <row r="230" spans="1:21">
      <c r="A230" s="79"/>
      <c r="B230" s="86" t="s">
        <v>564</v>
      </c>
      <c r="C230" s="82">
        <v>1168483</v>
      </c>
      <c r="D230" s="93" t="s">
        <v>114</v>
      </c>
      <c r="E230" s="93" t="s">
        <v>243</v>
      </c>
      <c r="F230" s="82" t="s">
        <v>565</v>
      </c>
      <c r="G230" s="93" t="s">
        <v>480</v>
      </c>
      <c r="H230" s="82" t="s">
        <v>434</v>
      </c>
      <c r="I230" s="82" t="s">
        <v>124</v>
      </c>
      <c r="J230" s="82"/>
      <c r="K230" s="87">
        <v>4.5600000002530026</v>
      </c>
      <c r="L230" s="93" t="s">
        <v>126</v>
      </c>
      <c r="M230" s="94">
        <v>2.5000000000000001E-3</v>
      </c>
      <c r="N230" s="94">
        <v>5.9200000004293381E-2</v>
      </c>
      <c r="O230" s="87">
        <v>6697.4682609999991</v>
      </c>
      <c r="P230" s="89">
        <v>77.900000000000006</v>
      </c>
      <c r="Q230" s="82"/>
      <c r="R230" s="87">
        <v>5.2173275530000005</v>
      </c>
      <c r="S230" s="88">
        <v>1.1820410554498571E-5</v>
      </c>
      <c r="T230" s="88">
        <v>2.259098118127681E-3</v>
      </c>
      <c r="U230" s="88">
        <v>6.7149247496928405E-5</v>
      </c>
    </row>
    <row r="231" spans="1:21">
      <c r="A231" s="79"/>
      <c r="B231" s="86" t="s">
        <v>566</v>
      </c>
      <c r="C231" s="82">
        <v>1162825</v>
      </c>
      <c r="D231" s="93" t="s">
        <v>114</v>
      </c>
      <c r="E231" s="93" t="s">
        <v>243</v>
      </c>
      <c r="F231" s="82" t="s">
        <v>567</v>
      </c>
      <c r="G231" s="93" t="s">
        <v>444</v>
      </c>
      <c r="H231" s="82" t="s">
        <v>434</v>
      </c>
      <c r="I231" s="82" t="s">
        <v>124</v>
      </c>
      <c r="J231" s="82"/>
      <c r="K231" s="82">
        <v>3.2200000121581729</v>
      </c>
      <c r="L231" s="93" t="s">
        <v>126</v>
      </c>
      <c r="M231" s="94">
        <v>2.4E-2</v>
      </c>
      <c r="N231" s="94">
        <v>5.3700495049504943E-2</v>
      </c>
      <c r="O231" s="87">
        <v>4.4050000000000001E-3</v>
      </c>
      <c r="P231" s="89">
        <v>91.74</v>
      </c>
      <c r="Q231" s="82"/>
      <c r="R231" s="87">
        <v>4.0400000000000003E-6</v>
      </c>
      <c r="S231" s="88">
        <v>1.6535354803293467E-11</v>
      </c>
      <c r="T231" s="88">
        <v>1.7493163510479386E-9</v>
      </c>
      <c r="U231" s="88">
        <v>5.1996535991228149E-11</v>
      </c>
    </row>
    <row r="232" spans="1:21">
      <c r="A232" s="79"/>
      <c r="B232" s="86" t="s">
        <v>568</v>
      </c>
      <c r="C232" s="82">
        <v>2590388</v>
      </c>
      <c r="D232" s="93" t="s">
        <v>114</v>
      </c>
      <c r="E232" s="93" t="s">
        <v>243</v>
      </c>
      <c r="F232" s="82" t="s">
        <v>569</v>
      </c>
      <c r="G232" s="93" t="s">
        <v>278</v>
      </c>
      <c r="H232" s="82" t="s">
        <v>437</v>
      </c>
      <c r="I232" s="82" t="s">
        <v>247</v>
      </c>
      <c r="J232" s="82"/>
      <c r="K232" s="87">
        <v>0.98000000016183886</v>
      </c>
      <c r="L232" s="93" t="s">
        <v>126</v>
      </c>
      <c r="M232" s="94">
        <v>5.9000000000000004E-2</v>
      </c>
      <c r="N232" s="94">
        <v>4.7499999993256728E-2</v>
      </c>
      <c r="O232" s="87">
        <v>366.488339</v>
      </c>
      <c r="P232" s="89">
        <v>101.16</v>
      </c>
      <c r="Q232" s="87"/>
      <c r="R232" s="87">
        <v>0.37073960299999997</v>
      </c>
      <c r="S232" s="88">
        <v>6.9641033439159595E-7</v>
      </c>
      <c r="T232" s="88">
        <v>1.605299132447825E-4</v>
      </c>
      <c r="U232" s="88">
        <v>4.7715779977136463E-6</v>
      </c>
    </row>
    <row r="233" spans="1:21">
      <c r="A233" s="79"/>
      <c r="B233" s="86" t="s">
        <v>570</v>
      </c>
      <c r="C233" s="82">
        <v>2590511</v>
      </c>
      <c r="D233" s="93" t="s">
        <v>114</v>
      </c>
      <c r="E233" s="93" t="s">
        <v>243</v>
      </c>
      <c r="F233" s="82" t="s">
        <v>569</v>
      </c>
      <c r="G233" s="93" t="s">
        <v>278</v>
      </c>
      <c r="H233" s="82" t="s">
        <v>437</v>
      </c>
      <c r="I233" s="82" t="s">
        <v>247</v>
      </c>
      <c r="J233" s="82"/>
      <c r="K233" s="82">
        <v>3.5499998050223858</v>
      </c>
      <c r="L233" s="93" t="s">
        <v>126</v>
      </c>
      <c r="M233" s="94">
        <v>2.7000000000000003E-2</v>
      </c>
      <c r="N233" s="94">
        <v>5.4601311701760441E-2</v>
      </c>
      <c r="O233" s="87">
        <v>3.1619999999999999E-3</v>
      </c>
      <c r="P233" s="89">
        <v>91.59</v>
      </c>
      <c r="Q233" s="82"/>
      <c r="R233" s="87">
        <v>2.8969999999999995E-6</v>
      </c>
      <c r="S233" s="88">
        <v>4.108096902049567E-12</v>
      </c>
      <c r="T233" s="88">
        <v>1.2543983834123458E-9</v>
      </c>
      <c r="U233" s="88">
        <v>3.7285634843214831E-11</v>
      </c>
    </row>
    <row r="234" spans="1:21">
      <c r="A234" s="79"/>
      <c r="B234" s="86" t="s">
        <v>571</v>
      </c>
      <c r="C234" s="82">
        <v>1132836</v>
      </c>
      <c r="D234" s="93" t="s">
        <v>114</v>
      </c>
      <c r="E234" s="93" t="s">
        <v>243</v>
      </c>
      <c r="F234" s="82" t="s">
        <v>450</v>
      </c>
      <c r="G234" s="93" t="s">
        <v>149</v>
      </c>
      <c r="H234" s="82" t="s">
        <v>437</v>
      </c>
      <c r="I234" s="82" t="s">
        <v>247</v>
      </c>
      <c r="J234" s="82"/>
      <c r="K234" s="87">
        <v>1.4700000006833842</v>
      </c>
      <c r="L234" s="93" t="s">
        <v>126</v>
      </c>
      <c r="M234" s="94">
        <v>4.1399999999999999E-2</v>
      </c>
      <c r="N234" s="94">
        <v>4.7100000022858024E-2</v>
      </c>
      <c r="O234" s="87">
        <v>838.073849</v>
      </c>
      <c r="P234" s="89">
        <v>99.2</v>
      </c>
      <c r="Q234" s="87">
        <v>1.7348127999999997E-2</v>
      </c>
      <c r="R234" s="87">
        <v>0.84871738599999991</v>
      </c>
      <c r="S234" s="88">
        <v>2.4818274985389748E-6</v>
      </c>
      <c r="T234" s="88">
        <v>3.674938615714021E-4</v>
      </c>
      <c r="U234" s="88">
        <v>1.0923357452358927E-5</v>
      </c>
    </row>
    <row r="235" spans="1:21">
      <c r="A235" s="79"/>
      <c r="B235" s="86" t="s">
        <v>572</v>
      </c>
      <c r="C235" s="82">
        <v>1139252</v>
      </c>
      <c r="D235" s="93" t="s">
        <v>114</v>
      </c>
      <c r="E235" s="93" t="s">
        <v>243</v>
      </c>
      <c r="F235" s="82" t="s">
        <v>450</v>
      </c>
      <c r="G235" s="93" t="s">
        <v>149</v>
      </c>
      <c r="H235" s="82" t="s">
        <v>437</v>
      </c>
      <c r="I235" s="82" t="s">
        <v>247</v>
      </c>
      <c r="J235" s="82"/>
      <c r="K235" s="87">
        <v>2.0300000000489908</v>
      </c>
      <c r="L235" s="93" t="s">
        <v>126</v>
      </c>
      <c r="M235" s="94">
        <v>3.5499999999999997E-2</v>
      </c>
      <c r="N235" s="94">
        <v>4.6900000001061468E-2</v>
      </c>
      <c r="O235" s="87">
        <v>4921.5253249999996</v>
      </c>
      <c r="P235" s="89">
        <v>99.54</v>
      </c>
      <c r="Q235" s="82"/>
      <c r="R235" s="87">
        <v>4.8988860919999997</v>
      </c>
      <c r="S235" s="88">
        <v>9.8936308483490992E-6</v>
      </c>
      <c r="T235" s="88">
        <v>2.1212132531329047E-3</v>
      </c>
      <c r="U235" s="88">
        <v>6.3050769059308154E-5</v>
      </c>
    </row>
    <row r="236" spans="1:21">
      <c r="A236" s="79"/>
      <c r="B236" s="86" t="s">
        <v>573</v>
      </c>
      <c r="C236" s="82">
        <v>1143080</v>
      </c>
      <c r="D236" s="93" t="s">
        <v>114</v>
      </c>
      <c r="E236" s="93" t="s">
        <v>243</v>
      </c>
      <c r="F236" s="82" t="s">
        <v>450</v>
      </c>
      <c r="G236" s="93" t="s">
        <v>149</v>
      </c>
      <c r="H236" s="82" t="s">
        <v>437</v>
      </c>
      <c r="I236" s="82" t="s">
        <v>247</v>
      </c>
      <c r="J236" s="82"/>
      <c r="K236" s="87">
        <v>2.4900000000050073</v>
      </c>
      <c r="L236" s="93" t="s">
        <v>126</v>
      </c>
      <c r="M236" s="94">
        <v>2.5000000000000001E-2</v>
      </c>
      <c r="N236" s="94">
        <v>4.9099999999949934E-2</v>
      </c>
      <c r="O236" s="87">
        <v>20674.091995999999</v>
      </c>
      <c r="P236" s="89">
        <v>96.6</v>
      </c>
      <c r="Q236" s="82"/>
      <c r="R236" s="87">
        <v>19.971172409999998</v>
      </c>
      <c r="S236" s="88">
        <v>1.5544680049336012E-5</v>
      </c>
      <c r="T236" s="88">
        <v>8.6474996154481329E-3</v>
      </c>
      <c r="U236" s="88">
        <v>2.5703757054544243E-4</v>
      </c>
    </row>
    <row r="237" spans="1:21">
      <c r="A237" s="79"/>
      <c r="B237" s="86" t="s">
        <v>574</v>
      </c>
      <c r="C237" s="82">
        <v>1189190</v>
      </c>
      <c r="D237" s="93" t="s">
        <v>114</v>
      </c>
      <c r="E237" s="93" t="s">
        <v>243</v>
      </c>
      <c r="F237" s="82" t="s">
        <v>450</v>
      </c>
      <c r="G237" s="93" t="s">
        <v>149</v>
      </c>
      <c r="H237" s="82" t="s">
        <v>437</v>
      </c>
      <c r="I237" s="82" t="s">
        <v>247</v>
      </c>
      <c r="J237" s="82"/>
      <c r="K237" s="87">
        <v>4.6600000001173765</v>
      </c>
      <c r="L237" s="93" t="s">
        <v>126</v>
      </c>
      <c r="M237" s="94">
        <v>4.7300000000000002E-2</v>
      </c>
      <c r="N237" s="94">
        <v>5.2000000001304197E-2</v>
      </c>
      <c r="O237" s="87">
        <v>7699.1640699999998</v>
      </c>
      <c r="P237" s="89">
        <v>99.59</v>
      </c>
      <c r="Q237" s="82"/>
      <c r="R237" s="87">
        <v>7.6675976349999999</v>
      </c>
      <c r="S237" s="88">
        <v>1.9495749895547143E-5</v>
      </c>
      <c r="T237" s="88">
        <v>3.3200628505351492E-3</v>
      </c>
      <c r="U237" s="88">
        <v>9.8685276335280512E-5</v>
      </c>
    </row>
    <row r="238" spans="1:21">
      <c r="A238" s="79"/>
      <c r="B238" s="86" t="s">
        <v>575</v>
      </c>
      <c r="C238" s="82">
        <v>1137512</v>
      </c>
      <c r="D238" s="93" t="s">
        <v>114</v>
      </c>
      <c r="E238" s="93" t="s">
        <v>243</v>
      </c>
      <c r="F238" s="82" t="s">
        <v>576</v>
      </c>
      <c r="G238" s="93" t="s">
        <v>433</v>
      </c>
      <c r="H238" s="82" t="s">
        <v>434</v>
      </c>
      <c r="I238" s="82" t="s">
        <v>124</v>
      </c>
      <c r="J238" s="82"/>
      <c r="K238" s="87">
        <v>1.3199999999175063</v>
      </c>
      <c r="L238" s="93" t="s">
        <v>126</v>
      </c>
      <c r="M238" s="94">
        <v>3.5000000000000003E-2</v>
      </c>
      <c r="N238" s="94">
        <v>4.9599999999400034E-2</v>
      </c>
      <c r="O238" s="87">
        <v>5362.1750000000002</v>
      </c>
      <c r="P238" s="89">
        <v>99.47</v>
      </c>
      <c r="Q238" s="82"/>
      <c r="R238" s="87">
        <v>5.3337555920000002</v>
      </c>
      <c r="S238" s="88">
        <v>1.8645855066416301E-5</v>
      </c>
      <c r="T238" s="88">
        <v>2.3095113538561824E-3</v>
      </c>
      <c r="U238" s="88">
        <v>6.8647726388079794E-5</v>
      </c>
    </row>
    <row r="239" spans="1:21">
      <c r="A239" s="79"/>
      <c r="B239" s="86" t="s">
        <v>577</v>
      </c>
      <c r="C239" s="82">
        <v>1168038</v>
      </c>
      <c r="D239" s="93" t="s">
        <v>114</v>
      </c>
      <c r="E239" s="93" t="s">
        <v>243</v>
      </c>
      <c r="F239" s="82" t="s">
        <v>576</v>
      </c>
      <c r="G239" s="93" t="s">
        <v>433</v>
      </c>
      <c r="H239" s="82" t="s">
        <v>434</v>
      </c>
      <c r="I239" s="82" t="s">
        <v>124</v>
      </c>
      <c r="J239" s="82"/>
      <c r="K239" s="87">
        <v>2.4199999999088972</v>
      </c>
      <c r="L239" s="93" t="s">
        <v>126</v>
      </c>
      <c r="M239" s="94">
        <v>4.99E-2</v>
      </c>
      <c r="N239" s="94">
        <v>5.2500000000875985E-2</v>
      </c>
      <c r="O239" s="87">
        <v>2832.396358</v>
      </c>
      <c r="P239" s="89">
        <v>100.76</v>
      </c>
      <c r="Q239" s="82"/>
      <c r="R239" s="87">
        <v>2.8539226030000004</v>
      </c>
      <c r="S239" s="88">
        <v>1.2248200467027027E-5</v>
      </c>
      <c r="T239" s="88">
        <v>1.2357459094191076E-3</v>
      </c>
      <c r="U239" s="88">
        <v>3.6731210233432928E-5</v>
      </c>
    </row>
    <row r="240" spans="1:21">
      <c r="A240" s="79"/>
      <c r="B240" s="86" t="s">
        <v>578</v>
      </c>
      <c r="C240" s="82">
        <v>1190008</v>
      </c>
      <c r="D240" s="93" t="s">
        <v>114</v>
      </c>
      <c r="E240" s="93" t="s">
        <v>243</v>
      </c>
      <c r="F240" s="82" t="s">
        <v>579</v>
      </c>
      <c r="G240" s="93" t="s">
        <v>444</v>
      </c>
      <c r="H240" s="82" t="s">
        <v>437</v>
      </c>
      <c r="I240" s="82" t="s">
        <v>247</v>
      </c>
      <c r="J240" s="82"/>
      <c r="K240" s="87">
        <v>4.2800000000950735</v>
      </c>
      <c r="L240" s="93" t="s">
        <v>126</v>
      </c>
      <c r="M240" s="94">
        <v>5.3399999999999996E-2</v>
      </c>
      <c r="N240" s="94">
        <v>5.900000000211273E-2</v>
      </c>
      <c r="O240" s="87">
        <v>7626.5448999999999</v>
      </c>
      <c r="P240" s="89">
        <v>99.3</v>
      </c>
      <c r="Q240" s="82"/>
      <c r="R240" s="87">
        <v>7.573159325999999</v>
      </c>
      <c r="S240" s="88">
        <v>3.0506179599999998E-5</v>
      </c>
      <c r="T240" s="88">
        <v>3.2791711480353917E-3</v>
      </c>
      <c r="U240" s="88">
        <v>9.7469814718233671E-5</v>
      </c>
    </row>
    <row r="241" spans="1:21">
      <c r="A241" s="79"/>
      <c r="B241" s="86" t="s">
        <v>580</v>
      </c>
      <c r="C241" s="82">
        <v>1188572</v>
      </c>
      <c r="D241" s="93" t="s">
        <v>114</v>
      </c>
      <c r="E241" s="93" t="s">
        <v>243</v>
      </c>
      <c r="F241" s="82" t="s">
        <v>581</v>
      </c>
      <c r="G241" s="93" t="s">
        <v>444</v>
      </c>
      <c r="H241" s="82" t="s">
        <v>455</v>
      </c>
      <c r="I241" s="82" t="s">
        <v>124</v>
      </c>
      <c r="J241" s="82"/>
      <c r="K241" s="87">
        <v>3.800000000081146</v>
      </c>
      <c r="L241" s="93" t="s">
        <v>126</v>
      </c>
      <c r="M241" s="94">
        <v>4.53E-2</v>
      </c>
      <c r="N241" s="94">
        <v>6.0200000001298333E-2</v>
      </c>
      <c r="O241" s="87">
        <v>12985.609839000001</v>
      </c>
      <c r="P241" s="89">
        <v>94.9</v>
      </c>
      <c r="Q241" s="87"/>
      <c r="R241" s="87">
        <v>12.323344170000002</v>
      </c>
      <c r="S241" s="88">
        <v>2.5971219678000003E-5</v>
      </c>
      <c r="T241" s="88">
        <v>5.3359968950921505E-3</v>
      </c>
      <c r="U241" s="88">
        <v>1.5860673481873678E-4</v>
      </c>
    </row>
    <row r="242" spans="1:21">
      <c r="A242" s="79"/>
      <c r="B242" s="86" t="s">
        <v>582</v>
      </c>
      <c r="C242" s="82">
        <v>1150812</v>
      </c>
      <c r="D242" s="93" t="s">
        <v>114</v>
      </c>
      <c r="E242" s="93" t="s">
        <v>243</v>
      </c>
      <c r="F242" s="82" t="s">
        <v>464</v>
      </c>
      <c r="G242" s="93" t="s">
        <v>465</v>
      </c>
      <c r="H242" s="82" t="s">
        <v>455</v>
      </c>
      <c r="I242" s="82" t="s">
        <v>124</v>
      </c>
      <c r="J242" s="82"/>
      <c r="K242" s="87">
        <v>2.1300000001863473</v>
      </c>
      <c r="L242" s="93" t="s">
        <v>126</v>
      </c>
      <c r="M242" s="94">
        <v>3.7499999999999999E-2</v>
      </c>
      <c r="N242" s="94">
        <v>6.3600000004392476E-2</v>
      </c>
      <c r="O242" s="87">
        <v>3167.6392829999995</v>
      </c>
      <c r="P242" s="89">
        <v>94.87</v>
      </c>
      <c r="Q242" s="82"/>
      <c r="R242" s="87">
        <v>3.0051393879999999</v>
      </c>
      <c r="S242" s="88">
        <v>1.1630581431242569E-5</v>
      </c>
      <c r="T242" s="88">
        <v>1.3012226407442065E-3</v>
      </c>
      <c r="U242" s="88">
        <v>3.8677435234356262E-5</v>
      </c>
    </row>
    <row r="243" spans="1:21">
      <c r="A243" s="79"/>
      <c r="B243" s="86" t="s">
        <v>583</v>
      </c>
      <c r="C243" s="82">
        <v>1161785</v>
      </c>
      <c r="D243" s="93" t="s">
        <v>114</v>
      </c>
      <c r="E243" s="93" t="s">
        <v>243</v>
      </c>
      <c r="F243" s="82" t="s">
        <v>464</v>
      </c>
      <c r="G243" s="93" t="s">
        <v>465</v>
      </c>
      <c r="H243" s="82" t="s">
        <v>455</v>
      </c>
      <c r="I243" s="82" t="s">
        <v>124</v>
      </c>
      <c r="J243" s="82"/>
      <c r="K243" s="87">
        <v>3.8499999999439063</v>
      </c>
      <c r="L243" s="93" t="s">
        <v>126</v>
      </c>
      <c r="M243" s="94">
        <v>2.6600000000000002E-2</v>
      </c>
      <c r="N243" s="94">
        <v>7.0299999998830062E-2</v>
      </c>
      <c r="O243" s="87">
        <v>21893.419347999999</v>
      </c>
      <c r="P243" s="89">
        <v>85.5</v>
      </c>
      <c r="Q243" s="82"/>
      <c r="R243" s="87">
        <v>18.718874273000001</v>
      </c>
      <c r="S243" s="88">
        <v>2.5142205281357553E-5</v>
      </c>
      <c r="T243" s="88">
        <v>8.105255653210271E-3</v>
      </c>
      <c r="U243" s="88">
        <v>2.4091995540874236E-4</v>
      </c>
    </row>
    <row r="244" spans="1:21">
      <c r="A244" s="79"/>
      <c r="B244" s="86" t="s">
        <v>584</v>
      </c>
      <c r="C244" s="82">
        <v>1169721</v>
      </c>
      <c r="D244" s="93" t="s">
        <v>114</v>
      </c>
      <c r="E244" s="93" t="s">
        <v>243</v>
      </c>
      <c r="F244" s="82" t="s">
        <v>464</v>
      </c>
      <c r="G244" s="93" t="s">
        <v>465</v>
      </c>
      <c r="H244" s="82" t="s">
        <v>455</v>
      </c>
      <c r="I244" s="82" t="s">
        <v>124</v>
      </c>
      <c r="J244" s="82"/>
      <c r="K244" s="87">
        <v>3.2200000005203107</v>
      </c>
      <c r="L244" s="93" t="s">
        <v>126</v>
      </c>
      <c r="M244" s="94">
        <v>0.04</v>
      </c>
      <c r="N244" s="94">
        <v>3.7500000004877916E-2</v>
      </c>
      <c r="O244" s="87">
        <v>3032.6316930000003</v>
      </c>
      <c r="P244" s="89">
        <v>101.4</v>
      </c>
      <c r="Q244" s="82"/>
      <c r="R244" s="87">
        <v>3.0750885699999992</v>
      </c>
      <c r="S244" s="88">
        <v>3.1660022610068587E-5</v>
      </c>
      <c r="T244" s="88">
        <v>1.3315105733716886E-3</v>
      </c>
      <c r="U244" s="88">
        <v>3.9577711263915655E-5</v>
      </c>
    </row>
    <row r="245" spans="1:21">
      <c r="A245" s="79"/>
      <c r="B245" s="86" t="s">
        <v>585</v>
      </c>
      <c r="C245" s="82">
        <v>1137314</v>
      </c>
      <c r="D245" s="93" t="s">
        <v>114</v>
      </c>
      <c r="E245" s="93" t="s">
        <v>243</v>
      </c>
      <c r="F245" s="82" t="s">
        <v>586</v>
      </c>
      <c r="G245" s="93" t="s">
        <v>433</v>
      </c>
      <c r="H245" s="82" t="s">
        <v>587</v>
      </c>
      <c r="I245" s="82" t="s">
        <v>124</v>
      </c>
      <c r="J245" s="82"/>
      <c r="K245" s="82">
        <v>0.74000062765108354</v>
      </c>
      <c r="L245" s="93" t="s">
        <v>126</v>
      </c>
      <c r="M245" s="94">
        <v>4.8499999999999995E-2</v>
      </c>
      <c r="N245" s="94">
        <v>7.148275862068966E-2</v>
      </c>
      <c r="O245" s="87">
        <v>2.9E-4</v>
      </c>
      <c r="P245" s="89">
        <v>99.61</v>
      </c>
      <c r="Q245" s="82"/>
      <c r="R245" s="87">
        <v>2.8999999999999998E-7</v>
      </c>
      <c r="S245" s="88">
        <v>1.3183898960635052E-12</v>
      </c>
      <c r="T245" s="88">
        <v>1.255697380702728E-10</v>
      </c>
      <c r="U245" s="88">
        <v>3.7324246132317226E-12</v>
      </c>
    </row>
    <row r="246" spans="1:21">
      <c r="A246" s="79"/>
      <c r="B246" s="86" t="s">
        <v>588</v>
      </c>
      <c r="C246" s="82">
        <v>1140136</v>
      </c>
      <c r="D246" s="93" t="s">
        <v>114</v>
      </c>
      <c r="E246" s="93" t="s">
        <v>243</v>
      </c>
      <c r="F246" s="82" t="s">
        <v>589</v>
      </c>
      <c r="G246" s="93" t="s">
        <v>433</v>
      </c>
      <c r="H246" s="82" t="s">
        <v>469</v>
      </c>
      <c r="I246" s="82"/>
      <c r="J246" s="82"/>
      <c r="K246" s="87">
        <v>1.0800000000971288</v>
      </c>
      <c r="L246" s="93" t="s">
        <v>126</v>
      </c>
      <c r="M246" s="94">
        <v>4.9500000000000002E-2</v>
      </c>
      <c r="N246" s="94">
        <v>0.64550000005055108</v>
      </c>
      <c r="O246" s="87">
        <v>7298.0293720000009</v>
      </c>
      <c r="P246" s="89">
        <v>62.1</v>
      </c>
      <c r="Q246" s="82"/>
      <c r="R246" s="87">
        <v>4.5300692820000004</v>
      </c>
      <c r="S246" s="88">
        <v>1.2596994455178516E-5</v>
      </c>
      <c r="T246" s="88">
        <v>1.9615159075204443E-3</v>
      </c>
      <c r="U246" s="88">
        <v>5.830393823373021E-5</v>
      </c>
    </row>
    <row r="247" spans="1:21">
      <c r="A247" s="79"/>
      <c r="B247" s="86" t="s">
        <v>590</v>
      </c>
      <c r="C247" s="82">
        <v>1143304</v>
      </c>
      <c r="D247" s="93" t="s">
        <v>114</v>
      </c>
      <c r="E247" s="93" t="s">
        <v>243</v>
      </c>
      <c r="F247" s="82" t="s">
        <v>589</v>
      </c>
      <c r="G247" s="93" t="s">
        <v>433</v>
      </c>
      <c r="H247" s="82" t="s">
        <v>469</v>
      </c>
      <c r="I247" s="82"/>
      <c r="J247" s="82"/>
      <c r="K247" s="87">
        <v>4.3600001150619621</v>
      </c>
      <c r="L247" s="93" t="s">
        <v>126</v>
      </c>
      <c r="M247" s="94">
        <v>0.04</v>
      </c>
      <c r="N247" s="94">
        <v>9.9900002005593915</v>
      </c>
      <c r="O247" s="87">
        <v>1251.499564</v>
      </c>
      <c r="P247" s="89">
        <v>1</v>
      </c>
      <c r="Q247" s="82"/>
      <c r="R247" s="87">
        <v>1.2514996000000002E-2</v>
      </c>
      <c r="S247" s="88">
        <v>1.5257742731082037E-5</v>
      </c>
      <c r="T247" s="88">
        <v>5.4189819643810762E-6</v>
      </c>
      <c r="U247" s="88">
        <v>1.6107337622378128E-7</v>
      </c>
    </row>
    <row r="248" spans="1:21">
      <c r="A248" s="79"/>
      <c r="B248" s="86" t="s">
        <v>591</v>
      </c>
      <c r="C248" s="82">
        <v>7200116</v>
      </c>
      <c r="D248" s="93" t="s">
        <v>114</v>
      </c>
      <c r="E248" s="93" t="s">
        <v>243</v>
      </c>
      <c r="F248" s="82" t="s">
        <v>562</v>
      </c>
      <c r="G248" s="93" t="s">
        <v>480</v>
      </c>
      <c r="H248" s="82" t="s">
        <v>469</v>
      </c>
      <c r="I248" s="82"/>
      <c r="J248" s="82"/>
      <c r="K248" s="87">
        <v>1.8399999998245975</v>
      </c>
      <c r="L248" s="93" t="s">
        <v>126</v>
      </c>
      <c r="M248" s="94">
        <v>4.2500000000000003E-2</v>
      </c>
      <c r="N248" s="94">
        <v>4.8299999982605951E-2</v>
      </c>
      <c r="O248" s="87">
        <v>681.14524600000004</v>
      </c>
      <c r="P248" s="89">
        <v>100.44</v>
      </c>
      <c r="Q248" s="82"/>
      <c r="R248" s="87">
        <v>0.68414229300000007</v>
      </c>
      <c r="S248" s="88">
        <v>7.007667139917696E-6</v>
      </c>
      <c r="T248" s="88">
        <v>2.9623299494760635E-4</v>
      </c>
      <c r="U248" s="88">
        <v>8.8052052873999632E-6</v>
      </c>
    </row>
    <row r="249" spans="1:21">
      <c r="A249" s="79"/>
      <c r="B249" s="86" t="s">
        <v>592</v>
      </c>
      <c r="C249" s="82">
        <v>1183581</v>
      </c>
      <c r="D249" s="93" t="s">
        <v>114</v>
      </c>
      <c r="E249" s="93" t="s">
        <v>243</v>
      </c>
      <c r="F249" s="82" t="s">
        <v>593</v>
      </c>
      <c r="G249" s="93" t="s">
        <v>267</v>
      </c>
      <c r="H249" s="82" t="s">
        <v>469</v>
      </c>
      <c r="I249" s="82"/>
      <c r="J249" s="82"/>
      <c r="K249" s="87">
        <v>2.9699999998138269</v>
      </c>
      <c r="L249" s="93" t="s">
        <v>126</v>
      </c>
      <c r="M249" s="94">
        <v>0.01</v>
      </c>
      <c r="N249" s="94">
        <v>5.6500000001329792E-2</v>
      </c>
      <c r="O249" s="87">
        <v>2148.5469199999998</v>
      </c>
      <c r="P249" s="89">
        <v>87.5</v>
      </c>
      <c r="Q249" s="82"/>
      <c r="R249" s="87">
        <v>1.8799785550000001</v>
      </c>
      <c r="S249" s="88">
        <v>1.1936371777777777E-5</v>
      </c>
      <c r="T249" s="88">
        <v>8.1402901630717227E-4</v>
      </c>
      <c r="U249" s="88">
        <v>2.4196131831137275E-5</v>
      </c>
    </row>
    <row r="250" spans="1:21">
      <c r="A250" s="79"/>
      <c r="B250" s="85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7"/>
      <c r="P250" s="89"/>
      <c r="Q250" s="82"/>
      <c r="R250" s="82"/>
      <c r="S250" s="82"/>
      <c r="T250" s="88"/>
      <c r="U250" s="82"/>
    </row>
    <row r="251" spans="1:21">
      <c r="A251" s="79"/>
      <c r="B251" s="97" t="s">
        <v>45</v>
      </c>
      <c r="C251" s="84"/>
      <c r="D251" s="84"/>
      <c r="E251" s="84"/>
      <c r="F251" s="84"/>
      <c r="G251" s="84"/>
      <c r="H251" s="84"/>
      <c r="I251" s="84"/>
      <c r="J251" s="84"/>
      <c r="K251" s="90">
        <v>3.8487440541643534</v>
      </c>
      <c r="L251" s="84"/>
      <c r="M251" s="84"/>
      <c r="N251" s="102">
        <v>7.8499877895865447E-2</v>
      </c>
      <c r="O251" s="90"/>
      <c r="P251" s="92"/>
      <c r="Q251" s="90">
        <v>6E-9</v>
      </c>
      <c r="R251" s="90">
        <v>60.090614664999997</v>
      </c>
      <c r="S251" s="84"/>
      <c r="T251" s="91">
        <v>2.6019181875743942E-2</v>
      </c>
      <c r="U251" s="91">
        <v>7.7339203172368664E-4</v>
      </c>
    </row>
    <row r="252" spans="1:21">
      <c r="A252" s="79"/>
      <c r="B252" s="86" t="s">
        <v>594</v>
      </c>
      <c r="C252" s="82">
        <v>1178250</v>
      </c>
      <c r="D252" s="93" t="s">
        <v>114</v>
      </c>
      <c r="E252" s="93" t="s">
        <v>243</v>
      </c>
      <c r="F252" s="82" t="s">
        <v>595</v>
      </c>
      <c r="G252" s="93" t="s">
        <v>493</v>
      </c>
      <c r="H252" s="82" t="s">
        <v>302</v>
      </c>
      <c r="I252" s="82" t="s">
        <v>247</v>
      </c>
      <c r="J252" s="82"/>
      <c r="K252" s="87">
        <v>3.2199999998614679</v>
      </c>
      <c r="L252" s="93" t="s">
        <v>126</v>
      </c>
      <c r="M252" s="94">
        <v>2.12E-2</v>
      </c>
      <c r="N252" s="94">
        <v>5.6799999997036055E-2</v>
      </c>
      <c r="O252" s="87">
        <v>6470.0003550000001</v>
      </c>
      <c r="P252" s="89">
        <v>95.95</v>
      </c>
      <c r="Q252" s="87"/>
      <c r="R252" s="87">
        <v>6.207965413000001</v>
      </c>
      <c r="S252" s="88">
        <v>3.6971430600000002E-5</v>
      </c>
      <c r="T252" s="88">
        <v>2.6880434167576659E-3</v>
      </c>
      <c r="U252" s="88">
        <v>7.9899182433008426E-5</v>
      </c>
    </row>
    <row r="253" spans="1:21">
      <c r="A253" s="79"/>
      <c r="B253" s="86" t="s">
        <v>596</v>
      </c>
      <c r="C253" s="82">
        <v>1178268</v>
      </c>
      <c r="D253" s="93" t="s">
        <v>114</v>
      </c>
      <c r="E253" s="93" t="s">
        <v>243</v>
      </c>
      <c r="F253" s="82" t="s">
        <v>595</v>
      </c>
      <c r="G253" s="93" t="s">
        <v>493</v>
      </c>
      <c r="H253" s="82" t="s">
        <v>302</v>
      </c>
      <c r="I253" s="82" t="s">
        <v>247</v>
      </c>
      <c r="J253" s="82"/>
      <c r="K253" s="87">
        <v>5.4100000010070479</v>
      </c>
      <c r="L253" s="93" t="s">
        <v>126</v>
      </c>
      <c r="M253" s="94">
        <v>2.6699999999999998E-2</v>
      </c>
      <c r="N253" s="94">
        <v>6.1900000013518038E-2</v>
      </c>
      <c r="O253" s="87">
        <v>1240.134143</v>
      </c>
      <c r="P253" s="89">
        <v>88.88</v>
      </c>
      <c r="Q253" s="87"/>
      <c r="R253" s="87">
        <v>1.102231229</v>
      </c>
      <c r="S253" s="88">
        <v>6.6774399256945938E-6</v>
      </c>
      <c r="T253" s="88">
        <v>4.7726512661518925E-4</v>
      </c>
      <c r="U253" s="88">
        <v>1.4186189546869834E-5</v>
      </c>
    </row>
    <row r="254" spans="1:21">
      <c r="A254" s="79"/>
      <c r="B254" s="86" t="s">
        <v>597</v>
      </c>
      <c r="C254" s="82">
        <v>2320174</v>
      </c>
      <c r="D254" s="93" t="s">
        <v>114</v>
      </c>
      <c r="E254" s="93" t="s">
        <v>243</v>
      </c>
      <c r="F254" s="82" t="s">
        <v>503</v>
      </c>
      <c r="G254" s="93" t="s">
        <v>120</v>
      </c>
      <c r="H254" s="82" t="s">
        <v>302</v>
      </c>
      <c r="I254" s="82" t="s">
        <v>247</v>
      </c>
      <c r="J254" s="82"/>
      <c r="K254" s="82">
        <v>1.4599986172134891</v>
      </c>
      <c r="L254" s="93" t="s">
        <v>126</v>
      </c>
      <c r="M254" s="94">
        <v>3.49E-2</v>
      </c>
      <c r="N254" s="94">
        <v>6.6957605985037402E-2</v>
      </c>
      <c r="O254" s="87">
        <v>4.2900000000000002E-4</v>
      </c>
      <c r="P254" s="89">
        <v>93.84</v>
      </c>
      <c r="Q254" s="82"/>
      <c r="R254" s="87">
        <v>4.01E-7</v>
      </c>
      <c r="S254" s="88">
        <v>4.2581139356091802E-13</v>
      </c>
      <c r="T254" s="88">
        <v>1.736326378144117E-10</v>
      </c>
      <c r="U254" s="88">
        <v>5.1610423100204172E-12</v>
      </c>
    </row>
    <row r="255" spans="1:21">
      <c r="A255" s="79"/>
      <c r="B255" s="86" t="s">
        <v>598</v>
      </c>
      <c r="C255" s="82">
        <v>2320224</v>
      </c>
      <c r="D255" s="93" t="s">
        <v>114</v>
      </c>
      <c r="E255" s="93" t="s">
        <v>243</v>
      </c>
      <c r="F255" s="82" t="s">
        <v>503</v>
      </c>
      <c r="G255" s="93" t="s">
        <v>120</v>
      </c>
      <c r="H255" s="82" t="s">
        <v>302</v>
      </c>
      <c r="I255" s="82" t="s">
        <v>247</v>
      </c>
      <c r="J255" s="82"/>
      <c r="K255" s="82">
        <v>4.1299987391703761</v>
      </c>
      <c r="L255" s="93" t="s">
        <v>126</v>
      </c>
      <c r="M255" s="94">
        <v>3.7699999999999997E-2</v>
      </c>
      <c r="N255" s="94">
        <v>6.611246943765281E-2</v>
      </c>
      <c r="O255" s="87">
        <v>4.4099999999999999E-4</v>
      </c>
      <c r="P255" s="89">
        <v>92.89</v>
      </c>
      <c r="Q255" s="82"/>
      <c r="R255" s="87">
        <v>4.0899999999999997E-7</v>
      </c>
      <c r="S255" s="88">
        <v>3.6330000968800024E-12</v>
      </c>
      <c r="T255" s="88">
        <v>1.7709663058876405E-10</v>
      </c>
      <c r="U255" s="88">
        <v>5.2640057476268094E-12</v>
      </c>
    </row>
    <row r="256" spans="1:21">
      <c r="A256" s="79"/>
      <c r="B256" s="86" t="s">
        <v>599</v>
      </c>
      <c r="C256" s="82">
        <v>1141332</v>
      </c>
      <c r="D256" s="93" t="s">
        <v>114</v>
      </c>
      <c r="E256" s="93" t="s">
        <v>243</v>
      </c>
      <c r="F256" s="82" t="s">
        <v>600</v>
      </c>
      <c r="G256" s="93" t="s">
        <v>120</v>
      </c>
      <c r="H256" s="82" t="s">
        <v>411</v>
      </c>
      <c r="I256" s="82" t="s">
        <v>124</v>
      </c>
      <c r="J256" s="82"/>
      <c r="K256" s="87">
        <v>3.8099999999589818</v>
      </c>
      <c r="L256" s="93" t="s">
        <v>126</v>
      </c>
      <c r="M256" s="94">
        <v>4.6900000000000004E-2</v>
      </c>
      <c r="N256" s="94">
        <v>8.2399999998928941E-2</v>
      </c>
      <c r="O256" s="87">
        <v>19673.886154</v>
      </c>
      <c r="P256" s="89">
        <v>89.22</v>
      </c>
      <c r="Q256" s="82"/>
      <c r="R256" s="87">
        <v>17.553041612000001</v>
      </c>
      <c r="S256" s="88">
        <v>1.2535079497129484E-5</v>
      </c>
      <c r="T256" s="88">
        <v>7.6004511639842735E-3</v>
      </c>
      <c r="U256" s="88">
        <v>2.2591518810244636E-4</v>
      </c>
    </row>
    <row r="257" spans="1:21">
      <c r="A257" s="79"/>
      <c r="B257" s="86" t="s">
        <v>601</v>
      </c>
      <c r="C257" s="82">
        <v>1143593</v>
      </c>
      <c r="D257" s="93" t="s">
        <v>114</v>
      </c>
      <c r="E257" s="93" t="s">
        <v>243</v>
      </c>
      <c r="F257" s="82" t="s">
        <v>600</v>
      </c>
      <c r="G257" s="93" t="s">
        <v>120</v>
      </c>
      <c r="H257" s="82" t="s">
        <v>411</v>
      </c>
      <c r="I257" s="82" t="s">
        <v>124</v>
      </c>
      <c r="J257" s="82"/>
      <c r="K257" s="87">
        <v>3.9300000000119226</v>
      </c>
      <c r="L257" s="93" t="s">
        <v>126</v>
      </c>
      <c r="M257" s="94">
        <v>4.6900000000000004E-2</v>
      </c>
      <c r="N257" s="94">
        <v>8.0900000000130576E-2</v>
      </c>
      <c r="O257" s="87">
        <v>38711.401333000002</v>
      </c>
      <c r="P257" s="89">
        <v>91</v>
      </c>
      <c r="Q257" s="82"/>
      <c r="R257" s="87">
        <v>35.227375406</v>
      </c>
      <c r="S257" s="88">
        <v>2.9009019015161996E-5</v>
      </c>
      <c r="T257" s="88">
        <v>1.5253421733222725E-2</v>
      </c>
      <c r="U257" s="88">
        <v>4.5339145870658024E-4</v>
      </c>
    </row>
    <row r="258" spans="1:21">
      <c r="A258" s="79"/>
      <c r="B258" s="86" t="s">
        <v>602</v>
      </c>
      <c r="C258" s="82">
        <v>2590396</v>
      </c>
      <c r="D258" s="93" t="s">
        <v>114</v>
      </c>
      <c r="E258" s="93" t="s">
        <v>243</v>
      </c>
      <c r="F258" s="82" t="s">
        <v>569</v>
      </c>
      <c r="G258" s="93" t="s">
        <v>278</v>
      </c>
      <c r="H258" s="82" t="s">
        <v>437</v>
      </c>
      <c r="I258" s="82" t="s">
        <v>247</v>
      </c>
      <c r="J258" s="82"/>
      <c r="K258" s="82">
        <v>0.5</v>
      </c>
      <c r="L258" s="93" t="s">
        <v>126</v>
      </c>
      <c r="M258" s="94">
        <v>6.7000000000000004E-2</v>
      </c>
      <c r="N258" s="94">
        <v>6.1180555555555551E-2</v>
      </c>
      <c r="O258" s="87">
        <v>1.5799999999999999E-4</v>
      </c>
      <c r="P258" s="89">
        <v>90.97</v>
      </c>
      <c r="Q258" s="87">
        <v>6E-9</v>
      </c>
      <c r="R258" s="87">
        <v>1.4399999999999999E-7</v>
      </c>
      <c r="S258" s="88">
        <v>3.748482072350686E-13</v>
      </c>
      <c r="T258" s="88">
        <v>6.2351869938342361E-11</v>
      </c>
      <c r="U258" s="88">
        <v>1.8533418769150626E-12</v>
      </c>
    </row>
    <row r="259" spans="1:21">
      <c r="A259" s="79"/>
      <c r="B259" s="86" t="s">
        <v>603</v>
      </c>
      <c r="C259" s="82">
        <v>2590461</v>
      </c>
      <c r="D259" s="93" t="s">
        <v>114</v>
      </c>
      <c r="E259" s="93" t="s">
        <v>243</v>
      </c>
      <c r="F259" s="82" t="s">
        <v>569</v>
      </c>
      <c r="G259" s="93" t="s">
        <v>278</v>
      </c>
      <c r="H259" s="82" t="s">
        <v>437</v>
      </c>
      <c r="I259" s="82" t="s">
        <v>247</v>
      </c>
      <c r="J259" s="82"/>
      <c r="K259" s="82">
        <v>1.79</v>
      </c>
      <c r="L259" s="93" t="s">
        <v>126</v>
      </c>
      <c r="M259" s="94">
        <v>4.7E-2</v>
      </c>
      <c r="N259" s="94">
        <v>6.8627450980392135E-2</v>
      </c>
      <c r="O259" s="87">
        <v>5.1999999999999997E-5</v>
      </c>
      <c r="P259" s="89">
        <v>93.89</v>
      </c>
      <c r="Q259" s="82"/>
      <c r="R259" s="87">
        <v>5.1000000000000007E-8</v>
      </c>
      <c r="S259" s="88">
        <v>9.7857411965025755E-14</v>
      </c>
      <c r="T259" s="88">
        <v>2.2082953936496254E-11</v>
      </c>
      <c r="U259" s="88">
        <v>6.5639191474075139E-13</v>
      </c>
    </row>
    <row r="260" spans="1:21">
      <c r="A260" s="79"/>
      <c r="B260" s="85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7"/>
      <c r="P260" s="89"/>
      <c r="Q260" s="82"/>
      <c r="R260" s="82"/>
      <c r="S260" s="82"/>
      <c r="T260" s="88"/>
      <c r="U260" s="82"/>
    </row>
    <row r="261" spans="1:21">
      <c r="A261" s="79"/>
      <c r="B261" s="83" t="s">
        <v>186</v>
      </c>
      <c r="C261" s="84"/>
      <c r="D261" s="84"/>
      <c r="E261" s="84"/>
      <c r="F261" s="84"/>
      <c r="G261" s="84"/>
      <c r="H261" s="84"/>
      <c r="I261" s="84"/>
      <c r="J261" s="84"/>
      <c r="K261" s="90">
        <v>3.5274382266514319</v>
      </c>
      <c r="L261" s="84"/>
      <c r="M261" s="84"/>
      <c r="N261" s="102">
        <v>-1.4889464321368234E-2</v>
      </c>
      <c r="O261" s="90"/>
      <c r="P261" s="92"/>
      <c r="Q261" s="84"/>
      <c r="R261" s="90">
        <v>4.4258518249999996</v>
      </c>
      <c r="S261" s="84"/>
      <c r="T261" s="91">
        <v>1.9163898427692718E-3</v>
      </c>
      <c r="U261" s="91">
        <v>5.6962614779815652E-5</v>
      </c>
    </row>
    <row r="262" spans="1:21">
      <c r="A262" s="79"/>
      <c r="B262" s="97" t="s">
        <v>61</v>
      </c>
      <c r="C262" s="84"/>
      <c r="D262" s="84"/>
      <c r="E262" s="84"/>
      <c r="F262" s="84"/>
      <c r="G262" s="84"/>
      <c r="H262" s="84"/>
      <c r="I262" s="84"/>
      <c r="J262" s="84"/>
      <c r="K262" s="90">
        <v>3.1803130549725704</v>
      </c>
      <c r="L262" s="84"/>
      <c r="M262" s="84"/>
      <c r="N262" s="102">
        <v>-1.6729636831459595E-2</v>
      </c>
      <c r="O262" s="90"/>
      <c r="P262" s="92"/>
      <c r="Q262" s="84"/>
      <c r="R262" s="90">
        <v>3.0287955249999996</v>
      </c>
      <c r="S262" s="84"/>
      <c r="T262" s="91">
        <v>1.3114657266988425E-3</v>
      </c>
      <c r="U262" s="91">
        <v>3.8981899882607231E-5</v>
      </c>
    </row>
    <row r="263" spans="1:21">
      <c r="A263" s="79"/>
      <c r="B263" s="86" t="s">
        <v>604</v>
      </c>
      <c r="C263" s="82" t="s">
        <v>605</v>
      </c>
      <c r="D263" s="93" t="s">
        <v>26</v>
      </c>
      <c r="E263" s="93" t="s">
        <v>606</v>
      </c>
      <c r="F263" s="82" t="s">
        <v>607</v>
      </c>
      <c r="G263" s="93" t="s">
        <v>608</v>
      </c>
      <c r="H263" s="82" t="s">
        <v>469</v>
      </c>
      <c r="I263" s="82"/>
      <c r="J263" s="82"/>
      <c r="K263" s="87">
        <v>3.909999999623508</v>
      </c>
      <c r="L263" s="93" t="s">
        <v>125</v>
      </c>
      <c r="M263" s="94">
        <v>0</v>
      </c>
      <c r="N263" s="94">
        <v>6.9800000020079578E-2</v>
      </c>
      <c r="O263" s="87">
        <v>177.63200000000001</v>
      </c>
      <c r="P263" s="89">
        <v>76.484999999999999</v>
      </c>
      <c r="Q263" s="82"/>
      <c r="R263" s="87">
        <v>0.47809779800000002</v>
      </c>
      <c r="S263" s="88">
        <v>8.8815999999999998E-7</v>
      </c>
      <c r="T263" s="88">
        <v>2.0701591471322138E-4</v>
      </c>
      <c r="U263" s="88">
        <v>6.153324099265823E-6</v>
      </c>
    </row>
    <row r="264" spans="1:21">
      <c r="A264" s="79"/>
      <c r="B264" s="86" t="s">
        <v>609</v>
      </c>
      <c r="C264" s="82" t="s">
        <v>610</v>
      </c>
      <c r="D264" s="93" t="s">
        <v>26</v>
      </c>
      <c r="E264" s="93" t="s">
        <v>606</v>
      </c>
      <c r="F264" s="82" t="s">
        <v>611</v>
      </c>
      <c r="G264" s="93" t="s">
        <v>612</v>
      </c>
      <c r="H264" s="82" t="s">
        <v>469</v>
      </c>
      <c r="I264" s="82"/>
      <c r="J264" s="82"/>
      <c r="K264" s="87">
        <v>1.859999996848118</v>
      </c>
      <c r="L264" s="93" t="s">
        <v>125</v>
      </c>
      <c r="M264" s="94">
        <v>0</v>
      </c>
      <c r="N264" s="94">
        <v>-3.2099999968481174E-2</v>
      </c>
      <c r="O264" s="87">
        <v>68.319999999999993</v>
      </c>
      <c r="P264" s="89">
        <v>105.57299999999999</v>
      </c>
      <c r="Q264" s="82"/>
      <c r="R264" s="87">
        <v>0.25381658000000001</v>
      </c>
      <c r="S264" s="88">
        <v>1.1881739130434782E-7</v>
      </c>
      <c r="T264" s="88">
        <v>1.0990234989135326E-4</v>
      </c>
      <c r="U264" s="88">
        <v>3.2667284497872373E-6</v>
      </c>
    </row>
    <row r="265" spans="1:21">
      <c r="A265" s="79"/>
      <c r="B265" s="86" t="s">
        <v>613</v>
      </c>
      <c r="C265" s="82" t="s">
        <v>614</v>
      </c>
      <c r="D265" s="93" t="s">
        <v>26</v>
      </c>
      <c r="E265" s="93" t="s">
        <v>606</v>
      </c>
      <c r="F265" s="82" t="s">
        <v>615</v>
      </c>
      <c r="G265" s="93" t="s">
        <v>608</v>
      </c>
      <c r="H265" s="82" t="s">
        <v>469</v>
      </c>
      <c r="I265" s="82"/>
      <c r="J265" s="82"/>
      <c r="K265" s="87">
        <v>3.299999997867209</v>
      </c>
      <c r="L265" s="93" t="s">
        <v>125</v>
      </c>
      <c r="M265" s="94">
        <v>0</v>
      </c>
      <c r="N265" s="94">
        <v>-6.6999999936016255E-2</v>
      </c>
      <c r="O265" s="87">
        <v>54.655999999999992</v>
      </c>
      <c r="P265" s="89">
        <v>121.889</v>
      </c>
      <c r="Q265" s="82"/>
      <c r="R265" s="87">
        <v>0.23443455499999999</v>
      </c>
      <c r="S265" s="88">
        <v>2.7327999999999997E-7</v>
      </c>
      <c r="T265" s="88">
        <v>1.0150995057231366E-4</v>
      </c>
      <c r="U265" s="88">
        <v>3.0172734595656074E-6</v>
      </c>
    </row>
    <row r="266" spans="1:21">
      <c r="A266" s="79"/>
      <c r="B266" s="86" t="s">
        <v>616</v>
      </c>
      <c r="C266" s="82" t="s">
        <v>617</v>
      </c>
      <c r="D266" s="93" t="s">
        <v>26</v>
      </c>
      <c r="E266" s="93" t="s">
        <v>606</v>
      </c>
      <c r="F266" s="82" t="s">
        <v>618</v>
      </c>
      <c r="G266" s="93" t="s">
        <v>619</v>
      </c>
      <c r="H266" s="82" t="s">
        <v>469</v>
      </c>
      <c r="I266" s="82"/>
      <c r="J266" s="82"/>
      <c r="K266" s="87">
        <v>3.2400000001491578</v>
      </c>
      <c r="L266" s="93" t="s">
        <v>125</v>
      </c>
      <c r="M266" s="94">
        <v>0</v>
      </c>
      <c r="N266" s="94">
        <v>-7.3099999998508414E-2</v>
      </c>
      <c r="O266" s="87">
        <v>307.44</v>
      </c>
      <c r="P266" s="89">
        <v>123.938</v>
      </c>
      <c r="Q266" s="82"/>
      <c r="R266" s="87">
        <v>1.3408621199999999</v>
      </c>
      <c r="S266" s="88">
        <v>4.8607114624505927E-7</v>
      </c>
      <c r="T266" s="88">
        <v>5.8059208688534722E-4</v>
      </c>
      <c r="U266" s="88">
        <v>1.7257471653924373E-5</v>
      </c>
    </row>
    <row r="267" spans="1:21">
      <c r="A267" s="79"/>
      <c r="B267" s="86" t="s">
        <v>620</v>
      </c>
      <c r="C267" s="82" t="s">
        <v>621</v>
      </c>
      <c r="D267" s="93" t="s">
        <v>26</v>
      </c>
      <c r="E267" s="93" t="s">
        <v>606</v>
      </c>
      <c r="F267" s="82" t="s">
        <v>622</v>
      </c>
      <c r="G267" s="93" t="s">
        <v>612</v>
      </c>
      <c r="H267" s="82" t="s">
        <v>469</v>
      </c>
      <c r="I267" s="82"/>
      <c r="J267" s="82"/>
      <c r="K267" s="87">
        <v>3.2699999982912997</v>
      </c>
      <c r="L267" s="93" t="s">
        <v>125</v>
      </c>
      <c r="M267" s="94">
        <v>2.5000000000000001E-3</v>
      </c>
      <c r="N267" s="94">
        <v>4.4199999988608664E-2</v>
      </c>
      <c r="O267" s="87">
        <v>143.47200000000001</v>
      </c>
      <c r="P267" s="89">
        <v>86.937880000000007</v>
      </c>
      <c r="Q267" s="82"/>
      <c r="R267" s="87">
        <v>0.43893022500000001</v>
      </c>
      <c r="S267" s="88">
        <v>4.5546666666666667E-7</v>
      </c>
      <c r="T267" s="88">
        <v>1.9005639098060659E-4</v>
      </c>
      <c r="U267" s="88">
        <v>5.6492206044184079E-6</v>
      </c>
    </row>
    <row r="268" spans="1:21">
      <c r="A268" s="79"/>
      <c r="B268" s="86" t="s">
        <v>623</v>
      </c>
      <c r="C268" s="82" t="s">
        <v>624</v>
      </c>
      <c r="D268" s="93" t="s">
        <v>26</v>
      </c>
      <c r="E268" s="93" t="s">
        <v>606</v>
      </c>
      <c r="F268" s="82" t="s">
        <v>625</v>
      </c>
      <c r="G268" s="93" t="s">
        <v>612</v>
      </c>
      <c r="H268" s="82" t="s">
        <v>469</v>
      </c>
      <c r="I268" s="82"/>
      <c r="J268" s="82"/>
      <c r="K268" s="87">
        <v>2.6100000047053955</v>
      </c>
      <c r="L268" s="93" t="s">
        <v>125</v>
      </c>
      <c r="M268" s="94">
        <v>0</v>
      </c>
      <c r="N268" s="94">
        <v>6.5200000090570018E-2</v>
      </c>
      <c r="O268" s="87">
        <v>95.647999999999996</v>
      </c>
      <c r="P268" s="89">
        <v>83.977000000000004</v>
      </c>
      <c r="Q268" s="82"/>
      <c r="R268" s="87">
        <v>0.28265424700000003</v>
      </c>
      <c r="S268" s="88">
        <v>1.6634434782608695E-7</v>
      </c>
      <c r="T268" s="88">
        <v>1.2238903365600069E-4</v>
      </c>
      <c r="U268" s="88">
        <v>3.6378816156457896E-6</v>
      </c>
    </row>
    <row r="269" spans="1:21">
      <c r="A269" s="79"/>
      <c r="B269" s="85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7"/>
      <c r="P269" s="89"/>
      <c r="Q269" s="82"/>
      <c r="R269" s="82"/>
      <c r="S269" s="82"/>
      <c r="T269" s="88"/>
      <c r="U269" s="82"/>
    </row>
    <row r="270" spans="1:21">
      <c r="A270" s="79"/>
      <c r="B270" s="97" t="s">
        <v>60</v>
      </c>
      <c r="C270" s="84"/>
      <c r="D270" s="84"/>
      <c r="E270" s="84"/>
      <c r="F270" s="84"/>
      <c r="G270" s="84"/>
      <c r="H270" s="84"/>
      <c r="I270" s="84"/>
      <c r="J270" s="84"/>
      <c r="K270" s="90">
        <v>4.28</v>
      </c>
      <c r="L270" s="84"/>
      <c r="M270" s="84"/>
      <c r="N270" s="102">
        <v>-1.09E-2</v>
      </c>
      <c r="O270" s="90"/>
      <c r="P270" s="92"/>
      <c r="Q270" s="84"/>
      <c r="R270" s="90">
        <v>1.3970563</v>
      </c>
      <c r="S270" s="84"/>
      <c r="T270" s="91">
        <v>6.0492411607042916E-4</v>
      </c>
      <c r="U270" s="91">
        <v>1.7980714897208422E-5</v>
      </c>
    </row>
    <row r="271" spans="1:21">
      <c r="A271" s="79"/>
      <c r="B271" s="86" t="s">
        <v>626</v>
      </c>
      <c r="C271" s="82" t="s">
        <v>627</v>
      </c>
      <c r="D271" s="93" t="s">
        <v>26</v>
      </c>
      <c r="E271" s="93" t="s">
        <v>606</v>
      </c>
      <c r="F271" s="82"/>
      <c r="G271" s="93" t="s">
        <v>480</v>
      </c>
      <c r="H271" s="82" t="s">
        <v>469</v>
      </c>
      <c r="I271" s="82"/>
      <c r="J271" s="82"/>
      <c r="K271" s="87">
        <v>4.28</v>
      </c>
      <c r="L271" s="93" t="s">
        <v>125</v>
      </c>
      <c r="M271" s="94">
        <v>2.5000000000000001E-2</v>
      </c>
      <c r="N271" s="94">
        <v>-1.09E-2</v>
      </c>
      <c r="O271" s="87">
        <v>338.18400000000003</v>
      </c>
      <c r="P271" s="89">
        <v>117.39283</v>
      </c>
      <c r="Q271" s="82"/>
      <c r="R271" s="87">
        <v>1.3970563</v>
      </c>
      <c r="S271" s="88">
        <v>7.8419478260869573E-7</v>
      </c>
      <c r="T271" s="88">
        <v>6.0492411607042916E-4</v>
      </c>
      <c r="U271" s="88">
        <v>1.7980714897208422E-5</v>
      </c>
    </row>
    <row r="272" spans="1:21">
      <c r="A272" s="79"/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</row>
    <row r="273" spans="1:21">
      <c r="A273" s="79"/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</row>
    <row r="274" spans="1:21">
      <c r="A274" s="79"/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</row>
    <row r="275" spans="1:21">
      <c r="A275" s="79"/>
      <c r="B275" s="112" t="s">
        <v>208</v>
      </c>
      <c r="C275" s="114"/>
      <c r="D275" s="114"/>
      <c r="E275" s="114"/>
      <c r="F275" s="114"/>
      <c r="G275" s="114"/>
      <c r="H275" s="114"/>
      <c r="I275" s="114"/>
      <c r="J275" s="114"/>
      <c r="K275" s="114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</row>
    <row r="276" spans="1:21">
      <c r="A276" s="79"/>
      <c r="B276" s="112" t="s">
        <v>106</v>
      </c>
      <c r="C276" s="114"/>
      <c r="D276" s="114"/>
      <c r="E276" s="114"/>
      <c r="F276" s="114"/>
      <c r="G276" s="114"/>
      <c r="H276" s="114"/>
      <c r="I276" s="114"/>
      <c r="J276" s="114"/>
      <c r="K276" s="114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</row>
    <row r="277" spans="1:21">
      <c r="A277" s="79"/>
      <c r="B277" s="112" t="s">
        <v>191</v>
      </c>
      <c r="C277" s="114"/>
      <c r="D277" s="114"/>
      <c r="E277" s="114"/>
      <c r="F277" s="114"/>
      <c r="G277" s="114"/>
      <c r="H277" s="114"/>
      <c r="I277" s="114"/>
      <c r="J277" s="114"/>
      <c r="K277" s="114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</row>
    <row r="278" spans="1:21">
      <c r="A278" s="79"/>
      <c r="B278" s="112" t="s">
        <v>199</v>
      </c>
      <c r="C278" s="114"/>
      <c r="D278" s="114"/>
      <c r="E278" s="114"/>
      <c r="F278" s="114"/>
      <c r="G278" s="114"/>
      <c r="H278" s="114"/>
      <c r="I278" s="114"/>
      <c r="J278" s="114"/>
      <c r="K278" s="114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</row>
    <row r="279" spans="1:21">
      <c r="A279" s="79"/>
      <c r="B279" s="112" t="s">
        <v>204</v>
      </c>
      <c r="C279" s="112"/>
      <c r="D279" s="112"/>
      <c r="E279" s="112"/>
      <c r="F279" s="112"/>
      <c r="G279" s="112"/>
      <c r="H279" s="112"/>
      <c r="I279" s="112"/>
      <c r="J279" s="112"/>
      <c r="K279" s="112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</row>
    <row r="280" spans="1:21">
      <c r="A280" s="79"/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</row>
    <row r="281" spans="1:21">
      <c r="A281" s="79"/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</row>
    <row r="282" spans="1:21">
      <c r="A282" s="79"/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</row>
    <row r="283" spans="1:21">
      <c r="A283" s="79"/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</row>
    <row r="284" spans="1:21">
      <c r="A284" s="79"/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</row>
    <row r="285" spans="1:2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</row>
    <row r="286" spans="1:21">
      <c r="B286" s="110"/>
      <c r="C286" s="110"/>
      <c r="D286" s="110"/>
      <c r="E286" s="110"/>
      <c r="F286" s="110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</row>
    <row r="287" spans="1:2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</row>
    <row r="288" spans="1:2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</row>
    <row r="289" spans="2:2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</row>
    <row r="290" spans="2:2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</row>
    <row r="291" spans="2:2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</row>
    <row r="292" spans="2:2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</row>
    <row r="293" spans="2:2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</row>
    <row r="294" spans="2:2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</row>
    <row r="295" spans="2:2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</row>
    <row r="296" spans="2:2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</row>
    <row r="297" spans="2:2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</row>
    <row r="298" spans="2:2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</row>
    <row r="299" spans="2:2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</row>
    <row r="300" spans="2:2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</row>
    <row r="301" spans="2:2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</row>
    <row r="302" spans="2:2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</row>
    <row r="303" spans="2:2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</row>
    <row r="304" spans="2:2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</row>
    <row r="305" spans="2:2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</row>
    <row r="306" spans="2:2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</row>
    <row r="307" spans="2:2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</row>
    <row r="308" spans="2:2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</row>
    <row r="309" spans="2:2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</row>
    <row r="310" spans="2:2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</row>
    <row r="311" spans="2:2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</row>
    <row r="312" spans="2:2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</row>
    <row r="313" spans="2:2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</row>
    <row r="314" spans="2:2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</row>
    <row r="315" spans="2:2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</row>
    <row r="316" spans="2:2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</row>
    <row r="317" spans="2:2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</row>
    <row r="318" spans="2:2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</row>
    <row r="319" spans="2:2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</row>
    <row r="320" spans="2:2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</row>
    <row r="321" spans="2:2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</row>
    <row r="322" spans="2:2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</row>
    <row r="323" spans="2:2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</row>
    <row r="324" spans="2:2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</row>
    <row r="325" spans="2:2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</row>
    <row r="326" spans="2:2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</row>
    <row r="327" spans="2:2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</row>
    <row r="328" spans="2:2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</row>
    <row r="329" spans="2:2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</row>
    <row r="330" spans="2:2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</row>
    <row r="331" spans="2:2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</row>
    <row r="332" spans="2:2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</row>
    <row r="333" spans="2:2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</row>
    <row r="334" spans="2:2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</row>
    <row r="335" spans="2:2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</row>
    <row r="336" spans="2:2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</row>
    <row r="337" spans="2:2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</row>
    <row r="338" spans="2:2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</row>
    <row r="339" spans="2:2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</row>
    <row r="340" spans="2:2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</row>
    <row r="341" spans="2:2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</row>
    <row r="342" spans="2:2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</row>
    <row r="343" spans="2:2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</row>
    <row r="344" spans="2:2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</row>
    <row r="345" spans="2:2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</row>
    <row r="346" spans="2:2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</row>
    <row r="347" spans="2:2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</row>
    <row r="348" spans="2:2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</row>
    <row r="349" spans="2:2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</row>
    <row r="350" spans="2:2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</row>
    <row r="351" spans="2:2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</row>
    <row r="352" spans="2:2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</row>
    <row r="353" spans="2:2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</row>
    <row r="354" spans="2:2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</row>
    <row r="355" spans="2:2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</row>
    <row r="356" spans="2:2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</row>
    <row r="357" spans="2:2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</row>
    <row r="358" spans="2:2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</row>
    <row r="359" spans="2:2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</row>
    <row r="360" spans="2:2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</row>
    <row r="361" spans="2:2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</row>
    <row r="362" spans="2:2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</row>
    <row r="363" spans="2:2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</row>
    <row r="364" spans="2:2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</row>
    <row r="365" spans="2:2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</row>
    <row r="366" spans="2:2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</row>
    <row r="367" spans="2:2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</row>
    <row r="368" spans="2:2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</row>
    <row r="369" spans="2:2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</row>
    <row r="370" spans="2:2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</row>
    <row r="371" spans="2:2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</row>
    <row r="372" spans="2:2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</row>
    <row r="373" spans="2:2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</row>
    <row r="374" spans="2:2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</row>
    <row r="375" spans="2:2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</row>
    <row r="376" spans="2:2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</row>
    <row r="377" spans="2:2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</row>
    <row r="378" spans="2:2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</row>
    <row r="379" spans="2:2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</row>
    <row r="380" spans="2:2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</row>
    <row r="381" spans="2:2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</row>
    <row r="382" spans="2:2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</row>
    <row r="383" spans="2:2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</row>
    <row r="384" spans="2:2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</row>
    <row r="385" spans="2:2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</row>
    <row r="386" spans="2:2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</row>
    <row r="387" spans="2:2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</row>
    <row r="388" spans="2:2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</row>
    <row r="389" spans="2:2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</row>
    <row r="390" spans="2:2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</row>
    <row r="391" spans="2:2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</row>
    <row r="392" spans="2:2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</row>
    <row r="393" spans="2:2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</row>
    <row r="394" spans="2:2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</row>
    <row r="395" spans="2:2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</row>
    <row r="396" spans="2:2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</row>
    <row r="397" spans="2:2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</row>
    <row r="398" spans="2:2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</row>
    <row r="399" spans="2:2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</row>
    <row r="400" spans="2:2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</row>
    <row r="401" spans="2:2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</row>
    <row r="402" spans="2:2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</row>
    <row r="403" spans="2:2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</row>
    <row r="404" spans="2:2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</row>
    <row r="405" spans="2:2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</row>
    <row r="406" spans="2:2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</row>
    <row r="407" spans="2:2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</row>
    <row r="408" spans="2:2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</row>
    <row r="409" spans="2:2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</row>
    <row r="410" spans="2:2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</row>
    <row r="411" spans="2:2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</row>
    <row r="412" spans="2:2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</row>
    <row r="413" spans="2:2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</row>
    <row r="414" spans="2:2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</row>
    <row r="415" spans="2:2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</row>
    <row r="416" spans="2:2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</row>
    <row r="417" spans="2:2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</row>
    <row r="418" spans="2:2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</row>
    <row r="419" spans="2:2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</row>
    <row r="420" spans="2:2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</row>
    <row r="421" spans="2:2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</row>
    <row r="422" spans="2:2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</row>
    <row r="423" spans="2:2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</row>
    <row r="424" spans="2:2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</row>
    <row r="425" spans="2:2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</row>
    <row r="426" spans="2:2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</row>
    <row r="427" spans="2:2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</row>
    <row r="428" spans="2:2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</row>
    <row r="429" spans="2:2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</row>
    <row r="430" spans="2:2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</row>
    <row r="431" spans="2:2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</row>
    <row r="432" spans="2:2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</row>
    <row r="433" spans="2:2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</row>
    <row r="434" spans="2:2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</row>
    <row r="435" spans="2:2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</row>
    <row r="436" spans="2:2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</row>
    <row r="437" spans="2:2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</row>
    <row r="438" spans="2:2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</row>
    <row r="439" spans="2:2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</row>
    <row r="440" spans="2:2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</row>
    <row r="441" spans="2:2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</row>
    <row r="442" spans="2:2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</row>
    <row r="443" spans="2:2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</row>
    <row r="444" spans="2:2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</row>
    <row r="445" spans="2:2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</row>
    <row r="446" spans="2:2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</row>
    <row r="447" spans="2:2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</row>
    <row r="448" spans="2:2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</row>
    <row r="449" spans="2:2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</row>
    <row r="450" spans="2:2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</row>
    <row r="451" spans="2:2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</row>
    <row r="452" spans="2:2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</row>
    <row r="453" spans="2:2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</row>
    <row r="454" spans="2:2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</row>
    <row r="455" spans="2:2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</row>
    <row r="456" spans="2:2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</row>
    <row r="457" spans="2:2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</row>
    <row r="458" spans="2:2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</row>
    <row r="459" spans="2:2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</row>
    <row r="460" spans="2:2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</row>
    <row r="461" spans="2:2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</row>
    <row r="462" spans="2:2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</row>
    <row r="463" spans="2:2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</row>
    <row r="464" spans="2:2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</row>
    <row r="465" spans="2:2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</row>
    <row r="466" spans="2:2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</row>
    <row r="467" spans="2:2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</row>
    <row r="468" spans="2:2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</row>
    <row r="469" spans="2:2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</row>
    <row r="470" spans="2:2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</row>
    <row r="471" spans="2:2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</row>
    <row r="472" spans="2:2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</row>
    <row r="473" spans="2:2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</row>
    <row r="474" spans="2:2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</row>
    <row r="475" spans="2:2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</row>
    <row r="476" spans="2:2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</row>
    <row r="477" spans="2:2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</row>
    <row r="478" spans="2:2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</row>
    <row r="479" spans="2:2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</row>
    <row r="480" spans="2:2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</row>
    <row r="481" spans="2:2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</row>
    <row r="482" spans="2:2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</row>
    <row r="483" spans="2:2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</row>
    <row r="484" spans="2:2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</row>
    <row r="485" spans="2:2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</row>
    <row r="486" spans="2:2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</row>
    <row r="487" spans="2:2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</row>
    <row r="488" spans="2:2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</row>
    <row r="489" spans="2:2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</row>
    <row r="490" spans="2:2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</row>
    <row r="491" spans="2:2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</row>
    <row r="492" spans="2:2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</row>
    <row r="493" spans="2:2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</row>
    <row r="494" spans="2:2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</row>
    <row r="495" spans="2:2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</row>
    <row r="496" spans="2:2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</row>
    <row r="497" spans="2:2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</row>
    <row r="498" spans="2:2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</row>
    <row r="499" spans="2:2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</row>
    <row r="500" spans="2:2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</row>
    <row r="501" spans="2:2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</row>
    <row r="502" spans="2:2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</row>
    <row r="503" spans="2:2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</row>
    <row r="504" spans="2:2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</row>
    <row r="505" spans="2:2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</row>
    <row r="506" spans="2:2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</row>
    <row r="507" spans="2:2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</row>
    <row r="508" spans="2:2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</row>
    <row r="509" spans="2:2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</row>
    <row r="510" spans="2:2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</row>
    <row r="511" spans="2:2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</row>
    <row r="512" spans="2:2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</row>
    <row r="513" spans="2:2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</row>
    <row r="514" spans="2:2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</row>
    <row r="515" spans="2:2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</row>
    <row r="516" spans="2:2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</row>
    <row r="517" spans="2:2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</row>
    <row r="518" spans="2:2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</row>
    <row r="519" spans="2:2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</row>
    <row r="520" spans="2:2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</row>
    <row r="521" spans="2:2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</row>
    <row r="522" spans="2:2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</row>
    <row r="523" spans="2:2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</row>
    <row r="524" spans="2:2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</row>
    <row r="525" spans="2:2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</row>
    <row r="526" spans="2:2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</row>
    <row r="527" spans="2:2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</row>
    <row r="528" spans="2:2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</row>
    <row r="529" spans="2:2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</row>
    <row r="530" spans="2:2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</row>
    <row r="531" spans="2:2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</row>
    <row r="532" spans="2:2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</row>
    <row r="533" spans="2:2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</row>
    <row r="534" spans="2:2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</row>
    <row r="535" spans="2:2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</row>
    <row r="536" spans="2:2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</row>
    <row r="537" spans="2:2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</row>
    <row r="538" spans="2:2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</row>
    <row r="539" spans="2:2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</row>
    <row r="540" spans="2:2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</row>
    <row r="541" spans="2:2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</row>
    <row r="542" spans="2:2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</row>
    <row r="543" spans="2:2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</row>
    <row r="544" spans="2:2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</row>
    <row r="545" spans="2:2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</row>
    <row r="546" spans="2:2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</row>
    <row r="547" spans="2:2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</row>
    <row r="548" spans="2:2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</row>
    <row r="549" spans="2:2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</row>
    <row r="550" spans="2:2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</row>
    <row r="551" spans="2:2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</row>
    <row r="552" spans="2:2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</row>
    <row r="553" spans="2:2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</row>
    <row r="554" spans="2:2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</row>
    <row r="555" spans="2:2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</row>
    <row r="556" spans="2:2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</row>
    <row r="557" spans="2:2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</row>
    <row r="558" spans="2:2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</row>
    <row r="559" spans="2:2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</row>
    <row r="560" spans="2:2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</row>
    <row r="561" spans="2:2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</row>
    <row r="562" spans="2:2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</row>
    <row r="563" spans="2:2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</row>
    <row r="564" spans="2:2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</row>
    <row r="565" spans="2:21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</row>
    <row r="566" spans="2:21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</row>
    <row r="567" spans="2:21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</row>
    <row r="568" spans="2:21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</row>
    <row r="569" spans="2:21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</row>
    <row r="570" spans="2:21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</row>
    <row r="571" spans="2:21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</row>
    <row r="572" spans="2:21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</row>
    <row r="573" spans="2:21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</row>
    <row r="574" spans="2:21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</row>
    <row r="575" spans="2:21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</row>
    <row r="576" spans="2:21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</row>
    <row r="577" spans="2:21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</row>
    <row r="578" spans="2:21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</row>
    <row r="579" spans="2:21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</row>
    <row r="580" spans="2:21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</row>
    <row r="581" spans="2:21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</row>
    <row r="582" spans="2:21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</row>
    <row r="583" spans="2:21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</row>
    <row r="584" spans="2:21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</row>
    <row r="585" spans="2:21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</row>
    <row r="586" spans="2:21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</row>
    <row r="587" spans="2:21">
      <c r="B587" s="110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</row>
    <row r="588" spans="2:21">
      <c r="B588" s="110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</row>
    <row r="589" spans="2:21">
      <c r="B589" s="110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</row>
    <row r="590" spans="2:21">
      <c r="B590" s="110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</row>
    <row r="591" spans="2:21">
      <c r="B591" s="110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</row>
    <row r="592" spans="2:21">
      <c r="B592" s="110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</row>
    <row r="593" spans="2:21">
      <c r="B593" s="110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</row>
    <row r="594" spans="2:21">
      <c r="B594" s="110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</row>
    <row r="595" spans="2:21">
      <c r="B595" s="110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</row>
    <row r="596" spans="2:21">
      <c r="B596" s="110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</row>
    <row r="597" spans="2:21">
      <c r="B597" s="110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</row>
    <row r="598" spans="2:21">
      <c r="B598" s="110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</row>
    <row r="599" spans="2:21">
      <c r="B599" s="110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</row>
    <row r="600" spans="2:21">
      <c r="B600" s="110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</row>
    <row r="601" spans="2:21">
      <c r="B601" s="110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</row>
    <row r="602" spans="2:21">
      <c r="B602" s="110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</row>
    <row r="603" spans="2:21">
      <c r="B603" s="110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</row>
    <row r="604" spans="2:21">
      <c r="B604" s="110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</row>
    <row r="605" spans="2:21">
      <c r="B605" s="110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</row>
    <row r="606" spans="2:21">
      <c r="B606" s="110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</row>
    <row r="607" spans="2:21">
      <c r="B607" s="110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</row>
    <row r="608" spans="2:21">
      <c r="B608" s="110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</row>
    <row r="609" spans="2:21">
      <c r="B609" s="110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</row>
    <row r="610" spans="2:21">
      <c r="B610" s="110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</row>
    <row r="611" spans="2:21">
      <c r="B611" s="110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</row>
    <row r="612" spans="2:21">
      <c r="B612" s="110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</row>
    <row r="613" spans="2:21">
      <c r="B613" s="110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</row>
    <row r="614" spans="2:21">
      <c r="B614" s="110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</row>
    <row r="615" spans="2:21">
      <c r="B615" s="110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</row>
    <row r="616" spans="2:21">
      <c r="B616" s="110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</row>
    <row r="617" spans="2:21">
      <c r="B617" s="110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</row>
    <row r="618" spans="2:21">
      <c r="B618" s="110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</row>
    <row r="619" spans="2:21">
      <c r="B619" s="110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</row>
    <row r="620" spans="2:21">
      <c r="B620" s="110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</row>
    <row r="621" spans="2:21">
      <c r="B621" s="110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</row>
    <row r="622" spans="2:21">
      <c r="B622" s="110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</row>
    <row r="623" spans="2:21">
      <c r="B623" s="110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</row>
    <row r="624" spans="2:21">
      <c r="B624" s="110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</row>
    <row r="625" spans="2:21">
      <c r="B625" s="110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</row>
    <row r="626" spans="2:21">
      <c r="B626" s="110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</row>
    <row r="627" spans="2:21">
      <c r="B627" s="110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</row>
    <row r="628" spans="2:21">
      <c r="B628" s="110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</row>
    <row r="629" spans="2:21">
      <c r="B629" s="110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</row>
    <row r="630" spans="2:21">
      <c r="B630" s="110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</row>
    <row r="631" spans="2:21">
      <c r="B631" s="110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</row>
    <row r="632" spans="2:21">
      <c r="B632" s="110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</row>
    <row r="633" spans="2:21">
      <c r="B633" s="110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</row>
    <row r="634" spans="2:21">
      <c r="B634" s="110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</row>
    <row r="635" spans="2:21">
      <c r="B635" s="110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</row>
    <row r="636" spans="2:21">
      <c r="B636" s="110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</row>
    <row r="637" spans="2:21">
      <c r="B637" s="110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</row>
    <row r="638" spans="2:21">
      <c r="B638" s="110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</row>
    <row r="639" spans="2:21">
      <c r="B639" s="110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</row>
    <row r="640" spans="2:21">
      <c r="B640" s="110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</row>
    <row r="641" spans="2:21">
      <c r="B641" s="110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</row>
    <row r="642" spans="2:21">
      <c r="B642" s="110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</row>
    <row r="643" spans="2:21">
      <c r="B643" s="110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</row>
    <row r="644" spans="2:21">
      <c r="B644" s="110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</row>
    <row r="645" spans="2:21">
      <c r="B645" s="110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</row>
    <row r="646" spans="2:21">
      <c r="B646" s="110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</row>
    <row r="647" spans="2:21">
      <c r="B647" s="110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</row>
    <row r="648" spans="2:21">
      <c r="B648" s="110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</row>
    <row r="649" spans="2:21">
      <c r="B649" s="110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</row>
    <row r="650" spans="2:21">
      <c r="B650" s="110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</row>
    <row r="651" spans="2:21">
      <c r="B651" s="110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</row>
    <row r="652" spans="2:21">
      <c r="B652" s="110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</row>
    <row r="653" spans="2:21">
      <c r="B653" s="110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</row>
    <row r="654" spans="2:21">
      <c r="B654" s="110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</row>
    <row r="655" spans="2:21">
      <c r="B655" s="110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</row>
    <row r="656" spans="2:21">
      <c r="B656" s="110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</row>
    <row r="657" spans="2:21">
      <c r="B657" s="110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</row>
    <row r="658" spans="2:21">
      <c r="B658" s="110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</row>
    <row r="659" spans="2:21">
      <c r="B659" s="110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</row>
    <row r="660" spans="2:21">
      <c r="B660" s="110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</row>
    <row r="661" spans="2:21">
      <c r="B661" s="110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</row>
    <row r="662" spans="2:21">
      <c r="B662" s="110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</row>
    <row r="663" spans="2:21">
      <c r="B663" s="110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</row>
    <row r="664" spans="2:21">
      <c r="B664" s="110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</row>
    <row r="665" spans="2:21">
      <c r="B665" s="110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</row>
    <row r="666" spans="2:21">
      <c r="B666" s="110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</row>
    <row r="667" spans="2:21">
      <c r="B667" s="110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</row>
    <row r="668" spans="2:21">
      <c r="B668" s="110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</row>
    <row r="669" spans="2:21">
      <c r="B669" s="110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</row>
    <row r="670" spans="2:21">
      <c r="B670" s="110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</row>
    <row r="671" spans="2:21">
      <c r="B671" s="110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</row>
    <row r="672" spans="2:21">
      <c r="B672" s="110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</row>
    <row r="673" spans="2:21">
      <c r="B673" s="110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</row>
    <row r="674" spans="2:21">
      <c r="B674" s="110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</row>
    <row r="675" spans="2:21">
      <c r="B675" s="110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</row>
    <row r="676" spans="2:21">
      <c r="B676" s="110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</row>
    <row r="677" spans="2:21">
      <c r="B677" s="110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</row>
    <row r="678" spans="2:21">
      <c r="B678" s="110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</row>
    <row r="679" spans="2:21">
      <c r="B679" s="110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</row>
    <row r="680" spans="2:21">
      <c r="B680" s="110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</row>
    <row r="681" spans="2:21">
      <c r="B681" s="110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</row>
    <row r="682" spans="2:21">
      <c r="B682" s="110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</row>
    <row r="683" spans="2:21">
      <c r="B683" s="110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</row>
    <row r="684" spans="2:21">
      <c r="B684" s="110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</row>
    <row r="685" spans="2:21">
      <c r="B685" s="110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</row>
    <row r="686" spans="2:21">
      <c r="B686" s="110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</row>
    <row r="687" spans="2:21">
      <c r="B687" s="110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</row>
    <row r="688" spans="2:21">
      <c r="B688" s="110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</row>
    <row r="689" spans="2:21">
      <c r="B689" s="110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</row>
    <row r="690" spans="2:21">
      <c r="B690" s="110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</row>
    <row r="691" spans="2:21">
      <c r="B691" s="110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</row>
    <row r="692" spans="2:21">
      <c r="B692" s="110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</row>
    <row r="693" spans="2:21">
      <c r="B693" s="110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</row>
    <row r="694" spans="2:21">
      <c r="B694" s="110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</row>
    <row r="695" spans="2:21">
      <c r="B695" s="110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</row>
    <row r="696" spans="2:21">
      <c r="B696" s="110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</row>
    <row r="697" spans="2:21">
      <c r="B697" s="110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</row>
    <row r="698" spans="2:21">
      <c r="B698" s="110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</row>
    <row r="699" spans="2:21">
      <c r="B699" s="110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</row>
    <row r="700" spans="2:21">
      <c r="B700" s="110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</row>
    <row r="701" spans="2:21">
      <c r="B701" s="110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</row>
    <row r="702" spans="2:21">
      <c r="B702" s="110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</row>
    <row r="703" spans="2:21">
      <c r="B703" s="110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</row>
    <row r="704" spans="2:21">
      <c r="B704" s="110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</row>
    <row r="705" spans="2:21">
      <c r="B705" s="110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</row>
    <row r="706" spans="2:21">
      <c r="B706" s="110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</row>
    <row r="707" spans="2:21">
      <c r="B707" s="110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</row>
    <row r="708" spans="2:21">
      <c r="B708" s="110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</row>
    <row r="709" spans="2:21">
      <c r="B709" s="110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</row>
    <row r="710" spans="2:21">
      <c r="B710" s="110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</row>
    <row r="711" spans="2:21">
      <c r="B711" s="110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</row>
    <row r="712" spans="2:21">
      <c r="B712" s="110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</row>
    <row r="713" spans="2:21">
      <c r="B713" s="110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</row>
    <row r="714" spans="2:21">
      <c r="B714" s="110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</row>
    <row r="715" spans="2:21">
      <c r="B715" s="110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</row>
    <row r="716" spans="2:21">
      <c r="B716" s="110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</row>
    <row r="717" spans="2:21">
      <c r="B717" s="110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</row>
    <row r="718" spans="2:21">
      <c r="B718" s="110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</row>
    <row r="719" spans="2:21">
      <c r="B719" s="110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</row>
    <row r="720" spans="2:21">
      <c r="B720" s="110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</row>
    <row r="721" spans="2:21">
      <c r="B721" s="110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</row>
    <row r="722" spans="2:21">
      <c r="B722" s="110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</row>
    <row r="723" spans="2:21">
      <c r="B723" s="110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</row>
    <row r="724" spans="2:21">
      <c r="B724" s="110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</row>
    <row r="725" spans="2:21">
      <c r="B725" s="110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</row>
    <row r="726" spans="2:21">
      <c r="B726" s="110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</row>
    <row r="727" spans="2:21">
      <c r="B727" s="110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</row>
    <row r="728" spans="2:21">
      <c r="B728" s="110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</row>
    <row r="729" spans="2:21">
      <c r="B729" s="110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</row>
    <row r="730" spans="2:21">
      <c r="B730" s="110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</row>
    <row r="731" spans="2:21">
      <c r="B731" s="110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</row>
    <row r="732" spans="2:21">
      <c r="B732" s="110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</row>
    <row r="733" spans="2:21">
      <c r="B733" s="110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2">
    <mergeCell ref="B6:U6"/>
    <mergeCell ref="B7:U7"/>
  </mergeCells>
  <phoneticPr fontId="6" type="noConversion"/>
  <conditionalFormatting sqref="B12:B271">
    <cfRule type="cellIs" dxfId="8" priority="2" operator="equal">
      <formula>"NR3"</formula>
    </cfRule>
  </conditionalFormatting>
  <conditionalFormatting sqref="B12:B271">
    <cfRule type="containsText" dxfId="7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277 B279"/>
    <dataValidation type="list" allowBlank="1" showInputMessage="1" showErrorMessage="1" sqref="G556:G828">
      <formula1>#REF!</formula1>
    </dataValidation>
    <dataValidation type="list" allowBlank="1" showInputMessage="1" showErrorMessage="1" sqref="I12:I35 I287:I828 I280:I285 I37:I278">
      <formula1>#REF!</formula1>
    </dataValidation>
    <dataValidation type="list" allowBlank="1" showInputMessage="1" showErrorMessage="1" sqref="E12:E35 E287:E822 E280:E285 E37:E278">
      <formula1>#REF!</formula1>
    </dataValidation>
    <dataValidation type="list" allowBlank="1" showInputMessage="1" showErrorMessage="1" sqref="L12:L285 L287:L828">
      <formula1>#REF!</formula1>
    </dataValidation>
    <dataValidation type="list" allowBlank="1" showInputMessage="1" showErrorMessage="1" sqref="G12:G35 G287:G555 G280:G285 G37:G278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47.285156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42578125" style="1" bestFit="1" customWidth="1"/>
    <col min="10" max="10" width="11.710937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139</v>
      </c>
      <c r="C1" s="67" t="s" vm="1">
        <v>216</v>
      </c>
    </row>
    <row r="2" spans="2:15">
      <c r="B2" s="46" t="s">
        <v>138</v>
      </c>
      <c r="C2" s="67" t="s">
        <v>217</v>
      </c>
    </row>
    <row r="3" spans="2:15">
      <c r="B3" s="46" t="s">
        <v>140</v>
      </c>
      <c r="C3" s="67" t="s">
        <v>218</v>
      </c>
    </row>
    <row r="4" spans="2:15">
      <c r="B4" s="46" t="s">
        <v>141</v>
      </c>
      <c r="C4" s="67">
        <v>8602</v>
      </c>
    </row>
    <row r="6" spans="2:15" ht="26.25" customHeight="1">
      <c r="B6" s="141" t="s">
        <v>166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15" ht="26.25" customHeight="1">
      <c r="B7" s="141" t="s">
        <v>86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</row>
    <row r="8" spans="2:15" s="3" customFormat="1" ht="78.75">
      <c r="B8" s="21" t="s">
        <v>109</v>
      </c>
      <c r="C8" s="29" t="s">
        <v>43</v>
      </c>
      <c r="D8" s="29" t="s">
        <v>113</v>
      </c>
      <c r="E8" s="29" t="s">
        <v>182</v>
      </c>
      <c r="F8" s="29" t="s">
        <v>111</v>
      </c>
      <c r="G8" s="29" t="s">
        <v>62</v>
      </c>
      <c r="H8" s="29" t="s">
        <v>97</v>
      </c>
      <c r="I8" s="12" t="s">
        <v>193</v>
      </c>
      <c r="J8" s="12" t="s">
        <v>192</v>
      </c>
      <c r="K8" s="29" t="s">
        <v>207</v>
      </c>
      <c r="L8" s="12" t="s">
        <v>59</v>
      </c>
      <c r="M8" s="12" t="s">
        <v>56</v>
      </c>
      <c r="N8" s="12" t="s">
        <v>142</v>
      </c>
      <c r="O8" s="13" t="s">
        <v>144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200</v>
      </c>
      <c r="J9" s="15"/>
      <c r="K9" s="15" t="s">
        <v>196</v>
      </c>
      <c r="L9" s="15" t="s">
        <v>196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5" t="s">
        <v>28</v>
      </c>
      <c r="C11" s="96"/>
      <c r="D11" s="96"/>
      <c r="E11" s="96"/>
      <c r="F11" s="96"/>
      <c r="G11" s="96"/>
      <c r="H11" s="96"/>
      <c r="I11" s="98"/>
      <c r="J11" s="100"/>
      <c r="K11" s="98">
        <v>0.16940084799999999</v>
      </c>
      <c r="L11" s="98">
        <f>L12+L180</f>
        <v>533.21920585199996</v>
      </c>
      <c r="M11" s="96"/>
      <c r="N11" s="101">
        <f>IFERROR(L11/$L$11,0)</f>
        <v>1</v>
      </c>
      <c r="O11" s="101">
        <f>L11/'סכום נכסי הקרן'!$C$42</f>
        <v>6.8627603040340617E-3</v>
      </c>
    </row>
    <row r="12" spans="2:15">
      <c r="B12" s="83" t="s">
        <v>187</v>
      </c>
      <c r="C12" s="84"/>
      <c r="D12" s="84"/>
      <c r="E12" s="84"/>
      <c r="F12" s="84"/>
      <c r="G12" s="84"/>
      <c r="H12" s="84"/>
      <c r="I12" s="90"/>
      <c r="J12" s="92"/>
      <c r="K12" s="90">
        <v>0.15938656900000001</v>
      </c>
      <c r="L12" s="90">
        <f>L13+L46+L110</f>
        <v>422.57166601399996</v>
      </c>
      <c r="M12" s="84"/>
      <c r="N12" s="91">
        <f t="shared" ref="N12:N75" si="0">IFERROR(L12/$L$11,0)</f>
        <v>0.79249145825270351</v>
      </c>
      <c r="O12" s="91">
        <f>L12/'סכום נכסי הקרן'!$C$42</f>
        <v>5.4386789209827204E-3</v>
      </c>
    </row>
    <row r="13" spans="2:15">
      <c r="B13" s="97" t="s">
        <v>629</v>
      </c>
      <c r="C13" s="84"/>
      <c r="D13" s="84"/>
      <c r="E13" s="84"/>
      <c r="F13" s="84"/>
      <c r="G13" s="84"/>
      <c r="H13" s="84"/>
      <c r="I13" s="90"/>
      <c r="J13" s="92"/>
      <c r="K13" s="90">
        <v>0.12848865799999998</v>
      </c>
      <c r="L13" s="90">
        <v>258.35693988499997</v>
      </c>
      <c r="M13" s="84"/>
      <c r="N13" s="91">
        <f t="shared" si="0"/>
        <v>0.4845229448781509</v>
      </c>
      <c r="O13" s="91">
        <f>L13/'סכום נכסי הקרן'!$C$42</f>
        <v>3.3251648325034579E-3</v>
      </c>
    </row>
    <row r="14" spans="2:15">
      <c r="B14" s="86" t="s">
        <v>630</v>
      </c>
      <c r="C14" s="82" t="s">
        <v>631</v>
      </c>
      <c r="D14" s="93" t="s">
        <v>114</v>
      </c>
      <c r="E14" s="93" t="s">
        <v>243</v>
      </c>
      <c r="F14" s="82" t="s">
        <v>452</v>
      </c>
      <c r="G14" s="93" t="s">
        <v>278</v>
      </c>
      <c r="H14" s="93" t="s">
        <v>126</v>
      </c>
      <c r="I14" s="87">
        <v>265.80081799999999</v>
      </c>
      <c r="J14" s="89">
        <v>3920</v>
      </c>
      <c r="K14" s="82"/>
      <c r="L14" s="87">
        <v>10.419392083</v>
      </c>
      <c r="M14" s="88">
        <v>1.1844123930524686E-6</v>
      </c>
      <c r="N14" s="88">
        <f t="shared" si="0"/>
        <v>1.9540541617122473E-2</v>
      </c>
      <c r="O14" s="88">
        <f>L14/'סכום נכסי הקרן'!$C$42</f>
        <v>1.3410205332931366E-4</v>
      </c>
    </row>
    <row r="15" spans="2:15">
      <c r="B15" s="86" t="s">
        <v>632</v>
      </c>
      <c r="C15" s="82" t="s">
        <v>633</v>
      </c>
      <c r="D15" s="93" t="s">
        <v>114</v>
      </c>
      <c r="E15" s="93" t="s">
        <v>243</v>
      </c>
      <c r="F15" s="82" t="s">
        <v>628</v>
      </c>
      <c r="G15" s="93" t="s">
        <v>480</v>
      </c>
      <c r="H15" s="93" t="s">
        <v>126</v>
      </c>
      <c r="I15" s="87">
        <v>29.457271000000002</v>
      </c>
      <c r="J15" s="89">
        <v>30960</v>
      </c>
      <c r="K15" s="82"/>
      <c r="L15" s="87">
        <v>9.1199711830000005</v>
      </c>
      <c r="M15" s="88">
        <v>5.2557471906267322E-7</v>
      </c>
      <c r="N15" s="88">
        <f t="shared" si="0"/>
        <v>1.7103605952129442E-2</v>
      </c>
      <c r="O15" s="88">
        <f>L15/'סכום נכסי הקרן'!$C$42</f>
        <v>1.1737794798411464E-4</v>
      </c>
    </row>
    <row r="16" spans="2:15">
      <c r="B16" s="86" t="s">
        <v>634</v>
      </c>
      <c r="C16" s="82" t="s">
        <v>635</v>
      </c>
      <c r="D16" s="93" t="s">
        <v>114</v>
      </c>
      <c r="E16" s="93" t="s">
        <v>243</v>
      </c>
      <c r="F16" s="82" t="s">
        <v>495</v>
      </c>
      <c r="G16" s="93" t="s">
        <v>360</v>
      </c>
      <c r="H16" s="93" t="s">
        <v>126</v>
      </c>
      <c r="I16" s="87">
        <v>908.83661099999995</v>
      </c>
      <c r="J16" s="89">
        <v>2545</v>
      </c>
      <c r="K16" s="82"/>
      <c r="L16" s="87">
        <v>23.129891744000002</v>
      </c>
      <c r="M16" s="88">
        <v>7.0499114484799484E-7</v>
      </c>
      <c r="N16" s="88">
        <f t="shared" si="0"/>
        <v>4.3377829399528271E-2</v>
      </c>
      <c r="O16" s="88">
        <f>L16/'סכום נכסי הקרן'!$C$42</f>
        <v>2.9769164567824432E-4</v>
      </c>
    </row>
    <row r="17" spans="2:15">
      <c r="B17" s="86" t="s">
        <v>636</v>
      </c>
      <c r="C17" s="82" t="s">
        <v>637</v>
      </c>
      <c r="D17" s="93" t="s">
        <v>114</v>
      </c>
      <c r="E17" s="93" t="s">
        <v>243</v>
      </c>
      <c r="F17" s="82" t="s">
        <v>595</v>
      </c>
      <c r="G17" s="93" t="s">
        <v>493</v>
      </c>
      <c r="H17" s="93" t="s">
        <v>126</v>
      </c>
      <c r="I17" s="87">
        <v>20.787047000000001</v>
      </c>
      <c r="J17" s="89">
        <v>57240</v>
      </c>
      <c r="K17" s="87">
        <v>3.6574809999999999E-2</v>
      </c>
      <c r="L17" s="87">
        <v>11.935080762</v>
      </c>
      <c r="M17" s="88">
        <v>4.6876579546829638E-7</v>
      </c>
      <c r="N17" s="88">
        <f t="shared" si="0"/>
        <v>2.2383066159309902E-2</v>
      </c>
      <c r="O17" s="88">
        <f>L17/'סכום נכסי הקרן'!$C$42</f>
        <v>1.5360961792068014E-4</v>
      </c>
    </row>
    <row r="18" spans="2:15">
      <c r="B18" s="86" t="s">
        <v>638</v>
      </c>
      <c r="C18" s="82" t="s">
        <v>639</v>
      </c>
      <c r="D18" s="93" t="s">
        <v>114</v>
      </c>
      <c r="E18" s="93" t="s">
        <v>243</v>
      </c>
      <c r="F18" s="82" t="s">
        <v>537</v>
      </c>
      <c r="G18" s="93" t="s">
        <v>416</v>
      </c>
      <c r="H18" s="93" t="s">
        <v>126</v>
      </c>
      <c r="I18" s="87">
        <v>5.5054439999999998</v>
      </c>
      <c r="J18" s="89">
        <v>190000</v>
      </c>
      <c r="K18" s="82"/>
      <c r="L18" s="87">
        <v>10.460344026000001</v>
      </c>
      <c r="M18" s="88">
        <v>1.4346082467295915E-6</v>
      </c>
      <c r="N18" s="88">
        <f t="shared" si="0"/>
        <v>1.9617342944888917E-2</v>
      </c>
      <c r="O18" s="88">
        <f>L18/'סכום נכסי הקרן'!$C$42</f>
        <v>1.3462912243280631E-4</v>
      </c>
    </row>
    <row r="19" spans="2:15">
      <c r="B19" s="86" t="s">
        <v>640</v>
      </c>
      <c r="C19" s="82" t="s">
        <v>641</v>
      </c>
      <c r="D19" s="93" t="s">
        <v>114</v>
      </c>
      <c r="E19" s="93" t="s">
        <v>243</v>
      </c>
      <c r="F19" s="82" t="s">
        <v>296</v>
      </c>
      <c r="G19" s="93" t="s">
        <v>267</v>
      </c>
      <c r="H19" s="93" t="s">
        <v>126</v>
      </c>
      <c r="I19" s="87">
        <v>244.209813</v>
      </c>
      <c r="J19" s="89">
        <v>2065</v>
      </c>
      <c r="K19" s="82"/>
      <c r="L19" s="87">
        <v>5.0429326320000003</v>
      </c>
      <c r="M19" s="88">
        <v>5.1977242663887377E-7</v>
      </c>
      <c r="N19" s="88">
        <f t="shared" si="0"/>
        <v>9.4575224910404179E-3</v>
      </c>
      <c r="O19" s="88">
        <f>L19/'סכום נכסי הקרן'!$C$42</f>
        <v>6.4904709926021521E-5</v>
      </c>
    </row>
    <row r="20" spans="2:15">
      <c r="B20" s="86" t="s">
        <v>642</v>
      </c>
      <c r="C20" s="82" t="s">
        <v>643</v>
      </c>
      <c r="D20" s="93" t="s">
        <v>114</v>
      </c>
      <c r="E20" s="93" t="s">
        <v>243</v>
      </c>
      <c r="F20" s="82" t="s">
        <v>644</v>
      </c>
      <c r="G20" s="93" t="s">
        <v>120</v>
      </c>
      <c r="H20" s="93" t="s">
        <v>126</v>
      </c>
      <c r="I20" s="87">
        <v>17.942308000000001</v>
      </c>
      <c r="J20" s="89">
        <v>5612</v>
      </c>
      <c r="K20" s="82"/>
      <c r="L20" s="87">
        <v>1.0069223090000001</v>
      </c>
      <c r="M20" s="88">
        <v>1.0131779424456368E-7</v>
      </c>
      <c r="N20" s="88">
        <f t="shared" si="0"/>
        <v>1.8883834227071726E-3</v>
      </c>
      <c r="O20" s="88">
        <f>L20/'סכום נכסי הקרן'!$C$42</f>
        <v>1.2959522792150757E-5</v>
      </c>
    </row>
    <row r="21" spans="2:15">
      <c r="B21" s="86" t="s">
        <v>645</v>
      </c>
      <c r="C21" s="82" t="s">
        <v>646</v>
      </c>
      <c r="D21" s="93" t="s">
        <v>114</v>
      </c>
      <c r="E21" s="93" t="s">
        <v>243</v>
      </c>
      <c r="F21" s="82" t="s">
        <v>565</v>
      </c>
      <c r="G21" s="93" t="s">
        <v>480</v>
      </c>
      <c r="H21" s="93" t="s">
        <v>126</v>
      </c>
      <c r="I21" s="87">
        <v>609.39576199999999</v>
      </c>
      <c r="J21" s="89">
        <v>1108</v>
      </c>
      <c r="K21" s="82"/>
      <c r="L21" s="87">
        <v>6.7521050480000007</v>
      </c>
      <c r="M21" s="88">
        <v>1.1124238838652641E-6</v>
      </c>
      <c r="N21" s="88">
        <f t="shared" si="0"/>
        <v>1.2662906688087509E-2</v>
      </c>
      <c r="O21" s="88">
        <f>L21/'סכום נכסי הקרן'!$C$42</f>
        <v>8.6902493352694393E-5</v>
      </c>
    </row>
    <row r="22" spans="2:15">
      <c r="B22" s="86" t="s">
        <v>647</v>
      </c>
      <c r="C22" s="82" t="s">
        <v>648</v>
      </c>
      <c r="D22" s="93" t="s">
        <v>114</v>
      </c>
      <c r="E22" s="93" t="s">
        <v>243</v>
      </c>
      <c r="F22" s="82" t="s">
        <v>301</v>
      </c>
      <c r="G22" s="93" t="s">
        <v>267</v>
      </c>
      <c r="H22" s="93" t="s">
        <v>126</v>
      </c>
      <c r="I22" s="87">
        <v>64.579549</v>
      </c>
      <c r="J22" s="89">
        <v>5626</v>
      </c>
      <c r="K22" s="82"/>
      <c r="L22" s="87">
        <v>3.63324545</v>
      </c>
      <c r="M22" s="88">
        <v>5.1982278088938452E-7</v>
      </c>
      <c r="N22" s="88">
        <f t="shared" si="0"/>
        <v>6.813793295750944E-3</v>
      </c>
      <c r="O22" s="88">
        <f>L22/'סכום נכסי הקרן'!$C$42</f>
        <v>4.6761430149973002E-5</v>
      </c>
    </row>
    <row r="23" spans="2:15">
      <c r="B23" s="86" t="s">
        <v>649</v>
      </c>
      <c r="C23" s="82" t="s">
        <v>650</v>
      </c>
      <c r="D23" s="93" t="s">
        <v>114</v>
      </c>
      <c r="E23" s="93" t="s">
        <v>243</v>
      </c>
      <c r="F23" s="82" t="s">
        <v>443</v>
      </c>
      <c r="G23" s="93" t="s">
        <v>444</v>
      </c>
      <c r="H23" s="93" t="s">
        <v>126</v>
      </c>
      <c r="I23" s="87">
        <v>14.345000000000001</v>
      </c>
      <c r="J23" s="89">
        <v>6569</v>
      </c>
      <c r="K23" s="82"/>
      <c r="L23" s="87">
        <v>0.94232305599999999</v>
      </c>
      <c r="M23" s="88">
        <v>1.4171445845590515E-7</v>
      </c>
      <c r="N23" s="88">
        <f t="shared" si="0"/>
        <v>1.7672338986633401E-3</v>
      </c>
      <c r="O23" s="88">
        <f>L23/'סכום נכסי הקרן'!$C$42</f>
        <v>1.2128102647690123E-5</v>
      </c>
    </row>
    <row r="24" spans="2:15">
      <c r="B24" s="86" t="s">
        <v>651</v>
      </c>
      <c r="C24" s="82" t="s">
        <v>652</v>
      </c>
      <c r="D24" s="93" t="s">
        <v>114</v>
      </c>
      <c r="E24" s="93" t="s">
        <v>243</v>
      </c>
      <c r="F24" s="82" t="s">
        <v>363</v>
      </c>
      <c r="G24" s="93" t="s">
        <v>149</v>
      </c>
      <c r="H24" s="93" t="s">
        <v>126</v>
      </c>
      <c r="I24" s="87">
        <v>1475.3622289999998</v>
      </c>
      <c r="J24" s="89">
        <v>606.5</v>
      </c>
      <c r="K24" s="82"/>
      <c r="L24" s="87">
        <v>8.9480719180000001</v>
      </c>
      <c r="M24" s="88">
        <v>5.3347557502352441E-7</v>
      </c>
      <c r="N24" s="88">
        <f t="shared" si="0"/>
        <v>1.6781225844448713E-2</v>
      </c>
      <c r="O24" s="88">
        <f>L24/'סכום נכסי הקרן'!$C$42</f>
        <v>1.1516553057831311E-4</v>
      </c>
    </row>
    <row r="25" spans="2:15">
      <c r="B25" s="86" t="s">
        <v>653</v>
      </c>
      <c r="C25" s="82" t="s">
        <v>654</v>
      </c>
      <c r="D25" s="93" t="s">
        <v>114</v>
      </c>
      <c r="E25" s="93" t="s">
        <v>243</v>
      </c>
      <c r="F25" s="82" t="s">
        <v>305</v>
      </c>
      <c r="G25" s="93" t="s">
        <v>267</v>
      </c>
      <c r="H25" s="93" t="s">
        <v>126</v>
      </c>
      <c r="I25" s="87">
        <v>2.8834050000000002</v>
      </c>
      <c r="J25" s="89">
        <v>36000</v>
      </c>
      <c r="K25" s="82"/>
      <c r="L25" s="87">
        <v>1.0380256589999999</v>
      </c>
      <c r="M25" s="88">
        <v>1.2032151502192775E-7</v>
      </c>
      <c r="N25" s="88">
        <f t="shared" si="0"/>
        <v>1.9467146862075214E-3</v>
      </c>
      <c r="O25" s="88">
        <f>L25/'סכום נכסי הקרן'!$C$42</f>
        <v>1.3359836271785102E-5</v>
      </c>
    </row>
    <row r="26" spans="2:15">
      <c r="B26" s="86" t="s">
        <v>655</v>
      </c>
      <c r="C26" s="82" t="s">
        <v>656</v>
      </c>
      <c r="D26" s="93" t="s">
        <v>114</v>
      </c>
      <c r="E26" s="93" t="s">
        <v>243</v>
      </c>
      <c r="F26" s="82" t="s">
        <v>657</v>
      </c>
      <c r="G26" s="93" t="s">
        <v>250</v>
      </c>
      <c r="H26" s="93" t="s">
        <v>126</v>
      </c>
      <c r="I26" s="87">
        <v>36.81568</v>
      </c>
      <c r="J26" s="89">
        <v>13900</v>
      </c>
      <c r="K26" s="82"/>
      <c r="L26" s="87">
        <v>5.117379573</v>
      </c>
      <c r="M26" s="88">
        <v>3.6694573230510023E-7</v>
      </c>
      <c r="N26" s="88">
        <f t="shared" si="0"/>
        <v>9.5971403821121497E-3</v>
      </c>
      <c r="O26" s="88">
        <f>L26/'סכום נכסי הקרן'!$C$42</f>
        <v>6.5862874046601549E-5</v>
      </c>
    </row>
    <row r="27" spans="2:15">
      <c r="B27" s="86" t="s">
        <v>658</v>
      </c>
      <c r="C27" s="82" t="s">
        <v>659</v>
      </c>
      <c r="D27" s="93" t="s">
        <v>114</v>
      </c>
      <c r="E27" s="93" t="s">
        <v>243</v>
      </c>
      <c r="F27" s="82" t="s">
        <v>660</v>
      </c>
      <c r="G27" s="93" t="s">
        <v>250</v>
      </c>
      <c r="H27" s="93" t="s">
        <v>126</v>
      </c>
      <c r="I27" s="87">
        <v>649.36508000000003</v>
      </c>
      <c r="J27" s="89">
        <v>1848</v>
      </c>
      <c r="K27" s="82"/>
      <c r="L27" s="87">
        <v>12.000266672</v>
      </c>
      <c r="M27" s="88">
        <v>5.249467678061045E-7</v>
      </c>
      <c r="N27" s="88">
        <f t="shared" si="0"/>
        <v>2.2505315900663167E-2</v>
      </c>
      <c r="O27" s="88">
        <f>L27/'סכום נכסי הקרן'!$C$42</f>
        <v>1.5444858859281775E-4</v>
      </c>
    </row>
    <row r="28" spans="2:15">
      <c r="B28" s="86" t="s">
        <v>661</v>
      </c>
      <c r="C28" s="82" t="s">
        <v>662</v>
      </c>
      <c r="D28" s="93" t="s">
        <v>114</v>
      </c>
      <c r="E28" s="93" t="s">
        <v>243</v>
      </c>
      <c r="F28" s="82" t="s">
        <v>381</v>
      </c>
      <c r="G28" s="93" t="s">
        <v>382</v>
      </c>
      <c r="H28" s="93" t="s">
        <v>126</v>
      </c>
      <c r="I28" s="87">
        <v>132.42157499999999</v>
      </c>
      <c r="J28" s="89">
        <v>3750</v>
      </c>
      <c r="K28" s="82"/>
      <c r="L28" s="87">
        <v>4.9658090640000001</v>
      </c>
      <c r="M28" s="88">
        <v>5.2456069366586706E-7</v>
      </c>
      <c r="N28" s="88">
        <f t="shared" si="0"/>
        <v>9.312884850172308E-3</v>
      </c>
      <c r="O28" s="88">
        <f>L28/'סכום נכסי הקרן'!$C$42</f>
        <v>6.391209646580272E-5</v>
      </c>
    </row>
    <row r="29" spans="2:15">
      <c r="B29" s="86" t="s">
        <v>663</v>
      </c>
      <c r="C29" s="82" t="s">
        <v>664</v>
      </c>
      <c r="D29" s="93" t="s">
        <v>114</v>
      </c>
      <c r="E29" s="93" t="s">
        <v>243</v>
      </c>
      <c r="F29" s="82" t="s">
        <v>665</v>
      </c>
      <c r="G29" s="93" t="s">
        <v>382</v>
      </c>
      <c r="H29" s="93" t="s">
        <v>126</v>
      </c>
      <c r="I29" s="87">
        <v>112.804272</v>
      </c>
      <c r="J29" s="89">
        <v>3101</v>
      </c>
      <c r="K29" s="82"/>
      <c r="L29" s="87">
        <v>3.4980604889999998</v>
      </c>
      <c r="M29" s="88">
        <v>5.3438558840145978E-7</v>
      </c>
      <c r="N29" s="88">
        <f t="shared" si="0"/>
        <v>6.5602672420822733E-3</v>
      </c>
      <c r="O29" s="88">
        <f>L29/'סכום נכסי הקרן'!$C$42</f>
        <v>4.5021541612817239E-5</v>
      </c>
    </row>
    <row r="30" spans="2:15">
      <c r="B30" s="86" t="s">
        <v>666</v>
      </c>
      <c r="C30" s="82" t="s">
        <v>667</v>
      </c>
      <c r="D30" s="93" t="s">
        <v>114</v>
      </c>
      <c r="E30" s="93" t="s">
        <v>243</v>
      </c>
      <c r="F30" s="82" t="s">
        <v>668</v>
      </c>
      <c r="G30" s="93" t="s">
        <v>416</v>
      </c>
      <c r="H30" s="93" t="s">
        <v>126</v>
      </c>
      <c r="I30" s="87">
        <v>2.6306209999999997</v>
      </c>
      <c r="J30" s="89">
        <v>124000</v>
      </c>
      <c r="K30" s="82"/>
      <c r="L30" s="87">
        <v>3.2619695539999998</v>
      </c>
      <c r="M30" s="88">
        <v>3.4153308258865102E-7</v>
      </c>
      <c r="N30" s="88">
        <f t="shared" si="0"/>
        <v>6.1175019920520083E-3</v>
      </c>
      <c r="O30" s="88">
        <f>L30/'סכום נכסי הקרן'!$C$42</f>
        <v>4.1982949830903822E-5</v>
      </c>
    </row>
    <row r="31" spans="2:15">
      <c r="B31" s="86" t="s">
        <v>669</v>
      </c>
      <c r="C31" s="82" t="s">
        <v>670</v>
      </c>
      <c r="D31" s="93" t="s">
        <v>114</v>
      </c>
      <c r="E31" s="93" t="s">
        <v>243</v>
      </c>
      <c r="F31" s="82" t="s">
        <v>671</v>
      </c>
      <c r="G31" s="93" t="s">
        <v>608</v>
      </c>
      <c r="H31" s="93" t="s">
        <v>126</v>
      </c>
      <c r="I31" s="87">
        <v>30.288496999999996</v>
      </c>
      <c r="J31" s="89">
        <v>15340</v>
      </c>
      <c r="K31" s="82"/>
      <c r="L31" s="87">
        <v>4.6462554000000003</v>
      </c>
      <c r="M31" s="88">
        <v>2.7638211167305712E-7</v>
      </c>
      <c r="N31" s="88">
        <f t="shared" si="0"/>
        <v>8.7135934883966135E-3</v>
      </c>
      <c r="O31" s="88">
        <f>L31/'סכום נכסי הקרן'!$C$42</f>
        <v>5.9799303497657962E-5</v>
      </c>
    </row>
    <row r="32" spans="2:15">
      <c r="B32" s="86" t="s">
        <v>672</v>
      </c>
      <c r="C32" s="82" t="s">
        <v>673</v>
      </c>
      <c r="D32" s="93" t="s">
        <v>114</v>
      </c>
      <c r="E32" s="93" t="s">
        <v>243</v>
      </c>
      <c r="F32" s="82" t="s">
        <v>674</v>
      </c>
      <c r="G32" s="93" t="s">
        <v>675</v>
      </c>
      <c r="H32" s="93" t="s">
        <v>126</v>
      </c>
      <c r="I32" s="87">
        <v>115.96632700000001</v>
      </c>
      <c r="J32" s="89">
        <v>3299</v>
      </c>
      <c r="K32" s="82"/>
      <c r="L32" s="87">
        <v>3.8257291279999999</v>
      </c>
      <c r="M32" s="88">
        <v>1.0442220224211538E-7</v>
      </c>
      <c r="N32" s="88">
        <f t="shared" si="0"/>
        <v>7.1747774386466253E-3</v>
      </c>
      <c r="O32" s="88">
        <f>L32/'סכום נכסי הקרן'!$C$42</f>
        <v>4.923877779622324E-5</v>
      </c>
    </row>
    <row r="33" spans="2:15">
      <c r="B33" s="86" t="s">
        <v>676</v>
      </c>
      <c r="C33" s="82" t="s">
        <v>677</v>
      </c>
      <c r="D33" s="93" t="s">
        <v>114</v>
      </c>
      <c r="E33" s="93" t="s">
        <v>243</v>
      </c>
      <c r="F33" s="82" t="s">
        <v>255</v>
      </c>
      <c r="G33" s="93" t="s">
        <v>250</v>
      </c>
      <c r="H33" s="93" t="s">
        <v>126</v>
      </c>
      <c r="I33" s="87">
        <v>903.55972399999996</v>
      </c>
      <c r="J33" s="89">
        <v>2931</v>
      </c>
      <c r="K33" s="82"/>
      <c r="L33" s="87">
        <v>26.483335518000001</v>
      </c>
      <c r="M33" s="88">
        <v>5.8528095661547096E-7</v>
      </c>
      <c r="N33" s="88">
        <f t="shared" si="0"/>
        <v>4.9666882264084652E-2</v>
      </c>
      <c r="O33" s="88">
        <f>L33/'סכום נכסי הקרן'!$C$42</f>
        <v>3.4085190802709355E-4</v>
      </c>
    </row>
    <row r="34" spans="2:15">
      <c r="B34" s="86" t="s">
        <v>678</v>
      </c>
      <c r="C34" s="82" t="s">
        <v>679</v>
      </c>
      <c r="D34" s="93" t="s">
        <v>114</v>
      </c>
      <c r="E34" s="93" t="s">
        <v>243</v>
      </c>
      <c r="F34" s="82" t="s">
        <v>322</v>
      </c>
      <c r="G34" s="93" t="s">
        <v>267</v>
      </c>
      <c r="H34" s="93" t="s">
        <v>126</v>
      </c>
      <c r="I34" s="87">
        <v>694.623965</v>
      </c>
      <c r="J34" s="89">
        <v>1120</v>
      </c>
      <c r="K34" s="82"/>
      <c r="L34" s="87">
        <v>7.7797884059999998</v>
      </c>
      <c r="M34" s="88">
        <v>8.8289566716397595E-7</v>
      </c>
      <c r="N34" s="88">
        <f t="shared" si="0"/>
        <v>1.4590225409396362E-2</v>
      </c>
      <c r="O34" s="88">
        <f>L34/'סכום נכסי הקרן'!$C$42</f>
        <v>1.0012921976651448E-4</v>
      </c>
    </row>
    <row r="35" spans="2:15">
      <c r="B35" s="86" t="s">
        <v>680</v>
      </c>
      <c r="C35" s="82" t="s">
        <v>681</v>
      </c>
      <c r="D35" s="93" t="s">
        <v>114</v>
      </c>
      <c r="E35" s="93" t="s">
        <v>243</v>
      </c>
      <c r="F35" s="82" t="s">
        <v>682</v>
      </c>
      <c r="G35" s="93" t="s">
        <v>250</v>
      </c>
      <c r="H35" s="93" t="s">
        <v>126</v>
      </c>
      <c r="I35" s="87">
        <v>149.58952300000001</v>
      </c>
      <c r="J35" s="89">
        <v>11390</v>
      </c>
      <c r="K35" s="82"/>
      <c r="L35" s="87">
        <v>17.038246682</v>
      </c>
      <c r="M35" s="88">
        <v>5.8171899284385757E-7</v>
      </c>
      <c r="N35" s="88">
        <f t="shared" si="0"/>
        <v>3.1953550237890579E-2</v>
      </c>
      <c r="O35" s="88">
        <f>L35/'סכום נכסי הקרן'!$C$42</f>
        <v>2.1928955614555363E-4</v>
      </c>
    </row>
    <row r="36" spans="2:15">
      <c r="B36" s="86" t="s">
        <v>683</v>
      </c>
      <c r="C36" s="82" t="s">
        <v>684</v>
      </c>
      <c r="D36" s="93" t="s">
        <v>114</v>
      </c>
      <c r="E36" s="93" t="s">
        <v>243</v>
      </c>
      <c r="F36" s="82" t="s">
        <v>329</v>
      </c>
      <c r="G36" s="93" t="s">
        <v>267</v>
      </c>
      <c r="H36" s="93" t="s">
        <v>126</v>
      </c>
      <c r="I36" s="87">
        <v>37.982346999999997</v>
      </c>
      <c r="J36" s="89">
        <v>25160</v>
      </c>
      <c r="K36" s="82"/>
      <c r="L36" s="87">
        <v>9.5563585050000004</v>
      </c>
      <c r="M36" s="88">
        <v>7.9977649333870297E-7</v>
      </c>
      <c r="N36" s="88">
        <f t="shared" si="0"/>
        <v>1.7922007309790072E-2</v>
      </c>
      <c r="O36" s="88">
        <f>L36/'סכום נכסי הקרן'!$C$42</f>
        <v>1.2299444033423559E-4</v>
      </c>
    </row>
    <row r="37" spans="2:15">
      <c r="B37" s="86" t="s">
        <v>685</v>
      </c>
      <c r="C37" s="82" t="s">
        <v>686</v>
      </c>
      <c r="D37" s="93" t="s">
        <v>114</v>
      </c>
      <c r="E37" s="93" t="s">
        <v>243</v>
      </c>
      <c r="F37" s="82" t="s">
        <v>615</v>
      </c>
      <c r="G37" s="93" t="s">
        <v>608</v>
      </c>
      <c r="H37" s="93" t="s">
        <v>126</v>
      </c>
      <c r="I37" s="87">
        <v>7.4787720000000002</v>
      </c>
      <c r="J37" s="89">
        <v>28560</v>
      </c>
      <c r="K37" s="82"/>
      <c r="L37" s="87">
        <v>2.1359372190000001</v>
      </c>
      <c r="M37" s="88">
        <v>2.598222690627603E-7</v>
      </c>
      <c r="N37" s="88">
        <f t="shared" si="0"/>
        <v>4.005739469918587E-3</v>
      </c>
      <c r="O37" s="88">
        <f>L37/'סכום נכסי הקרן'!$C$42</f>
        <v>2.7490429822459721E-5</v>
      </c>
    </row>
    <row r="38" spans="2:15">
      <c r="B38" s="86" t="s">
        <v>687</v>
      </c>
      <c r="C38" s="82" t="s">
        <v>688</v>
      </c>
      <c r="D38" s="93" t="s">
        <v>114</v>
      </c>
      <c r="E38" s="93" t="s">
        <v>243</v>
      </c>
      <c r="F38" s="82" t="s">
        <v>689</v>
      </c>
      <c r="G38" s="93" t="s">
        <v>120</v>
      </c>
      <c r="H38" s="93" t="s">
        <v>126</v>
      </c>
      <c r="I38" s="87">
        <v>622.39066500000001</v>
      </c>
      <c r="J38" s="89">
        <v>785</v>
      </c>
      <c r="K38" s="87">
        <v>9.1913848000000006E-2</v>
      </c>
      <c r="L38" s="87">
        <v>4.977680565</v>
      </c>
      <c r="M38" s="88">
        <v>5.3022906406953463E-7</v>
      </c>
      <c r="N38" s="88">
        <f t="shared" si="0"/>
        <v>9.3351486787623377E-3</v>
      </c>
      <c r="O38" s="88">
        <f>L38/'סכום נכסי הקרן'!$C$42</f>
        <v>6.4064887784866185E-5</v>
      </c>
    </row>
    <row r="39" spans="2:15">
      <c r="B39" s="86" t="s">
        <v>690</v>
      </c>
      <c r="C39" s="82" t="s">
        <v>691</v>
      </c>
      <c r="D39" s="93" t="s">
        <v>114</v>
      </c>
      <c r="E39" s="93" t="s">
        <v>243</v>
      </c>
      <c r="F39" s="82" t="s">
        <v>692</v>
      </c>
      <c r="G39" s="93" t="s">
        <v>150</v>
      </c>
      <c r="H39" s="93" t="s">
        <v>126</v>
      </c>
      <c r="I39" s="87">
        <v>5.5105820000000003</v>
      </c>
      <c r="J39" s="89">
        <v>68000</v>
      </c>
      <c r="K39" s="82"/>
      <c r="L39" s="87">
        <v>3.7471956839999998</v>
      </c>
      <c r="M39" s="88">
        <v>8.6737605812637985E-8</v>
      </c>
      <c r="N39" s="88">
        <f t="shared" si="0"/>
        <v>7.0274957144737006E-3</v>
      </c>
      <c r="O39" s="88">
        <f>L39/'סכום נכסי הקרן'!$C$42</f>
        <v>4.8228018626059597E-5</v>
      </c>
    </row>
    <row r="40" spans="2:15">
      <c r="B40" s="86" t="s">
        <v>693</v>
      </c>
      <c r="C40" s="82" t="s">
        <v>694</v>
      </c>
      <c r="D40" s="93" t="s">
        <v>114</v>
      </c>
      <c r="E40" s="93" t="s">
        <v>243</v>
      </c>
      <c r="F40" s="82" t="s">
        <v>287</v>
      </c>
      <c r="G40" s="93" t="s">
        <v>267</v>
      </c>
      <c r="H40" s="93" t="s">
        <v>126</v>
      </c>
      <c r="I40" s="87">
        <v>60.643169</v>
      </c>
      <c r="J40" s="89">
        <v>23360</v>
      </c>
      <c r="K40" s="82"/>
      <c r="L40" s="87">
        <v>14.166244172000001</v>
      </c>
      <c r="M40" s="88">
        <v>5.0005598124426289E-7</v>
      </c>
      <c r="N40" s="88">
        <f t="shared" si="0"/>
        <v>2.6567392953081245E-2</v>
      </c>
      <c r="O40" s="88">
        <f>L40/'סכום נכסי הקרן'!$C$42</f>
        <v>1.8232564974008023E-4</v>
      </c>
    </row>
    <row r="41" spans="2:15">
      <c r="B41" s="86" t="s">
        <v>695</v>
      </c>
      <c r="C41" s="82" t="s">
        <v>696</v>
      </c>
      <c r="D41" s="93" t="s">
        <v>114</v>
      </c>
      <c r="E41" s="93" t="s">
        <v>243</v>
      </c>
      <c r="F41" s="82" t="s">
        <v>270</v>
      </c>
      <c r="G41" s="93" t="s">
        <v>250</v>
      </c>
      <c r="H41" s="93" t="s">
        <v>126</v>
      </c>
      <c r="I41" s="87">
        <v>770.98061600000005</v>
      </c>
      <c r="J41" s="89">
        <v>3172</v>
      </c>
      <c r="K41" s="82"/>
      <c r="L41" s="87">
        <v>24.455505134999999</v>
      </c>
      <c r="M41" s="88">
        <v>5.7671998346820157E-7</v>
      </c>
      <c r="N41" s="88">
        <f t="shared" si="0"/>
        <v>4.586388649659378E-2</v>
      </c>
      <c r="O41" s="88">
        <f>L41/'סכום נכסי הקרן'!$C$42</f>
        <v>3.1475285963754763E-4</v>
      </c>
    </row>
    <row r="42" spans="2:15">
      <c r="B42" s="86" t="s">
        <v>697</v>
      </c>
      <c r="C42" s="82" t="s">
        <v>698</v>
      </c>
      <c r="D42" s="93" t="s">
        <v>114</v>
      </c>
      <c r="E42" s="93" t="s">
        <v>243</v>
      </c>
      <c r="F42" s="82" t="s">
        <v>489</v>
      </c>
      <c r="G42" s="93" t="s">
        <v>490</v>
      </c>
      <c r="H42" s="93" t="s">
        <v>126</v>
      </c>
      <c r="I42" s="87">
        <v>67.371578</v>
      </c>
      <c r="J42" s="89">
        <v>9329</v>
      </c>
      <c r="K42" s="82"/>
      <c r="L42" s="87">
        <v>6.2850944799999997</v>
      </c>
      <c r="M42" s="88">
        <v>5.7892937044078557E-7</v>
      </c>
      <c r="N42" s="88">
        <f t="shared" si="0"/>
        <v>1.178707445459961E-2</v>
      </c>
      <c r="O42" s="88">
        <f>L42/'סכום נכסי הקרן'!$C$42</f>
        <v>8.0891866667720142E-5</v>
      </c>
    </row>
    <row r="43" spans="2:15">
      <c r="B43" s="86" t="s">
        <v>699</v>
      </c>
      <c r="C43" s="82" t="s">
        <v>700</v>
      </c>
      <c r="D43" s="93" t="s">
        <v>114</v>
      </c>
      <c r="E43" s="93" t="s">
        <v>243</v>
      </c>
      <c r="F43" s="82" t="s">
        <v>701</v>
      </c>
      <c r="G43" s="93" t="s">
        <v>444</v>
      </c>
      <c r="H43" s="93" t="s">
        <v>126</v>
      </c>
      <c r="I43" s="87">
        <v>309.52881600000001</v>
      </c>
      <c r="J43" s="89">
        <v>985</v>
      </c>
      <c r="K43" s="82"/>
      <c r="L43" s="87">
        <v>3.0488588340000002</v>
      </c>
      <c r="M43" s="88">
        <v>6.4450777990684542E-7</v>
      </c>
      <c r="N43" s="88">
        <f t="shared" si="0"/>
        <v>5.717833867458705E-3</v>
      </c>
      <c r="O43" s="88">
        <f>L43/'סכום נכסי הקרן'!$C$42</f>
        <v>3.9240123290657154E-5</v>
      </c>
    </row>
    <row r="44" spans="2:15">
      <c r="B44" s="86" t="s">
        <v>702</v>
      </c>
      <c r="C44" s="82" t="s">
        <v>703</v>
      </c>
      <c r="D44" s="93" t="s">
        <v>114</v>
      </c>
      <c r="E44" s="93" t="s">
        <v>243</v>
      </c>
      <c r="F44" s="82" t="s">
        <v>552</v>
      </c>
      <c r="G44" s="93" t="s">
        <v>553</v>
      </c>
      <c r="H44" s="93" t="s">
        <v>126</v>
      </c>
      <c r="I44" s="87">
        <v>321.77534000000003</v>
      </c>
      <c r="J44" s="89">
        <v>2778</v>
      </c>
      <c r="K44" s="82"/>
      <c r="L44" s="87">
        <v>8.9389189350000002</v>
      </c>
      <c r="M44" s="88">
        <v>9.0077315158395302E-7</v>
      </c>
      <c r="N44" s="88">
        <f t="shared" si="0"/>
        <v>1.6764060328091562E-2</v>
      </c>
      <c r="O44" s="88">
        <f>L44/'סכום נכסי הקרן'!$C$42</f>
        <v>1.15047727754059E-4</v>
      </c>
    </row>
    <row r="45" spans="2:15">
      <c r="B45" s="85"/>
      <c r="C45" s="82"/>
      <c r="D45" s="82"/>
      <c r="E45" s="82"/>
      <c r="F45" s="82"/>
      <c r="G45" s="82"/>
      <c r="H45" s="82"/>
      <c r="I45" s="87"/>
      <c r="J45" s="89"/>
      <c r="K45" s="82"/>
      <c r="L45" s="82"/>
      <c r="M45" s="82"/>
      <c r="N45" s="88"/>
      <c r="O45" s="82"/>
    </row>
    <row r="46" spans="2:15">
      <c r="B46" s="97" t="s">
        <v>704</v>
      </c>
      <c r="C46" s="84"/>
      <c r="D46" s="84"/>
      <c r="E46" s="84"/>
      <c r="F46" s="84"/>
      <c r="G46" s="84"/>
      <c r="H46" s="84"/>
      <c r="I46" s="90"/>
      <c r="J46" s="92"/>
      <c r="K46" s="90">
        <v>3.0897911E-2</v>
      </c>
      <c r="L46" s="90">
        <v>137.791435412</v>
      </c>
      <c r="M46" s="84"/>
      <c r="N46" s="91">
        <f t="shared" si="0"/>
        <v>0.25841423920924056</v>
      </c>
      <c r="O46" s="91">
        <f>L46/'סכום נכסי הקרן'!$C$42</f>
        <v>1.7734349828423385E-3</v>
      </c>
    </row>
    <row r="47" spans="2:15">
      <c r="B47" s="86" t="s">
        <v>705</v>
      </c>
      <c r="C47" s="82" t="s">
        <v>706</v>
      </c>
      <c r="D47" s="93" t="s">
        <v>114</v>
      </c>
      <c r="E47" s="93" t="s">
        <v>243</v>
      </c>
      <c r="F47" s="82" t="s">
        <v>556</v>
      </c>
      <c r="G47" s="93" t="s">
        <v>444</v>
      </c>
      <c r="H47" s="93" t="s">
        <v>126</v>
      </c>
      <c r="I47" s="87">
        <v>165.41302899999999</v>
      </c>
      <c r="J47" s="89">
        <v>1129</v>
      </c>
      <c r="K47" s="82"/>
      <c r="L47" s="87">
        <v>1.8675130919999998</v>
      </c>
      <c r="M47" s="88">
        <v>7.8491398089175405E-7</v>
      </c>
      <c r="N47" s="88">
        <f t="shared" si="0"/>
        <v>3.5023365090835566E-3</v>
      </c>
      <c r="O47" s="88">
        <f>L47/'סכום נכסי הקרן'!$C$42</f>
        <v>2.4035695965907862E-5</v>
      </c>
    </row>
    <row r="48" spans="2:15">
      <c r="B48" s="86" t="s">
        <v>707</v>
      </c>
      <c r="C48" s="82" t="s">
        <v>708</v>
      </c>
      <c r="D48" s="93" t="s">
        <v>114</v>
      </c>
      <c r="E48" s="93" t="s">
        <v>243</v>
      </c>
      <c r="F48" s="82" t="s">
        <v>709</v>
      </c>
      <c r="G48" s="93" t="s">
        <v>382</v>
      </c>
      <c r="H48" s="93" t="s">
        <v>126</v>
      </c>
      <c r="I48" s="87">
        <v>6.9632290000000001</v>
      </c>
      <c r="J48" s="89">
        <v>7600</v>
      </c>
      <c r="K48" s="82"/>
      <c r="L48" s="87">
        <v>0.52920540800000004</v>
      </c>
      <c r="M48" s="88">
        <v>4.7449882667106783E-7</v>
      </c>
      <c r="N48" s="88">
        <f t="shared" si="0"/>
        <v>9.9247251822899649E-4</v>
      </c>
      <c r="O48" s="88">
        <f>L48/'סכום נכסי הקרן'!$C$42</f>
        <v>6.8111010009466789E-6</v>
      </c>
    </row>
    <row r="49" spans="2:15">
      <c r="B49" s="86" t="s">
        <v>710</v>
      </c>
      <c r="C49" s="82" t="s">
        <v>711</v>
      </c>
      <c r="D49" s="93" t="s">
        <v>114</v>
      </c>
      <c r="E49" s="93" t="s">
        <v>243</v>
      </c>
      <c r="F49" s="82" t="s">
        <v>712</v>
      </c>
      <c r="G49" s="93" t="s">
        <v>121</v>
      </c>
      <c r="H49" s="93" t="s">
        <v>126</v>
      </c>
      <c r="I49" s="87">
        <v>5.2160599999999997</v>
      </c>
      <c r="J49" s="89">
        <v>9582</v>
      </c>
      <c r="K49" s="82"/>
      <c r="L49" s="87">
        <v>0.49980290999999999</v>
      </c>
      <c r="M49" s="88">
        <v>4.6365666050331589E-7</v>
      </c>
      <c r="N49" s="88">
        <f t="shared" si="0"/>
        <v>9.3733103480658385E-4</v>
      </c>
      <c r="O49" s="88">
        <f>L49/'סכום נכסי הקרן'!$C$42</f>
        <v>6.4326782174097932E-6</v>
      </c>
    </row>
    <row r="50" spans="2:15">
      <c r="B50" s="86" t="s">
        <v>713</v>
      </c>
      <c r="C50" s="82" t="s">
        <v>714</v>
      </c>
      <c r="D50" s="93" t="s">
        <v>114</v>
      </c>
      <c r="E50" s="93" t="s">
        <v>243</v>
      </c>
      <c r="F50" s="82" t="s">
        <v>715</v>
      </c>
      <c r="G50" s="93" t="s">
        <v>553</v>
      </c>
      <c r="H50" s="93" t="s">
        <v>126</v>
      </c>
      <c r="I50" s="87">
        <v>198.94208699999999</v>
      </c>
      <c r="J50" s="89">
        <v>1336</v>
      </c>
      <c r="K50" s="82"/>
      <c r="L50" s="87">
        <v>2.6578662880000001</v>
      </c>
      <c r="M50" s="88">
        <v>1.5902642428855265E-6</v>
      </c>
      <c r="N50" s="88">
        <f t="shared" si="0"/>
        <v>4.9845659324163879E-3</v>
      </c>
      <c r="O50" s="88">
        <f>L50/'סכום נכסי הקרן'!$C$42</f>
        <v>3.4207881213827717E-5</v>
      </c>
    </row>
    <row r="51" spans="2:15">
      <c r="B51" s="86" t="s">
        <v>716</v>
      </c>
      <c r="C51" s="82" t="s">
        <v>717</v>
      </c>
      <c r="D51" s="93" t="s">
        <v>114</v>
      </c>
      <c r="E51" s="93" t="s">
        <v>243</v>
      </c>
      <c r="F51" s="82" t="s">
        <v>718</v>
      </c>
      <c r="G51" s="93" t="s">
        <v>123</v>
      </c>
      <c r="H51" s="93" t="s">
        <v>126</v>
      </c>
      <c r="I51" s="87">
        <v>29.024522000000001</v>
      </c>
      <c r="J51" s="89">
        <v>688.3</v>
      </c>
      <c r="K51" s="82"/>
      <c r="L51" s="87">
        <v>0.19977578700000001</v>
      </c>
      <c r="M51" s="88">
        <v>1.4715743084660575E-7</v>
      </c>
      <c r="N51" s="88">
        <f t="shared" si="0"/>
        <v>3.7465977370561868E-4</v>
      </c>
      <c r="O51" s="88">
        <f>L51/'סכום נכסי הקרן'!$C$42</f>
        <v>2.5712002225053045E-6</v>
      </c>
    </row>
    <row r="52" spans="2:15">
      <c r="B52" s="86" t="s">
        <v>719</v>
      </c>
      <c r="C52" s="82" t="s">
        <v>720</v>
      </c>
      <c r="D52" s="93" t="s">
        <v>114</v>
      </c>
      <c r="E52" s="93" t="s">
        <v>243</v>
      </c>
      <c r="F52" s="82" t="s">
        <v>721</v>
      </c>
      <c r="G52" s="93" t="s">
        <v>354</v>
      </c>
      <c r="H52" s="93" t="s">
        <v>126</v>
      </c>
      <c r="I52" s="87">
        <v>10.951900999999999</v>
      </c>
      <c r="J52" s="89">
        <v>10150</v>
      </c>
      <c r="K52" s="82"/>
      <c r="L52" s="87">
        <v>1.1116179470000001</v>
      </c>
      <c r="M52" s="88">
        <v>5.0588788236984188E-7</v>
      </c>
      <c r="N52" s="88">
        <f t="shared" si="0"/>
        <v>2.0847297599189255E-3</v>
      </c>
      <c r="O52" s="88">
        <f>L52/'סכום נכסי הקרן'!$C$42</f>
        <v>1.4307000641010062E-5</v>
      </c>
    </row>
    <row r="53" spans="2:15">
      <c r="B53" s="86" t="s">
        <v>722</v>
      </c>
      <c r="C53" s="82" t="s">
        <v>723</v>
      </c>
      <c r="D53" s="93" t="s">
        <v>114</v>
      </c>
      <c r="E53" s="93" t="s">
        <v>243</v>
      </c>
      <c r="F53" s="82" t="s">
        <v>562</v>
      </c>
      <c r="G53" s="93" t="s">
        <v>480</v>
      </c>
      <c r="H53" s="93" t="s">
        <v>126</v>
      </c>
      <c r="I53" s="87">
        <v>1198.885563</v>
      </c>
      <c r="J53" s="89">
        <v>720</v>
      </c>
      <c r="K53" s="82"/>
      <c r="L53" s="87">
        <v>8.6319760569999993</v>
      </c>
      <c r="M53" s="88">
        <v>1.1802040865495179E-6</v>
      </c>
      <c r="N53" s="88">
        <f t="shared" si="0"/>
        <v>1.6188419250967277E-2</v>
      </c>
      <c r="O53" s="88">
        <f>L53/'סכום נכסי הקרן'!$C$42</f>
        <v>1.1109724102059904E-4</v>
      </c>
    </row>
    <row r="54" spans="2:15">
      <c r="B54" s="86" t="s">
        <v>724</v>
      </c>
      <c r="C54" s="82" t="s">
        <v>725</v>
      </c>
      <c r="D54" s="93" t="s">
        <v>114</v>
      </c>
      <c r="E54" s="93" t="s">
        <v>243</v>
      </c>
      <c r="F54" s="82" t="s">
        <v>567</v>
      </c>
      <c r="G54" s="93" t="s">
        <v>444</v>
      </c>
      <c r="H54" s="93" t="s">
        <v>126</v>
      </c>
      <c r="I54" s="87">
        <v>15.517481</v>
      </c>
      <c r="J54" s="89">
        <v>15550</v>
      </c>
      <c r="K54" s="82"/>
      <c r="L54" s="87">
        <v>2.4129682349999997</v>
      </c>
      <c r="M54" s="88">
        <v>1.2273054784674161E-6</v>
      </c>
      <c r="N54" s="88">
        <f t="shared" si="0"/>
        <v>4.525283801704888E-3</v>
      </c>
      <c r="O54" s="88">
        <f>L54/'סכום נכסי הקרן'!$C$42</f>
        <v>3.1055938038828654E-5</v>
      </c>
    </row>
    <row r="55" spans="2:15">
      <c r="B55" s="86" t="s">
        <v>726</v>
      </c>
      <c r="C55" s="82" t="s">
        <v>727</v>
      </c>
      <c r="D55" s="93" t="s">
        <v>114</v>
      </c>
      <c r="E55" s="93" t="s">
        <v>243</v>
      </c>
      <c r="F55" s="82" t="s">
        <v>728</v>
      </c>
      <c r="G55" s="93" t="s">
        <v>416</v>
      </c>
      <c r="H55" s="93" t="s">
        <v>126</v>
      </c>
      <c r="I55" s="87">
        <v>13.022618</v>
      </c>
      <c r="J55" s="89">
        <v>10470</v>
      </c>
      <c r="K55" s="82"/>
      <c r="L55" s="87">
        <v>1.3634681319999999</v>
      </c>
      <c r="M55" s="88">
        <v>3.5844333317543343E-7</v>
      </c>
      <c r="N55" s="88">
        <f t="shared" si="0"/>
        <v>2.5570499281273892E-3</v>
      </c>
      <c r="O55" s="88">
        <f>L55/'סכום נכסי הקרן'!$C$42</f>
        <v>1.7548420742185797E-5</v>
      </c>
    </row>
    <row r="56" spans="2:15">
      <c r="B56" s="86" t="s">
        <v>729</v>
      </c>
      <c r="C56" s="82" t="s">
        <v>730</v>
      </c>
      <c r="D56" s="93" t="s">
        <v>114</v>
      </c>
      <c r="E56" s="93" t="s">
        <v>243</v>
      </c>
      <c r="F56" s="82" t="s">
        <v>581</v>
      </c>
      <c r="G56" s="93" t="s">
        <v>444</v>
      </c>
      <c r="H56" s="93" t="s">
        <v>126</v>
      </c>
      <c r="I56" s="87">
        <v>3.331461</v>
      </c>
      <c r="J56" s="89">
        <v>4084</v>
      </c>
      <c r="K56" s="82"/>
      <c r="L56" s="87">
        <v>0.13605686</v>
      </c>
      <c r="M56" s="88">
        <v>5.8233162614273979E-8</v>
      </c>
      <c r="N56" s="88">
        <f t="shared" si="0"/>
        <v>2.5516121420008243E-4</v>
      </c>
      <c r="O56" s="88">
        <f>L56/'סכום נכסי הקרן'!$C$42</f>
        <v>1.7511102519414579E-6</v>
      </c>
    </row>
    <row r="57" spans="2:15">
      <c r="B57" s="86" t="s">
        <v>731</v>
      </c>
      <c r="C57" s="82" t="s">
        <v>732</v>
      </c>
      <c r="D57" s="93" t="s">
        <v>114</v>
      </c>
      <c r="E57" s="93" t="s">
        <v>243</v>
      </c>
      <c r="F57" s="82" t="s">
        <v>733</v>
      </c>
      <c r="G57" s="93" t="s">
        <v>433</v>
      </c>
      <c r="H57" s="93" t="s">
        <v>126</v>
      </c>
      <c r="I57" s="87">
        <v>4.8834039999999996</v>
      </c>
      <c r="J57" s="89">
        <v>7250</v>
      </c>
      <c r="K57" s="82"/>
      <c r="L57" s="87">
        <v>0.35404681100000002</v>
      </c>
      <c r="M57" s="88">
        <v>2.697784618695852E-7</v>
      </c>
      <c r="N57" s="88">
        <f t="shared" si="0"/>
        <v>6.639798550284572E-4</v>
      </c>
      <c r="O57" s="88">
        <f>L57/'סכום נכסי הקרן'!$C$42</f>
        <v>4.5567345917675869E-6</v>
      </c>
    </row>
    <row r="58" spans="2:15">
      <c r="B58" s="86" t="s">
        <v>734</v>
      </c>
      <c r="C58" s="82" t="s">
        <v>735</v>
      </c>
      <c r="D58" s="93" t="s">
        <v>114</v>
      </c>
      <c r="E58" s="93" t="s">
        <v>243</v>
      </c>
      <c r="F58" s="82" t="s">
        <v>569</v>
      </c>
      <c r="G58" s="93" t="s">
        <v>278</v>
      </c>
      <c r="H58" s="93" t="s">
        <v>126</v>
      </c>
      <c r="I58" s="87">
        <v>531.05137999999999</v>
      </c>
      <c r="J58" s="89">
        <v>123.1</v>
      </c>
      <c r="K58" s="82"/>
      <c r="L58" s="87">
        <v>0.65372424900000004</v>
      </c>
      <c r="M58" s="88">
        <v>1.6561638137849961E-7</v>
      </c>
      <c r="N58" s="88">
        <f t="shared" si="0"/>
        <v>1.2259953164204804E-3</v>
      </c>
      <c r="O58" s="88">
        <f>L58/'סכום נכסי הקרן'!$C$42</f>
        <v>8.4137119904621531E-6</v>
      </c>
    </row>
    <row r="59" spans="2:15">
      <c r="B59" s="86" t="s">
        <v>736</v>
      </c>
      <c r="C59" s="82" t="s">
        <v>737</v>
      </c>
      <c r="D59" s="93" t="s">
        <v>114</v>
      </c>
      <c r="E59" s="93" t="s">
        <v>243</v>
      </c>
      <c r="F59" s="82" t="s">
        <v>446</v>
      </c>
      <c r="G59" s="93" t="s">
        <v>433</v>
      </c>
      <c r="H59" s="93" t="s">
        <v>126</v>
      </c>
      <c r="I59" s="87">
        <v>50.155078000000003</v>
      </c>
      <c r="J59" s="89">
        <v>1070</v>
      </c>
      <c r="K59" s="87">
        <v>1.6049624999999998E-2</v>
      </c>
      <c r="L59" s="87">
        <v>0.55270896400000002</v>
      </c>
      <c r="M59" s="88">
        <v>3.0109829597480022E-7</v>
      </c>
      <c r="N59" s="88">
        <f t="shared" si="0"/>
        <v>1.036551118065709E-3</v>
      </c>
      <c r="O59" s="88">
        <f>L59/'סכום נכסי הקרן'!$C$42</f>
        <v>7.113601866163472E-6</v>
      </c>
    </row>
    <row r="60" spans="2:15">
      <c r="B60" s="86" t="s">
        <v>738</v>
      </c>
      <c r="C60" s="82" t="s">
        <v>739</v>
      </c>
      <c r="D60" s="93" t="s">
        <v>114</v>
      </c>
      <c r="E60" s="93" t="s">
        <v>243</v>
      </c>
      <c r="F60" s="82" t="s">
        <v>415</v>
      </c>
      <c r="G60" s="93" t="s">
        <v>416</v>
      </c>
      <c r="H60" s="93" t="s">
        <v>126</v>
      </c>
      <c r="I60" s="87">
        <v>2145.2439829999998</v>
      </c>
      <c r="J60" s="89">
        <v>114</v>
      </c>
      <c r="K60" s="82"/>
      <c r="L60" s="87">
        <v>2.4455781400000003</v>
      </c>
      <c r="M60" s="88">
        <v>1.6959045566824277E-6</v>
      </c>
      <c r="N60" s="88">
        <f t="shared" si="0"/>
        <v>4.5864404604338159E-3</v>
      </c>
      <c r="O60" s="88">
        <f>L60/'סכום נכסי הקרן'!$C$42</f>
        <v>3.1475641528680892E-5</v>
      </c>
    </row>
    <row r="61" spans="2:15">
      <c r="B61" s="86" t="s">
        <v>740</v>
      </c>
      <c r="C61" s="82" t="s">
        <v>741</v>
      </c>
      <c r="D61" s="93" t="s">
        <v>114</v>
      </c>
      <c r="E61" s="93" t="s">
        <v>243</v>
      </c>
      <c r="F61" s="82" t="s">
        <v>742</v>
      </c>
      <c r="G61" s="93" t="s">
        <v>480</v>
      </c>
      <c r="H61" s="93" t="s">
        <v>126</v>
      </c>
      <c r="I61" s="87">
        <v>122.91766800000001</v>
      </c>
      <c r="J61" s="89">
        <v>832.4</v>
      </c>
      <c r="K61" s="82"/>
      <c r="L61" s="87">
        <v>1.0231666719999999</v>
      </c>
      <c r="M61" s="88">
        <v>6.9162550703168662E-7</v>
      </c>
      <c r="N61" s="88">
        <f t="shared" si="0"/>
        <v>1.9188481224436419E-3</v>
      </c>
      <c r="O61" s="88">
        <f>L61/'סכום נכסי הקרן'!$C$42</f>
        <v>1.3168594724176515E-5</v>
      </c>
    </row>
    <row r="62" spans="2:15">
      <c r="B62" s="86" t="s">
        <v>743</v>
      </c>
      <c r="C62" s="82" t="s">
        <v>744</v>
      </c>
      <c r="D62" s="93" t="s">
        <v>114</v>
      </c>
      <c r="E62" s="93" t="s">
        <v>243</v>
      </c>
      <c r="F62" s="82" t="s">
        <v>745</v>
      </c>
      <c r="G62" s="93" t="s">
        <v>121</v>
      </c>
      <c r="H62" s="93" t="s">
        <v>126</v>
      </c>
      <c r="I62" s="87">
        <v>10.298857</v>
      </c>
      <c r="J62" s="89">
        <v>4269</v>
      </c>
      <c r="K62" s="82"/>
      <c r="L62" s="87">
        <v>0.43965822300000001</v>
      </c>
      <c r="M62" s="88">
        <v>3.7630440485786172E-7</v>
      </c>
      <c r="N62" s="88">
        <f t="shared" si="0"/>
        <v>8.2453560969825851E-4</v>
      </c>
      <c r="O62" s="88">
        <f>L62/'סכום נכסי הקרן'!$C$42</f>
        <v>5.6585902514997315E-6</v>
      </c>
    </row>
    <row r="63" spans="2:15">
      <c r="B63" s="86" t="s">
        <v>746</v>
      </c>
      <c r="C63" s="82" t="s">
        <v>747</v>
      </c>
      <c r="D63" s="93" t="s">
        <v>114</v>
      </c>
      <c r="E63" s="93" t="s">
        <v>243</v>
      </c>
      <c r="F63" s="82" t="s">
        <v>748</v>
      </c>
      <c r="G63" s="93" t="s">
        <v>147</v>
      </c>
      <c r="H63" s="93" t="s">
        <v>126</v>
      </c>
      <c r="I63" s="87">
        <v>9.76342</v>
      </c>
      <c r="J63" s="89">
        <v>14730</v>
      </c>
      <c r="K63" s="82"/>
      <c r="L63" s="87">
        <v>1.438151752</v>
      </c>
      <c r="M63" s="88">
        <v>3.8009289626697714E-7</v>
      </c>
      <c r="N63" s="88">
        <f t="shared" si="0"/>
        <v>2.6971116873070258E-3</v>
      </c>
      <c r="O63" s="88">
        <f>L63/'סכום נכסי הקרן'!$C$42</f>
        <v>1.8509631023196988E-5</v>
      </c>
    </row>
    <row r="64" spans="2:15">
      <c r="B64" s="86" t="s">
        <v>749</v>
      </c>
      <c r="C64" s="82" t="s">
        <v>750</v>
      </c>
      <c r="D64" s="93" t="s">
        <v>114</v>
      </c>
      <c r="E64" s="93" t="s">
        <v>243</v>
      </c>
      <c r="F64" s="82" t="s">
        <v>540</v>
      </c>
      <c r="G64" s="93" t="s">
        <v>444</v>
      </c>
      <c r="H64" s="93" t="s">
        <v>126</v>
      </c>
      <c r="I64" s="87">
        <v>13.326731000000001</v>
      </c>
      <c r="J64" s="89">
        <v>21860</v>
      </c>
      <c r="K64" s="82"/>
      <c r="L64" s="87">
        <v>2.9132235029999998</v>
      </c>
      <c r="M64" s="88">
        <v>7.1235957314437332E-7</v>
      </c>
      <c r="N64" s="88">
        <f t="shared" si="0"/>
        <v>5.4634631892996601E-3</v>
      </c>
      <c r="O64" s="88">
        <f>L64/'סכום נכסי הקרן'!$C$42</f>
        <v>3.7494438298077042E-5</v>
      </c>
    </row>
    <row r="65" spans="2:15">
      <c r="B65" s="86" t="s">
        <v>751</v>
      </c>
      <c r="C65" s="82" t="s">
        <v>752</v>
      </c>
      <c r="D65" s="93" t="s">
        <v>114</v>
      </c>
      <c r="E65" s="93" t="s">
        <v>243</v>
      </c>
      <c r="F65" s="82" t="s">
        <v>753</v>
      </c>
      <c r="G65" s="93" t="s">
        <v>122</v>
      </c>
      <c r="H65" s="93" t="s">
        <v>126</v>
      </c>
      <c r="I65" s="87">
        <v>10.418444999999998</v>
      </c>
      <c r="J65" s="89">
        <v>27500</v>
      </c>
      <c r="K65" s="82"/>
      <c r="L65" s="87">
        <v>2.8650723020000002</v>
      </c>
      <c r="M65" s="88">
        <v>1.7932585789764299E-6</v>
      </c>
      <c r="N65" s="88">
        <f t="shared" si="0"/>
        <v>5.3731603636108117E-3</v>
      </c>
      <c r="O65" s="88">
        <f>L65/'סכום נכסי הקרן'!$C$42</f>
        <v>3.68747116505975E-5</v>
      </c>
    </row>
    <row r="66" spans="2:15">
      <c r="B66" s="86" t="s">
        <v>754</v>
      </c>
      <c r="C66" s="82" t="s">
        <v>755</v>
      </c>
      <c r="D66" s="93" t="s">
        <v>114</v>
      </c>
      <c r="E66" s="93" t="s">
        <v>243</v>
      </c>
      <c r="F66" s="82" t="s">
        <v>756</v>
      </c>
      <c r="G66" s="93" t="s">
        <v>757</v>
      </c>
      <c r="H66" s="93" t="s">
        <v>126</v>
      </c>
      <c r="I66" s="87">
        <v>122.254828</v>
      </c>
      <c r="J66" s="89">
        <v>4892</v>
      </c>
      <c r="K66" s="82"/>
      <c r="L66" s="87">
        <v>5.9807061729999997</v>
      </c>
      <c r="M66" s="88">
        <v>1.709448901032061E-6</v>
      </c>
      <c r="N66" s="88">
        <f t="shared" si="0"/>
        <v>1.1216224223288765E-2</v>
      </c>
      <c r="O66" s="88">
        <f>L66/'סכום נכסי הקרן'!$C$42</f>
        <v>7.6974258360731408E-5</v>
      </c>
    </row>
    <row r="67" spans="2:15">
      <c r="B67" s="86" t="s">
        <v>758</v>
      </c>
      <c r="C67" s="82" t="s">
        <v>759</v>
      </c>
      <c r="D67" s="93" t="s">
        <v>114</v>
      </c>
      <c r="E67" s="93" t="s">
        <v>243</v>
      </c>
      <c r="F67" s="82" t="s">
        <v>760</v>
      </c>
      <c r="G67" s="93" t="s">
        <v>148</v>
      </c>
      <c r="H67" s="93" t="s">
        <v>126</v>
      </c>
      <c r="I67" s="87">
        <v>56.28831499999999</v>
      </c>
      <c r="J67" s="89">
        <v>3055</v>
      </c>
      <c r="K67" s="82"/>
      <c r="L67" s="87">
        <v>1.7196080260000004</v>
      </c>
      <c r="M67" s="88">
        <v>5.3102183962264143E-7</v>
      </c>
      <c r="N67" s="88">
        <f t="shared" si="0"/>
        <v>3.2249551537670866E-3</v>
      </c>
      <c r="O67" s="88">
        <f>L67/'סכום נכסי הקרן'!$C$42</f>
        <v>2.2132094211562828E-5</v>
      </c>
    </row>
    <row r="68" spans="2:15">
      <c r="B68" s="86" t="s">
        <v>761</v>
      </c>
      <c r="C68" s="82" t="s">
        <v>762</v>
      </c>
      <c r="D68" s="93" t="s">
        <v>114</v>
      </c>
      <c r="E68" s="93" t="s">
        <v>243</v>
      </c>
      <c r="F68" s="82" t="s">
        <v>763</v>
      </c>
      <c r="G68" s="93" t="s">
        <v>757</v>
      </c>
      <c r="H68" s="93" t="s">
        <v>126</v>
      </c>
      <c r="I68" s="87">
        <v>31.248530000000002</v>
      </c>
      <c r="J68" s="89">
        <v>17440</v>
      </c>
      <c r="K68" s="82"/>
      <c r="L68" s="87">
        <v>5.4497435509999992</v>
      </c>
      <c r="M68" s="88">
        <v>1.3638096500029221E-6</v>
      </c>
      <c r="N68" s="88">
        <f t="shared" si="0"/>
        <v>1.0220456223612897E-2</v>
      </c>
      <c r="O68" s="88">
        <f>L68/'סכום נכסי הקרן'!$C$42</f>
        <v>7.0140541260528465E-5</v>
      </c>
    </row>
    <row r="69" spans="2:15">
      <c r="B69" s="86" t="s">
        <v>764</v>
      </c>
      <c r="C69" s="82" t="s">
        <v>765</v>
      </c>
      <c r="D69" s="93" t="s">
        <v>114</v>
      </c>
      <c r="E69" s="93" t="s">
        <v>243</v>
      </c>
      <c r="F69" s="82" t="s">
        <v>766</v>
      </c>
      <c r="G69" s="93" t="s">
        <v>354</v>
      </c>
      <c r="H69" s="93" t="s">
        <v>126</v>
      </c>
      <c r="I69" s="87">
        <v>10.690357999999998</v>
      </c>
      <c r="J69" s="89">
        <v>18950</v>
      </c>
      <c r="K69" s="82"/>
      <c r="L69" s="87">
        <v>2.0258229050000001</v>
      </c>
      <c r="M69" s="88">
        <v>7.3788385586277044E-7</v>
      </c>
      <c r="N69" s="88">
        <f t="shared" si="0"/>
        <v>3.7992309406092292E-3</v>
      </c>
      <c r="O69" s="88">
        <f>L69/'סכום נכסי הקרן'!$C$42</f>
        <v>2.6073211285071008E-5</v>
      </c>
    </row>
    <row r="70" spans="2:15">
      <c r="B70" s="86" t="s">
        <v>767</v>
      </c>
      <c r="C70" s="82" t="s">
        <v>768</v>
      </c>
      <c r="D70" s="93" t="s">
        <v>114</v>
      </c>
      <c r="E70" s="93" t="s">
        <v>243</v>
      </c>
      <c r="F70" s="82" t="s">
        <v>769</v>
      </c>
      <c r="G70" s="93" t="s">
        <v>123</v>
      </c>
      <c r="H70" s="93" t="s">
        <v>126</v>
      </c>
      <c r="I70" s="87">
        <v>89.467354</v>
      </c>
      <c r="J70" s="89">
        <v>1022</v>
      </c>
      <c r="K70" s="82"/>
      <c r="L70" s="87">
        <v>0.9143563589999999</v>
      </c>
      <c r="M70" s="88">
        <v>4.4679381275492585E-7</v>
      </c>
      <c r="N70" s="88">
        <f t="shared" si="0"/>
        <v>1.7147851183248418E-3</v>
      </c>
      <c r="O70" s="88">
        <f>L70/'סכום נכסי הקרן'!$C$42</f>
        <v>1.1768159239988076E-5</v>
      </c>
    </row>
    <row r="71" spans="2:15">
      <c r="B71" s="86" t="s">
        <v>770</v>
      </c>
      <c r="C71" s="82" t="s">
        <v>771</v>
      </c>
      <c r="D71" s="93" t="s">
        <v>114</v>
      </c>
      <c r="E71" s="93" t="s">
        <v>243</v>
      </c>
      <c r="F71" s="82" t="s">
        <v>772</v>
      </c>
      <c r="G71" s="93" t="s">
        <v>444</v>
      </c>
      <c r="H71" s="93" t="s">
        <v>126</v>
      </c>
      <c r="I71" s="87">
        <v>205.47727800000001</v>
      </c>
      <c r="J71" s="89">
        <v>765</v>
      </c>
      <c r="K71" s="82"/>
      <c r="L71" s="87">
        <v>1.571901177</v>
      </c>
      <c r="M71" s="88">
        <v>6.7907466780347861E-7</v>
      </c>
      <c r="N71" s="88">
        <f t="shared" si="0"/>
        <v>2.9479455348731306E-3</v>
      </c>
      <c r="O71" s="88">
        <f>L71/'סכום נכסי הקרן'!$C$42</f>
        <v>2.0231043595181782E-5</v>
      </c>
    </row>
    <row r="72" spans="2:15">
      <c r="B72" s="86" t="s">
        <v>773</v>
      </c>
      <c r="C72" s="82" t="s">
        <v>774</v>
      </c>
      <c r="D72" s="93" t="s">
        <v>114</v>
      </c>
      <c r="E72" s="93" t="s">
        <v>243</v>
      </c>
      <c r="F72" s="82" t="s">
        <v>503</v>
      </c>
      <c r="G72" s="93" t="s">
        <v>120</v>
      </c>
      <c r="H72" s="93" t="s">
        <v>126</v>
      </c>
      <c r="I72" s="87">
        <v>5604.7056609999991</v>
      </c>
      <c r="J72" s="89">
        <v>118.6</v>
      </c>
      <c r="K72" s="82"/>
      <c r="L72" s="87">
        <v>6.6471809139999998</v>
      </c>
      <c r="M72" s="88">
        <v>2.163597233328204E-6</v>
      </c>
      <c r="N72" s="88">
        <f t="shared" si="0"/>
        <v>1.2466131829176812E-2</v>
      </c>
      <c r="O72" s="88">
        <f>L72/'סכום נכסי הקרן'!$C$42</f>
        <v>8.5552074662130154E-5</v>
      </c>
    </row>
    <row r="73" spans="2:15">
      <c r="B73" s="86" t="s">
        <v>775</v>
      </c>
      <c r="C73" s="82" t="s">
        <v>776</v>
      </c>
      <c r="D73" s="93" t="s">
        <v>114</v>
      </c>
      <c r="E73" s="93" t="s">
        <v>243</v>
      </c>
      <c r="F73" s="82" t="s">
        <v>314</v>
      </c>
      <c r="G73" s="93" t="s">
        <v>267</v>
      </c>
      <c r="H73" s="93" t="s">
        <v>126</v>
      </c>
      <c r="I73" s="87">
        <v>2.9869780000000001</v>
      </c>
      <c r="J73" s="89">
        <v>67500</v>
      </c>
      <c r="K73" s="82"/>
      <c r="L73" s="87">
        <v>2.0162099659999999</v>
      </c>
      <c r="M73" s="88">
        <v>5.527452785915939E-7</v>
      </c>
      <c r="N73" s="88">
        <f t="shared" si="0"/>
        <v>3.7812028221646953E-3</v>
      </c>
      <c r="O73" s="88">
        <f>L73/'סכום נכסי הקרן'!$C$42</f>
        <v>2.5949488629453436E-5</v>
      </c>
    </row>
    <row r="74" spans="2:15">
      <c r="B74" s="86" t="s">
        <v>777</v>
      </c>
      <c r="C74" s="82" t="s">
        <v>778</v>
      </c>
      <c r="D74" s="93" t="s">
        <v>114</v>
      </c>
      <c r="E74" s="93" t="s">
        <v>243</v>
      </c>
      <c r="F74" s="82" t="s">
        <v>779</v>
      </c>
      <c r="G74" s="93" t="s">
        <v>382</v>
      </c>
      <c r="H74" s="93" t="s">
        <v>126</v>
      </c>
      <c r="I74" s="87">
        <v>36.546348999999999</v>
      </c>
      <c r="J74" s="89">
        <v>5918</v>
      </c>
      <c r="K74" s="82"/>
      <c r="L74" s="87">
        <v>2.1628129340000002</v>
      </c>
      <c r="M74" s="88">
        <v>4.9346551951049054E-7</v>
      </c>
      <c r="N74" s="88">
        <f t="shared" si="0"/>
        <v>4.0561422211793123E-3</v>
      </c>
      <c r="O74" s="88">
        <f>L74/'סכום נכסי הקרן'!$C$42</f>
        <v>2.7836331823025934E-5</v>
      </c>
    </row>
    <row r="75" spans="2:15">
      <c r="B75" s="86" t="s">
        <v>780</v>
      </c>
      <c r="C75" s="82" t="s">
        <v>781</v>
      </c>
      <c r="D75" s="93" t="s">
        <v>114</v>
      </c>
      <c r="E75" s="93" t="s">
        <v>243</v>
      </c>
      <c r="F75" s="82" t="s">
        <v>392</v>
      </c>
      <c r="G75" s="93" t="s">
        <v>267</v>
      </c>
      <c r="H75" s="93" t="s">
        <v>126</v>
      </c>
      <c r="I75" s="87">
        <v>24.916167000000002</v>
      </c>
      <c r="J75" s="89">
        <v>9700</v>
      </c>
      <c r="K75" s="82"/>
      <c r="L75" s="87">
        <v>2.4168682339999998</v>
      </c>
      <c r="M75" s="88">
        <v>6.8349895462339128E-7</v>
      </c>
      <c r="N75" s="88">
        <f t="shared" si="0"/>
        <v>4.5325978649591713E-3</v>
      </c>
      <c r="O75" s="88">
        <f>L75/'סכום נכסי הקרן'!$C$42</f>
        <v>3.1106132701791338E-5</v>
      </c>
    </row>
    <row r="76" spans="2:15">
      <c r="B76" s="86" t="s">
        <v>782</v>
      </c>
      <c r="C76" s="82" t="s">
        <v>783</v>
      </c>
      <c r="D76" s="93" t="s">
        <v>114</v>
      </c>
      <c r="E76" s="93" t="s">
        <v>243</v>
      </c>
      <c r="F76" s="82" t="s">
        <v>784</v>
      </c>
      <c r="G76" s="93" t="s">
        <v>757</v>
      </c>
      <c r="H76" s="93" t="s">
        <v>126</v>
      </c>
      <c r="I76" s="87">
        <v>80.510733999999999</v>
      </c>
      <c r="J76" s="89">
        <v>7364</v>
      </c>
      <c r="K76" s="82"/>
      <c r="L76" s="87">
        <v>5.9288104409999995</v>
      </c>
      <c r="M76" s="88">
        <v>1.2800961397336454E-6</v>
      </c>
      <c r="N76" s="88">
        <f t="shared" ref="N76:N139" si="1">IFERROR(L76/$L$11,0)</f>
        <v>1.1118898899237319E-2</v>
      </c>
      <c r="O76" s="88">
        <f>L76/'סכום נכסי הקרן'!$C$42</f>
        <v>7.6306337990253892E-5</v>
      </c>
    </row>
    <row r="77" spans="2:15">
      <c r="B77" s="86" t="s">
        <v>785</v>
      </c>
      <c r="C77" s="82" t="s">
        <v>786</v>
      </c>
      <c r="D77" s="93" t="s">
        <v>114</v>
      </c>
      <c r="E77" s="93" t="s">
        <v>243</v>
      </c>
      <c r="F77" s="82" t="s">
        <v>787</v>
      </c>
      <c r="G77" s="93" t="s">
        <v>788</v>
      </c>
      <c r="H77" s="93" t="s">
        <v>126</v>
      </c>
      <c r="I77" s="87">
        <v>117.578811</v>
      </c>
      <c r="J77" s="89">
        <v>3500</v>
      </c>
      <c r="K77" s="82"/>
      <c r="L77" s="87">
        <v>4.1152583709999995</v>
      </c>
      <c r="M77" s="88">
        <v>1.0748302111262853E-6</v>
      </c>
      <c r="N77" s="88">
        <f t="shared" si="1"/>
        <v>7.71776096178769E-3</v>
      </c>
      <c r="O77" s="88">
        <f>L77/'סכום נכסי הקרן'!$C$42</f>
        <v>5.29651435645803E-5</v>
      </c>
    </row>
    <row r="78" spans="2:15">
      <c r="B78" s="86" t="s">
        <v>789</v>
      </c>
      <c r="C78" s="82" t="s">
        <v>790</v>
      </c>
      <c r="D78" s="93" t="s">
        <v>114</v>
      </c>
      <c r="E78" s="93" t="s">
        <v>243</v>
      </c>
      <c r="F78" s="82" t="s">
        <v>791</v>
      </c>
      <c r="G78" s="93" t="s">
        <v>382</v>
      </c>
      <c r="H78" s="93" t="s">
        <v>126</v>
      </c>
      <c r="I78" s="87">
        <v>33.480652999999997</v>
      </c>
      <c r="J78" s="89">
        <v>6853</v>
      </c>
      <c r="K78" s="82"/>
      <c r="L78" s="87">
        <v>2.2944291669999997</v>
      </c>
      <c r="M78" s="88">
        <v>5.4103142364923746E-7</v>
      </c>
      <c r="N78" s="88">
        <f t="shared" si="1"/>
        <v>4.3029754776628213E-3</v>
      </c>
      <c r="O78" s="88">
        <f>L78/'סכום נכסי הקרן'!$C$42</f>
        <v>2.9530289297336412E-5</v>
      </c>
    </row>
    <row r="79" spans="2:15">
      <c r="B79" s="86" t="s">
        <v>792</v>
      </c>
      <c r="C79" s="82" t="s">
        <v>793</v>
      </c>
      <c r="D79" s="93" t="s">
        <v>114</v>
      </c>
      <c r="E79" s="93" t="s">
        <v>243</v>
      </c>
      <c r="F79" s="82" t="s">
        <v>473</v>
      </c>
      <c r="G79" s="93" t="s">
        <v>267</v>
      </c>
      <c r="H79" s="93" t="s">
        <v>126</v>
      </c>
      <c r="I79" s="87">
        <v>748.394497</v>
      </c>
      <c r="J79" s="89">
        <v>166</v>
      </c>
      <c r="K79" s="82"/>
      <c r="L79" s="87">
        <v>1.2423348639999998</v>
      </c>
      <c r="M79" s="88">
        <v>1.0846549452460882E-6</v>
      </c>
      <c r="N79" s="88">
        <f t="shared" si="1"/>
        <v>2.3298764379931611E-3</v>
      </c>
      <c r="O79" s="88">
        <f>L79/'סכום נכסי הקרן'!$C$42</f>
        <v>1.5989383531963742E-5</v>
      </c>
    </row>
    <row r="80" spans="2:15">
      <c r="B80" s="86" t="s">
        <v>794</v>
      </c>
      <c r="C80" s="82" t="s">
        <v>795</v>
      </c>
      <c r="D80" s="93" t="s">
        <v>114</v>
      </c>
      <c r="E80" s="93" t="s">
        <v>243</v>
      </c>
      <c r="F80" s="82" t="s">
        <v>796</v>
      </c>
      <c r="G80" s="93" t="s">
        <v>416</v>
      </c>
      <c r="H80" s="93" t="s">
        <v>126</v>
      </c>
      <c r="I80" s="87">
        <v>17.733276</v>
      </c>
      <c r="J80" s="89">
        <v>8082</v>
      </c>
      <c r="K80" s="82"/>
      <c r="L80" s="87">
        <v>1.4332033530000001</v>
      </c>
      <c r="M80" s="88">
        <v>7.0933103999999997E-7</v>
      </c>
      <c r="N80" s="88">
        <f t="shared" si="1"/>
        <v>2.6878314533137788E-3</v>
      </c>
      <c r="O80" s="88">
        <f>L80/'סכום נכסי הקרן'!$C$42</f>
        <v>1.8445943001735984E-5</v>
      </c>
    </row>
    <row r="81" spans="2:15">
      <c r="B81" s="86" t="s">
        <v>797</v>
      </c>
      <c r="C81" s="82" t="s">
        <v>798</v>
      </c>
      <c r="D81" s="93" t="s">
        <v>114</v>
      </c>
      <c r="E81" s="93" t="s">
        <v>243</v>
      </c>
      <c r="F81" s="82" t="s">
        <v>799</v>
      </c>
      <c r="G81" s="93" t="s">
        <v>120</v>
      </c>
      <c r="H81" s="93" t="s">
        <v>126</v>
      </c>
      <c r="I81" s="87">
        <v>16.615424000000001</v>
      </c>
      <c r="J81" s="89">
        <v>1781</v>
      </c>
      <c r="K81" s="82"/>
      <c r="L81" s="87">
        <v>0.29592070100000001</v>
      </c>
      <c r="M81" s="88">
        <v>1.7738969530427349E-7</v>
      </c>
      <c r="N81" s="88">
        <f t="shared" si="1"/>
        <v>5.5497007188097351E-4</v>
      </c>
      <c r="O81" s="88">
        <f>L81/'סכום נכסי הקרן'!$C$42</f>
        <v>3.8086265792316747E-6</v>
      </c>
    </row>
    <row r="82" spans="2:15">
      <c r="B82" s="86" t="s">
        <v>800</v>
      </c>
      <c r="C82" s="82" t="s">
        <v>801</v>
      </c>
      <c r="D82" s="93" t="s">
        <v>114</v>
      </c>
      <c r="E82" s="93" t="s">
        <v>243</v>
      </c>
      <c r="F82" s="82" t="s">
        <v>802</v>
      </c>
      <c r="G82" s="93" t="s">
        <v>150</v>
      </c>
      <c r="H82" s="93" t="s">
        <v>126</v>
      </c>
      <c r="I82" s="87">
        <v>12.127497999999997</v>
      </c>
      <c r="J82" s="89">
        <v>6670</v>
      </c>
      <c r="K82" s="82"/>
      <c r="L82" s="87">
        <v>0.808904132</v>
      </c>
      <c r="M82" s="88">
        <v>3.6813624616196456E-7</v>
      </c>
      <c r="N82" s="88">
        <f t="shared" si="1"/>
        <v>1.5170198731073445E-3</v>
      </c>
      <c r="O82" s="88">
        <f>L82/'סכום נכסי הקרן'!$C$42</f>
        <v>1.0410943765591873E-5</v>
      </c>
    </row>
    <row r="83" spans="2:15">
      <c r="B83" s="86" t="s">
        <v>803</v>
      </c>
      <c r="C83" s="82" t="s">
        <v>804</v>
      </c>
      <c r="D83" s="93" t="s">
        <v>114</v>
      </c>
      <c r="E83" s="93" t="s">
        <v>243</v>
      </c>
      <c r="F83" s="82" t="s">
        <v>805</v>
      </c>
      <c r="G83" s="93" t="s">
        <v>122</v>
      </c>
      <c r="H83" s="93" t="s">
        <v>126</v>
      </c>
      <c r="I83" s="87">
        <v>869.02672399999994</v>
      </c>
      <c r="J83" s="89">
        <v>277</v>
      </c>
      <c r="K83" s="82"/>
      <c r="L83" s="87">
        <v>2.4072040270000001</v>
      </c>
      <c r="M83" s="88">
        <v>1.7083176509746625E-6</v>
      </c>
      <c r="N83" s="88">
        <f t="shared" si="1"/>
        <v>4.5144735984400056E-3</v>
      </c>
      <c r="O83" s="88">
        <f>L83/'סכום נכסי הקרן'!$C$42</f>
        <v>3.0981750204983876E-5</v>
      </c>
    </row>
    <row r="84" spans="2:15">
      <c r="B84" s="86" t="s">
        <v>806</v>
      </c>
      <c r="C84" s="82" t="s">
        <v>807</v>
      </c>
      <c r="D84" s="93" t="s">
        <v>114</v>
      </c>
      <c r="E84" s="93" t="s">
        <v>243</v>
      </c>
      <c r="F84" s="82" t="s">
        <v>479</v>
      </c>
      <c r="G84" s="93" t="s">
        <v>480</v>
      </c>
      <c r="H84" s="93" t="s">
        <v>126</v>
      </c>
      <c r="I84" s="87">
        <v>28.577449999999999</v>
      </c>
      <c r="J84" s="89">
        <v>9351</v>
      </c>
      <c r="K84" s="82"/>
      <c r="L84" s="87">
        <v>2.6722773329999998</v>
      </c>
      <c r="M84" s="88">
        <v>8.49309660344788E-7</v>
      </c>
      <c r="N84" s="88">
        <f t="shared" si="1"/>
        <v>5.0115924251642871E-3</v>
      </c>
      <c r="O84" s="88">
        <f>L84/'סכום נכסי הקרן'!$C$42</f>
        <v>3.4393357555415262E-5</v>
      </c>
    </row>
    <row r="85" spans="2:15">
      <c r="B85" s="86" t="s">
        <v>808</v>
      </c>
      <c r="C85" s="82" t="s">
        <v>809</v>
      </c>
      <c r="D85" s="93" t="s">
        <v>114</v>
      </c>
      <c r="E85" s="93" t="s">
        <v>243</v>
      </c>
      <c r="F85" s="82" t="s">
        <v>810</v>
      </c>
      <c r="G85" s="93" t="s">
        <v>120</v>
      </c>
      <c r="H85" s="93" t="s">
        <v>126</v>
      </c>
      <c r="I85" s="87">
        <v>88.027438000000004</v>
      </c>
      <c r="J85" s="89">
        <v>1623</v>
      </c>
      <c r="K85" s="82"/>
      <c r="L85" s="87">
        <v>1.428685319</v>
      </c>
      <c r="M85" s="88">
        <v>9.3480189821175467E-7</v>
      </c>
      <c r="N85" s="88">
        <f t="shared" si="1"/>
        <v>2.6793583264075921E-3</v>
      </c>
      <c r="O85" s="88">
        <f>L85/'סכום נכסי הקרן'!$C$42</f>
        <v>1.838779396275316E-5</v>
      </c>
    </row>
    <row r="86" spans="2:15">
      <c r="B86" s="86" t="s">
        <v>811</v>
      </c>
      <c r="C86" s="82" t="s">
        <v>812</v>
      </c>
      <c r="D86" s="93" t="s">
        <v>114</v>
      </c>
      <c r="E86" s="93" t="s">
        <v>243</v>
      </c>
      <c r="F86" s="82" t="s">
        <v>813</v>
      </c>
      <c r="G86" s="93" t="s">
        <v>150</v>
      </c>
      <c r="H86" s="93" t="s">
        <v>126</v>
      </c>
      <c r="I86" s="87">
        <v>0.97189300000000001</v>
      </c>
      <c r="J86" s="89">
        <v>6433</v>
      </c>
      <c r="K86" s="82"/>
      <c r="L86" s="87">
        <v>6.2521876000000004E-2</v>
      </c>
      <c r="M86" s="88">
        <v>1.7625848722737906E-8</v>
      </c>
      <c r="N86" s="88">
        <f t="shared" si="1"/>
        <v>1.1725360848565072E-4</v>
      </c>
      <c r="O86" s="88">
        <f>L86/'סכום נכסי הקרן'!$C$42</f>
        <v>8.0468340982007523E-7</v>
      </c>
    </row>
    <row r="87" spans="2:15">
      <c r="B87" s="86" t="s">
        <v>814</v>
      </c>
      <c r="C87" s="82" t="s">
        <v>815</v>
      </c>
      <c r="D87" s="93" t="s">
        <v>114</v>
      </c>
      <c r="E87" s="93" t="s">
        <v>243</v>
      </c>
      <c r="F87" s="82" t="s">
        <v>450</v>
      </c>
      <c r="G87" s="93" t="s">
        <v>149</v>
      </c>
      <c r="H87" s="93" t="s">
        <v>126</v>
      </c>
      <c r="I87" s="87">
        <v>179.83506</v>
      </c>
      <c r="J87" s="89">
        <v>1846</v>
      </c>
      <c r="K87" s="82"/>
      <c r="L87" s="87">
        <v>3.3197552150000003</v>
      </c>
      <c r="M87" s="88">
        <v>1.0907354784390535E-6</v>
      </c>
      <c r="N87" s="88">
        <f t="shared" si="1"/>
        <v>6.225873296697099E-3</v>
      </c>
      <c r="O87" s="88">
        <f>L87/'סכום נכסי הקרן'!$C$42</f>
        <v>4.272667611851853E-5</v>
      </c>
    </row>
    <row r="88" spans="2:15">
      <c r="B88" s="86" t="s">
        <v>816</v>
      </c>
      <c r="C88" s="82" t="s">
        <v>817</v>
      </c>
      <c r="D88" s="93" t="s">
        <v>114</v>
      </c>
      <c r="E88" s="93" t="s">
        <v>243</v>
      </c>
      <c r="F88" s="82" t="s">
        <v>818</v>
      </c>
      <c r="G88" s="93" t="s">
        <v>121</v>
      </c>
      <c r="H88" s="93" t="s">
        <v>126</v>
      </c>
      <c r="I88" s="87">
        <v>12.074317000000001</v>
      </c>
      <c r="J88" s="89">
        <v>13110</v>
      </c>
      <c r="K88" s="82"/>
      <c r="L88" s="87">
        <v>1.582942903</v>
      </c>
      <c r="M88" s="88">
        <v>9.8550792891078201E-7</v>
      </c>
      <c r="N88" s="88">
        <f t="shared" si="1"/>
        <v>2.9686532023367527E-3</v>
      </c>
      <c r="O88" s="88">
        <f>L88/'סכום נכסי הקרן'!$C$42</f>
        <v>2.0373155353440266E-5</v>
      </c>
    </row>
    <row r="89" spans="2:15">
      <c r="B89" s="86" t="s">
        <v>819</v>
      </c>
      <c r="C89" s="82" t="s">
        <v>820</v>
      </c>
      <c r="D89" s="93" t="s">
        <v>114</v>
      </c>
      <c r="E89" s="93" t="s">
        <v>243</v>
      </c>
      <c r="F89" s="82" t="s">
        <v>821</v>
      </c>
      <c r="G89" s="93" t="s">
        <v>416</v>
      </c>
      <c r="H89" s="93" t="s">
        <v>126</v>
      </c>
      <c r="I89" s="87">
        <v>4.9494290000000003</v>
      </c>
      <c r="J89" s="89">
        <v>43690</v>
      </c>
      <c r="K89" s="87">
        <v>1.4848286E-2</v>
      </c>
      <c r="L89" s="87">
        <v>2.1772537010000002</v>
      </c>
      <c r="M89" s="88">
        <v>7.2771144955966173E-7</v>
      </c>
      <c r="N89" s="88">
        <f t="shared" si="1"/>
        <v>4.083224454605106E-3</v>
      </c>
      <c r="O89" s="88">
        <f>L89/'סכום נכסי הקרן'!$C$42</f>
        <v>2.802219069952505E-5</v>
      </c>
    </row>
    <row r="90" spans="2:15">
      <c r="B90" s="86" t="s">
        <v>822</v>
      </c>
      <c r="C90" s="82" t="s">
        <v>823</v>
      </c>
      <c r="D90" s="93" t="s">
        <v>114</v>
      </c>
      <c r="E90" s="93" t="s">
        <v>243</v>
      </c>
      <c r="F90" s="82" t="s">
        <v>824</v>
      </c>
      <c r="G90" s="93" t="s">
        <v>360</v>
      </c>
      <c r="H90" s="93" t="s">
        <v>126</v>
      </c>
      <c r="I90" s="87">
        <v>176.13437099999999</v>
      </c>
      <c r="J90" s="89">
        <v>881.2</v>
      </c>
      <c r="K90" s="82"/>
      <c r="L90" s="87">
        <v>1.5520960769999999</v>
      </c>
      <c r="M90" s="88">
        <v>1.6503286900372383E-6</v>
      </c>
      <c r="N90" s="88">
        <f t="shared" si="1"/>
        <v>2.9108030242834104E-3</v>
      </c>
      <c r="O90" s="88">
        <f>L90/'סכום נכסי הקרן'!$C$42</f>
        <v>1.9976143447914483E-5</v>
      </c>
    </row>
    <row r="91" spans="2:15">
      <c r="B91" s="86" t="s">
        <v>825</v>
      </c>
      <c r="C91" s="82" t="s">
        <v>826</v>
      </c>
      <c r="D91" s="93" t="s">
        <v>114</v>
      </c>
      <c r="E91" s="93" t="s">
        <v>243</v>
      </c>
      <c r="F91" s="82" t="s">
        <v>827</v>
      </c>
      <c r="G91" s="93" t="s">
        <v>354</v>
      </c>
      <c r="H91" s="93" t="s">
        <v>126</v>
      </c>
      <c r="I91" s="87">
        <v>6.1303260000000002</v>
      </c>
      <c r="J91" s="89">
        <v>32200</v>
      </c>
      <c r="K91" s="82"/>
      <c r="L91" s="87">
        <v>1.97396506</v>
      </c>
      <c r="M91" s="88">
        <v>4.4907339036628378E-7</v>
      </c>
      <c r="N91" s="88">
        <f t="shared" si="1"/>
        <v>3.7019766698874173E-3</v>
      </c>
      <c r="O91" s="88">
        <f>L91/'סכום נכסי הקרן'!$C$42</f>
        <v>2.5405778536563574E-5</v>
      </c>
    </row>
    <row r="92" spans="2:15">
      <c r="B92" s="86" t="s">
        <v>828</v>
      </c>
      <c r="C92" s="82" t="s">
        <v>829</v>
      </c>
      <c r="D92" s="93" t="s">
        <v>114</v>
      </c>
      <c r="E92" s="93" t="s">
        <v>243</v>
      </c>
      <c r="F92" s="82" t="s">
        <v>429</v>
      </c>
      <c r="G92" s="93" t="s">
        <v>278</v>
      </c>
      <c r="H92" s="93" t="s">
        <v>126</v>
      </c>
      <c r="I92" s="87">
        <v>11.332744</v>
      </c>
      <c r="J92" s="89">
        <v>43790</v>
      </c>
      <c r="K92" s="82"/>
      <c r="L92" s="87">
        <v>4.9626085839999998</v>
      </c>
      <c r="M92" s="88">
        <v>1.0658868985028527E-6</v>
      </c>
      <c r="N92" s="88">
        <f t="shared" si="1"/>
        <v>9.3068826657707049E-3</v>
      </c>
      <c r="O92" s="88">
        <f>L92/'סכום נכסי הקרן'!$C$42</f>
        <v>6.3870904912953906E-5</v>
      </c>
    </row>
    <row r="93" spans="2:15">
      <c r="B93" s="86" t="s">
        <v>830</v>
      </c>
      <c r="C93" s="82" t="s">
        <v>831</v>
      </c>
      <c r="D93" s="93" t="s">
        <v>114</v>
      </c>
      <c r="E93" s="93" t="s">
        <v>243</v>
      </c>
      <c r="F93" s="82" t="s">
        <v>832</v>
      </c>
      <c r="G93" s="93" t="s">
        <v>250</v>
      </c>
      <c r="H93" s="93" t="s">
        <v>126</v>
      </c>
      <c r="I93" s="87">
        <v>0.37029400000000001</v>
      </c>
      <c r="J93" s="89">
        <v>14660</v>
      </c>
      <c r="K93" s="82"/>
      <c r="L93" s="87">
        <v>5.4285158999999999E-2</v>
      </c>
      <c r="M93" s="88">
        <v>1.044475108200687E-8</v>
      </c>
      <c r="N93" s="88">
        <f t="shared" si="1"/>
        <v>1.0180645859006692E-4</v>
      </c>
      <c r="O93" s="88">
        <f>L93/'סכום נכסי הקרן'!$C$42</f>
        <v>6.9867332270619877E-7</v>
      </c>
    </row>
    <row r="94" spans="2:15">
      <c r="B94" s="86" t="s">
        <v>833</v>
      </c>
      <c r="C94" s="82" t="s">
        <v>834</v>
      </c>
      <c r="D94" s="93" t="s">
        <v>114</v>
      </c>
      <c r="E94" s="93" t="s">
        <v>243</v>
      </c>
      <c r="F94" s="82" t="s">
        <v>835</v>
      </c>
      <c r="G94" s="93" t="s">
        <v>360</v>
      </c>
      <c r="H94" s="93" t="s">
        <v>126</v>
      </c>
      <c r="I94" s="87">
        <v>7.1929889999999999</v>
      </c>
      <c r="J94" s="89">
        <v>15650</v>
      </c>
      <c r="K94" s="82"/>
      <c r="L94" s="87">
        <v>1.1257028119999999</v>
      </c>
      <c r="M94" s="88">
        <v>7.5335388572736251E-7</v>
      </c>
      <c r="N94" s="88">
        <f t="shared" si="1"/>
        <v>2.1111445342657993E-3</v>
      </c>
      <c r="O94" s="88">
        <f>L94/'סכום נכסי הקרן'!$C$42</f>
        <v>1.4488278905837804E-5</v>
      </c>
    </row>
    <row r="95" spans="2:15">
      <c r="B95" s="86" t="s">
        <v>836</v>
      </c>
      <c r="C95" s="82" t="s">
        <v>837</v>
      </c>
      <c r="D95" s="93" t="s">
        <v>114</v>
      </c>
      <c r="E95" s="93" t="s">
        <v>243</v>
      </c>
      <c r="F95" s="82" t="s">
        <v>549</v>
      </c>
      <c r="G95" s="93" t="s">
        <v>149</v>
      </c>
      <c r="H95" s="93" t="s">
        <v>126</v>
      </c>
      <c r="I95" s="87">
        <v>189.10831200000001</v>
      </c>
      <c r="J95" s="89">
        <v>2549</v>
      </c>
      <c r="K95" s="82"/>
      <c r="L95" s="87">
        <v>4.820370863</v>
      </c>
      <c r="M95" s="88">
        <v>1.0153992024897247E-6</v>
      </c>
      <c r="N95" s="88">
        <f t="shared" si="1"/>
        <v>9.0401298567215141E-3</v>
      </c>
      <c r="O95" s="88">
        <f>L95/'סכום נכסי הקרן'!$C$42</f>
        <v>6.2040244324021541E-5</v>
      </c>
    </row>
    <row r="96" spans="2:15">
      <c r="B96" s="86" t="s">
        <v>838</v>
      </c>
      <c r="C96" s="82" t="s">
        <v>839</v>
      </c>
      <c r="D96" s="93" t="s">
        <v>114</v>
      </c>
      <c r="E96" s="93" t="s">
        <v>243</v>
      </c>
      <c r="F96" s="82" t="s">
        <v>840</v>
      </c>
      <c r="G96" s="93" t="s">
        <v>150</v>
      </c>
      <c r="H96" s="93" t="s">
        <v>126</v>
      </c>
      <c r="I96" s="87">
        <v>0.34160000000000001</v>
      </c>
      <c r="J96" s="89">
        <v>8798</v>
      </c>
      <c r="K96" s="82"/>
      <c r="L96" s="87">
        <v>3.0053968E-2</v>
      </c>
      <c r="M96" s="88">
        <v>7.6483945267587238E-9</v>
      </c>
      <c r="N96" s="88">
        <f t="shared" si="1"/>
        <v>5.636325111729333E-5</v>
      </c>
      <c r="O96" s="88">
        <f>L96/'סכום נכסי הקרן'!$C$42</f>
        <v>3.8680748237406418E-7</v>
      </c>
    </row>
    <row r="97" spans="2:15">
      <c r="B97" s="86" t="s">
        <v>841</v>
      </c>
      <c r="C97" s="82" t="s">
        <v>842</v>
      </c>
      <c r="D97" s="93" t="s">
        <v>114</v>
      </c>
      <c r="E97" s="93" t="s">
        <v>243</v>
      </c>
      <c r="F97" s="82" t="s">
        <v>464</v>
      </c>
      <c r="G97" s="93" t="s">
        <v>465</v>
      </c>
      <c r="H97" s="93" t="s">
        <v>126</v>
      </c>
      <c r="I97" s="87">
        <v>22.659284</v>
      </c>
      <c r="J97" s="89">
        <v>29690</v>
      </c>
      <c r="K97" s="82"/>
      <c r="L97" s="87">
        <v>6.7275415620000016</v>
      </c>
      <c r="M97" s="88">
        <v>1.4023018652256208E-6</v>
      </c>
      <c r="N97" s="88">
        <f t="shared" si="1"/>
        <v>1.2616840294134669E-2</v>
      </c>
      <c r="O97" s="88">
        <f>L97/'סכום נכסי הקרן'!$C$42</f>
        <v>8.6586350732924841E-5</v>
      </c>
    </row>
    <row r="98" spans="2:15">
      <c r="B98" s="86" t="s">
        <v>843</v>
      </c>
      <c r="C98" s="82" t="s">
        <v>844</v>
      </c>
      <c r="D98" s="93" t="s">
        <v>114</v>
      </c>
      <c r="E98" s="93" t="s">
        <v>243</v>
      </c>
      <c r="F98" s="82" t="s">
        <v>607</v>
      </c>
      <c r="G98" s="93" t="s">
        <v>608</v>
      </c>
      <c r="H98" s="93" t="s">
        <v>126</v>
      </c>
      <c r="I98" s="87">
        <v>15.735408</v>
      </c>
      <c r="J98" s="89">
        <v>7615</v>
      </c>
      <c r="K98" s="82"/>
      <c r="L98" s="87">
        <v>1.1982512999999999</v>
      </c>
      <c r="M98" s="88">
        <v>3.5549412141832579E-7</v>
      </c>
      <c r="N98" s="88">
        <f t="shared" si="1"/>
        <v>2.2472020640842893E-3</v>
      </c>
      <c r="O98" s="88">
        <f>L98/'סכום נכסי הקרן'!$C$42</f>
        <v>1.5422009120541069E-5</v>
      </c>
    </row>
    <row r="99" spans="2:15">
      <c r="B99" s="86" t="s">
        <v>845</v>
      </c>
      <c r="C99" s="82" t="s">
        <v>846</v>
      </c>
      <c r="D99" s="93" t="s">
        <v>114</v>
      </c>
      <c r="E99" s="93" t="s">
        <v>243</v>
      </c>
      <c r="F99" s="82" t="s">
        <v>579</v>
      </c>
      <c r="G99" s="93" t="s">
        <v>444</v>
      </c>
      <c r="H99" s="93" t="s">
        <v>126</v>
      </c>
      <c r="I99" s="87">
        <v>35.512517000000003</v>
      </c>
      <c r="J99" s="89">
        <v>3382</v>
      </c>
      <c r="K99" s="82"/>
      <c r="L99" s="87">
        <v>1.201033338</v>
      </c>
      <c r="M99" s="88">
        <v>6.5571436632421768E-7</v>
      </c>
      <c r="N99" s="88">
        <f t="shared" si="1"/>
        <v>2.2524195018087142E-3</v>
      </c>
      <c r="O99" s="88">
        <f>L99/'סכום נכסי הקרן'!$C$42</f>
        <v>1.5457815145045021E-5</v>
      </c>
    </row>
    <row r="100" spans="2:15">
      <c r="B100" s="86" t="s">
        <v>847</v>
      </c>
      <c r="C100" s="82" t="s">
        <v>848</v>
      </c>
      <c r="D100" s="93" t="s">
        <v>114</v>
      </c>
      <c r="E100" s="93" t="s">
        <v>243</v>
      </c>
      <c r="F100" s="82" t="s">
        <v>346</v>
      </c>
      <c r="G100" s="93" t="s">
        <v>267</v>
      </c>
      <c r="H100" s="93" t="s">
        <v>126</v>
      </c>
      <c r="I100" s="87">
        <v>14.928986</v>
      </c>
      <c r="J100" s="89">
        <v>20750</v>
      </c>
      <c r="K100" s="82"/>
      <c r="L100" s="87">
        <v>3.0977645520000001</v>
      </c>
      <c r="M100" s="88">
        <v>1.2237713357875455E-6</v>
      </c>
      <c r="N100" s="88">
        <f t="shared" si="1"/>
        <v>5.8095517153217736E-3</v>
      </c>
      <c r="O100" s="88">
        <f>L100/'סכום נכסי הקרן'!$C$42</f>
        <v>3.9869560896143259E-5</v>
      </c>
    </row>
    <row r="101" spans="2:15">
      <c r="B101" s="86" t="s">
        <v>849</v>
      </c>
      <c r="C101" s="82" t="s">
        <v>850</v>
      </c>
      <c r="D101" s="93" t="s">
        <v>114</v>
      </c>
      <c r="E101" s="93" t="s">
        <v>243</v>
      </c>
      <c r="F101" s="82" t="s">
        <v>348</v>
      </c>
      <c r="G101" s="93" t="s">
        <v>267</v>
      </c>
      <c r="H101" s="93" t="s">
        <v>126</v>
      </c>
      <c r="I101" s="87">
        <v>174.65300199999999</v>
      </c>
      <c r="J101" s="89">
        <v>1742</v>
      </c>
      <c r="K101" s="82"/>
      <c r="L101" s="87">
        <v>3.042455296</v>
      </c>
      <c r="M101" s="88">
        <v>9.0223815997948598E-7</v>
      </c>
      <c r="N101" s="88">
        <f t="shared" si="1"/>
        <v>5.7058246638709079E-3</v>
      </c>
      <c r="O101" s="88">
        <f>L101/'סכום נכסי הקרן'!$C$42</f>
        <v>3.915770700499176E-5</v>
      </c>
    </row>
    <row r="102" spans="2:15">
      <c r="B102" s="86" t="s">
        <v>851</v>
      </c>
      <c r="C102" s="82" t="s">
        <v>852</v>
      </c>
      <c r="D102" s="93" t="s">
        <v>114</v>
      </c>
      <c r="E102" s="93" t="s">
        <v>243</v>
      </c>
      <c r="F102" s="82" t="s">
        <v>853</v>
      </c>
      <c r="G102" s="93" t="s">
        <v>354</v>
      </c>
      <c r="H102" s="93" t="s">
        <v>126</v>
      </c>
      <c r="I102" s="87">
        <v>11.648683</v>
      </c>
      <c r="J102" s="89">
        <v>6630</v>
      </c>
      <c r="K102" s="82"/>
      <c r="L102" s="87">
        <v>0.77230768100000002</v>
      </c>
      <c r="M102" s="88">
        <v>2.4046202250145028E-7</v>
      </c>
      <c r="N102" s="88">
        <f t="shared" si="1"/>
        <v>1.4483868407664997E-3</v>
      </c>
      <c r="O102" s="88">
        <f>L102/'סכום נכסי הקרן'!$C$42</f>
        <v>9.9399317156976369E-6</v>
      </c>
    </row>
    <row r="103" spans="2:15">
      <c r="B103" s="86" t="s">
        <v>854</v>
      </c>
      <c r="C103" s="82" t="s">
        <v>855</v>
      </c>
      <c r="D103" s="93" t="s">
        <v>114</v>
      </c>
      <c r="E103" s="93" t="s">
        <v>243</v>
      </c>
      <c r="F103" s="82" t="s">
        <v>856</v>
      </c>
      <c r="G103" s="93" t="s">
        <v>354</v>
      </c>
      <c r="H103" s="93" t="s">
        <v>126</v>
      </c>
      <c r="I103" s="87">
        <v>5.4850030000000007</v>
      </c>
      <c r="J103" s="89">
        <v>24600</v>
      </c>
      <c r="K103" s="82"/>
      <c r="L103" s="87">
        <v>1.349310708</v>
      </c>
      <c r="M103" s="88">
        <v>3.981684840489147E-7</v>
      </c>
      <c r="N103" s="88">
        <f t="shared" si="1"/>
        <v>2.530499076536478E-3</v>
      </c>
      <c r="O103" s="88">
        <f>L103/'סכום נכסי הקרן'!$C$42</f>
        <v>1.7366208611849389E-5</v>
      </c>
    </row>
    <row r="104" spans="2:15">
      <c r="B104" s="86" t="s">
        <v>857</v>
      </c>
      <c r="C104" s="82" t="s">
        <v>858</v>
      </c>
      <c r="D104" s="93" t="s">
        <v>114</v>
      </c>
      <c r="E104" s="93" t="s">
        <v>243</v>
      </c>
      <c r="F104" s="82" t="s">
        <v>859</v>
      </c>
      <c r="G104" s="93" t="s">
        <v>120</v>
      </c>
      <c r="H104" s="93" t="s">
        <v>126</v>
      </c>
      <c r="I104" s="87">
        <v>541.08253999999999</v>
      </c>
      <c r="J104" s="89">
        <v>232.4</v>
      </c>
      <c r="K104" s="82"/>
      <c r="L104" s="87">
        <v>1.2574758240000001</v>
      </c>
      <c r="M104" s="88">
        <v>4.8144535245502243E-7</v>
      </c>
      <c r="N104" s="88">
        <f t="shared" si="1"/>
        <v>2.3582718142921215E-3</v>
      </c>
      <c r="O104" s="88">
        <f>L104/'סכום נכסי הקרן'!$C$42</f>
        <v>1.6184254193246357E-5</v>
      </c>
    </row>
    <row r="105" spans="2:15">
      <c r="B105" s="86" t="s">
        <v>860</v>
      </c>
      <c r="C105" s="82" t="s">
        <v>861</v>
      </c>
      <c r="D105" s="93" t="s">
        <v>114</v>
      </c>
      <c r="E105" s="93" t="s">
        <v>243</v>
      </c>
      <c r="F105" s="82" t="s">
        <v>862</v>
      </c>
      <c r="G105" s="93" t="s">
        <v>480</v>
      </c>
      <c r="H105" s="93" t="s">
        <v>126</v>
      </c>
      <c r="I105" s="87">
        <v>408.56726400000002</v>
      </c>
      <c r="J105" s="89">
        <v>306</v>
      </c>
      <c r="K105" s="82"/>
      <c r="L105" s="87">
        <v>1.2502158280000002</v>
      </c>
      <c r="M105" s="88">
        <v>4.456563739792441E-7</v>
      </c>
      <c r="N105" s="88">
        <f t="shared" si="1"/>
        <v>2.3446564082446227E-3</v>
      </c>
      <c r="O105" s="88">
        <f>L105/'סכום נכסי הקרן'!$C$42</f>
        <v>1.6090814925100278E-5</v>
      </c>
    </row>
    <row r="106" spans="2:15">
      <c r="B106" s="86" t="s">
        <v>863</v>
      </c>
      <c r="C106" s="82" t="s">
        <v>864</v>
      </c>
      <c r="D106" s="93" t="s">
        <v>114</v>
      </c>
      <c r="E106" s="93" t="s">
        <v>243</v>
      </c>
      <c r="F106" s="82" t="s">
        <v>353</v>
      </c>
      <c r="G106" s="93" t="s">
        <v>354</v>
      </c>
      <c r="H106" s="93" t="s">
        <v>126</v>
      </c>
      <c r="I106" s="87">
        <v>391.64327400000002</v>
      </c>
      <c r="J106" s="89">
        <v>2029</v>
      </c>
      <c r="K106" s="82"/>
      <c r="L106" s="87">
        <v>7.9464420200000001</v>
      </c>
      <c r="M106" s="88">
        <v>1.474237963416679E-6</v>
      </c>
      <c r="N106" s="88">
        <f t="shared" si="1"/>
        <v>1.4902767816292068E-2</v>
      </c>
      <c r="O106" s="88">
        <f>L106/'סכום נכסי הקרן'!$C$42</f>
        <v>1.0227412338988558E-4</v>
      </c>
    </row>
    <row r="107" spans="2:15">
      <c r="B107" s="86" t="s">
        <v>865</v>
      </c>
      <c r="C107" s="82" t="s">
        <v>866</v>
      </c>
      <c r="D107" s="93" t="s">
        <v>114</v>
      </c>
      <c r="E107" s="93" t="s">
        <v>243</v>
      </c>
      <c r="F107" s="82" t="s">
        <v>867</v>
      </c>
      <c r="G107" s="93" t="s">
        <v>121</v>
      </c>
      <c r="H107" s="93" t="s">
        <v>126</v>
      </c>
      <c r="I107" s="87">
        <v>4.8143459999999996</v>
      </c>
      <c r="J107" s="89">
        <v>35260</v>
      </c>
      <c r="K107" s="82"/>
      <c r="L107" s="87">
        <v>1.6975385519999999</v>
      </c>
      <c r="M107" s="88">
        <v>5.6072040988581288E-7</v>
      </c>
      <c r="N107" s="88">
        <f t="shared" si="1"/>
        <v>3.1835660331994264E-3</v>
      </c>
      <c r="O107" s="88">
        <f>L107/'סכום נכסי הקרן'!$C$42</f>
        <v>2.1848050597912207E-5</v>
      </c>
    </row>
    <row r="108" spans="2:15">
      <c r="B108" s="86" t="s">
        <v>868</v>
      </c>
      <c r="C108" s="82" t="s">
        <v>869</v>
      </c>
      <c r="D108" s="93" t="s">
        <v>114</v>
      </c>
      <c r="E108" s="93" t="s">
        <v>243</v>
      </c>
      <c r="F108" s="82" t="s">
        <v>870</v>
      </c>
      <c r="G108" s="93" t="s">
        <v>490</v>
      </c>
      <c r="H108" s="93" t="s">
        <v>126</v>
      </c>
      <c r="I108" s="87">
        <v>54.029395999999998</v>
      </c>
      <c r="J108" s="89">
        <v>1780</v>
      </c>
      <c r="K108" s="82"/>
      <c r="L108" s="87">
        <v>0.96172325400000003</v>
      </c>
      <c r="M108" s="88">
        <v>5.3983630837121515E-7</v>
      </c>
      <c r="N108" s="88">
        <f t="shared" si="1"/>
        <v>1.8036170555096912E-3</v>
      </c>
      <c r="O108" s="88">
        <f>L108/'סכום נכסי הקרן'!$C$42</f>
        <v>1.2377791532230707E-5</v>
      </c>
    </row>
    <row r="109" spans="2:15">
      <c r="B109" s="85"/>
      <c r="C109" s="82"/>
      <c r="D109" s="82"/>
      <c r="E109" s="82"/>
      <c r="F109" s="82"/>
      <c r="G109" s="82"/>
      <c r="H109" s="82"/>
      <c r="I109" s="87"/>
      <c r="J109" s="89"/>
      <c r="K109" s="82"/>
      <c r="L109" s="82"/>
      <c r="M109" s="82"/>
      <c r="N109" s="88"/>
      <c r="O109" s="82"/>
    </row>
    <row r="110" spans="2:15">
      <c r="B110" s="97" t="s">
        <v>27</v>
      </c>
      <c r="C110" s="84"/>
      <c r="D110" s="84"/>
      <c r="E110" s="84"/>
      <c r="F110" s="84"/>
      <c r="G110" s="84"/>
      <c r="H110" s="84"/>
      <c r="I110" s="90"/>
      <c r="J110" s="92"/>
      <c r="K110" s="84"/>
      <c r="L110" s="90">
        <f>SUM(L111:L178)</f>
        <v>26.423290716999997</v>
      </c>
      <c r="M110" s="84"/>
      <c r="N110" s="91">
        <f t="shared" si="1"/>
        <v>4.95542741653121E-2</v>
      </c>
      <c r="O110" s="91">
        <f>L110/'סכום נכסי הקרן'!$C$42</f>
        <v>3.4007910563692452E-4</v>
      </c>
    </row>
    <row r="111" spans="2:15">
      <c r="B111" s="86" t="s">
        <v>871</v>
      </c>
      <c r="C111" s="82" t="s">
        <v>872</v>
      </c>
      <c r="D111" s="93" t="s">
        <v>114</v>
      </c>
      <c r="E111" s="93" t="s">
        <v>243</v>
      </c>
      <c r="F111" s="82" t="s">
        <v>873</v>
      </c>
      <c r="G111" s="93" t="s">
        <v>874</v>
      </c>
      <c r="H111" s="93" t="s">
        <v>126</v>
      </c>
      <c r="I111" s="87">
        <v>330.52110599999997</v>
      </c>
      <c r="J111" s="89">
        <v>176.1</v>
      </c>
      <c r="K111" s="82"/>
      <c r="L111" s="87">
        <v>0.5820476670000001</v>
      </c>
      <c r="M111" s="88">
        <v>1.1134163980104947E-6</v>
      </c>
      <c r="N111" s="88">
        <f t="shared" si="1"/>
        <v>1.0915729602612118E-3</v>
      </c>
      <c r="O111" s="88">
        <f>L111/'סכום נכסי הקרן'!$C$42</f>
        <v>7.491203580637595E-6</v>
      </c>
    </row>
    <row r="112" spans="2:15">
      <c r="B112" s="86" t="s">
        <v>875</v>
      </c>
      <c r="C112" s="82" t="s">
        <v>876</v>
      </c>
      <c r="D112" s="93" t="s">
        <v>114</v>
      </c>
      <c r="E112" s="93" t="s">
        <v>243</v>
      </c>
      <c r="F112" s="82" t="s">
        <v>432</v>
      </c>
      <c r="G112" s="93" t="s">
        <v>433</v>
      </c>
      <c r="H112" s="93" t="s">
        <v>126</v>
      </c>
      <c r="I112" s="87">
        <v>133.89412400000001</v>
      </c>
      <c r="J112" s="89">
        <v>521.79999999999995</v>
      </c>
      <c r="K112" s="82"/>
      <c r="L112" s="87">
        <v>0.69865953700000005</v>
      </c>
      <c r="M112" s="88">
        <v>8.1219059995828471E-7</v>
      </c>
      <c r="N112" s="88">
        <f t="shared" si="1"/>
        <v>1.3102670146392281E-3</v>
      </c>
      <c r="O112" s="88">
        <f>L112/'סכום נכסי הקרן'!$C$42</f>
        <v>8.9920484557513112E-6</v>
      </c>
    </row>
    <row r="113" spans="2:15">
      <c r="B113" s="86" t="s">
        <v>877</v>
      </c>
      <c r="C113" s="82" t="s">
        <v>878</v>
      </c>
      <c r="D113" s="93" t="s">
        <v>114</v>
      </c>
      <c r="E113" s="93" t="s">
        <v>243</v>
      </c>
      <c r="F113" s="82" t="s">
        <v>879</v>
      </c>
      <c r="G113" s="93" t="s">
        <v>880</v>
      </c>
      <c r="H113" s="93" t="s">
        <v>126</v>
      </c>
      <c r="I113" s="87">
        <v>4.5630930000000003</v>
      </c>
      <c r="J113" s="89">
        <v>2109</v>
      </c>
      <c r="K113" s="82"/>
      <c r="L113" s="87">
        <v>9.6235626999999976E-2</v>
      </c>
      <c r="M113" s="88">
        <v>1.0210555122448084E-6</v>
      </c>
      <c r="N113" s="88">
        <f t="shared" si="1"/>
        <v>1.804804214548699E-4</v>
      </c>
      <c r="O113" s="88">
        <f>L113/'סכום נכסי הקרן'!$C$42</f>
        <v>1.2385938720158184E-6</v>
      </c>
    </row>
    <row r="114" spans="2:15">
      <c r="B114" s="86" t="s">
        <v>881</v>
      </c>
      <c r="C114" s="82" t="s">
        <v>882</v>
      </c>
      <c r="D114" s="93" t="s">
        <v>114</v>
      </c>
      <c r="E114" s="93" t="s">
        <v>243</v>
      </c>
      <c r="F114" s="82" t="s">
        <v>883</v>
      </c>
      <c r="G114" s="93" t="s">
        <v>122</v>
      </c>
      <c r="H114" s="93" t="s">
        <v>126</v>
      </c>
      <c r="I114" s="87">
        <v>59.644508000000002</v>
      </c>
      <c r="J114" s="89">
        <v>491.3</v>
      </c>
      <c r="K114" s="82"/>
      <c r="L114" s="87">
        <v>0.29303346699999999</v>
      </c>
      <c r="M114" s="88">
        <v>1.0842185252146918E-6</v>
      </c>
      <c r="N114" s="88">
        <f t="shared" si="1"/>
        <v>5.4955534943978404E-4</v>
      </c>
      <c r="O114" s="88">
        <f>L114/'סכום נכסי הקרן'!$C$42</f>
        <v>3.7714666370049177E-6</v>
      </c>
    </row>
    <row r="115" spans="2:15">
      <c r="B115" s="86" t="s">
        <v>884</v>
      </c>
      <c r="C115" s="82" t="s">
        <v>885</v>
      </c>
      <c r="D115" s="93" t="s">
        <v>114</v>
      </c>
      <c r="E115" s="93" t="s">
        <v>243</v>
      </c>
      <c r="F115" s="82" t="s">
        <v>886</v>
      </c>
      <c r="G115" s="93" t="s">
        <v>122</v>
      </c>
      <c r="H115" s="93" t="s">
        <v>126</v>
      </c>
      <c r="I115" s="87">
        <v>26.227529000000001</v>
      </c>
      <c r="J115" s="89">
        <v>2967</v>
      </c>
      <c r="K115" s="82"/>
      <c r="L115" s="87">
        <v>0.77817077900000009</v>
      </c>
      <c r="M115" s="88">
        <v>1.5521682720762885E-6</v>
      </c>
      <c r="N115" s="88">
        <f t="shared" si="1"/>
        <v>1.4593825024674539E-3</v>
      </c>
      <c r="O115" s="88">
        <f>L115/'סכום נכסי הקרן'!$C$42</f>
        <v>1.0015392306335532E-5</v>
      </c>
    </row>
    <row r="116" spans="2:15">
      <c r="B116" s="86" t="s">
        <v>887</v>
      </c>
      <c r="C116" s="82" t="s">
        <v>888</v>
      </c>
      <c r="D116" s="93" t="s">
        <v>114</v>
      </c>
      <c r="E116" s="93" t="s">
        <v>243</v>
      </c>
      <c r="F116" s="82" t="s">
        <v>889</v>
      </c>
      <c r="G116" s="93" t="s">
        <v>416</v>
      </c>
      <c r="H116" s="93" t="s">
        <v>126</v>
      </c>
      <c r="I116" s="87">
        <v>8.6083200000000009</v>
      </c>
      <c r="J116" s="89">
        <v>9900</v>
      </c>
      <c r="K116" s="82"/>
      <c r="L116" s="87">
        <v>0.85222367999999982</v>
      </c>
      <c r="M116" s="88">
        <v>2.1520800000000004E-6</v>
      </c>
      <c r="N116" s="88">
        <f t="shared" si="1"/>
        <v>1.5982614104049031E-3</v>
      </c>
      <c r="O116" s="88">
        <f>L116/'סכום נכסי הקרן'!$C$42</f>
        <v>1.096848496279626E-5</v>
      </c>
    </row>
    <row r="117" spans="2:15">
      <c r="B117" s="86" t="s">
        <v>890</v>
      </c>
      <c r="C117" s="82" t="s">
        <v>891</v>
      </c>
      <c r="D117" s="93" t="s">
        <v>114</v>
      </c>
      <c r="E117" s="93" t="s">
        <v>243</v>
      </c>
      <c r="F117" s="82" t="s">
        <v>892</v>
      </c>
      <c r="G117" s="93" t="s">
        <v>121</v>
      </c>
      <c r="H117" s="93" t="s">
        <v>126</v>
      </c>
      <c r="I117" s="87">
        <v>32.793599999999998</v>
      </c>
      <c r="J117" s="89">
        <v>628.1</v>
      </c>
      <c r="K117" s="82"/>
      <c r="L117" s="87">
        <v>0.20597660200000001</v>
      </c>
      <c r="M117" s="88">
        <v>5.8029069248312831E-7</v>
      </c>
      <c r="N117" s="88">
        <f t="shared" si="1"/>
        <v>3.8628879031257318E-4</v>
      </c>
      <c r="O117" s="88">
        <f>L117/'סכום נכסי הקרן'!$C$42</f>
        <v>2.6510073760504647E-6</v>
      </c>
    </row>
    <row r="118" spans="2:15">
      <c r="B118" s="86" t="s">
        <v>893</v>
      </c>
      <c r="C118" s="82" t="s">
        <v>894</v>
      </c>
      <c r="D118" s="93" t="s">
        <v>114</v>
      </c>
      <c r="E118" s="93" t="s">
        <v>243</v>
      </c>
      <c r="F118" s="82" t="s">
        <v>895</v>
      </c>
      <c r="G118" s="93" t="s">
        <v>480</v>
      </c>
      <c r="H118" s="93" t="s">
        <v>126</v>
      </c>
      <c r="I118" s="87">
        <v>2.6476600000000001</v>
      </c>
      <c r="J118" s="89">
        <v>5349</v>
      </c>
      <c r="K118" s="82"/>
      <c r="L118" s="87">
        <v>0.141623313</v>
      </c>
      <c r="M118" s="88">
        <v>2.0605488472324748E-7</v>
      </c>
      <c r="N118" s="88">
        <f t="shared" si="1"/>
        <v>2.656005474778583E-4</v>
      </c>
      <c r="O118" s="88">
        <f>L118/'סכום נכסי הקרן'!$C$42</f>
        <v>1.8227528939607599E-6</v>
      </c>
    </row>
    <row r="119" spans="2:15">
      <c r="B119" s="86" t="s">
        <v>896</v>
      </c>
      <c r="C119" s="82" t="s">
        <v>897</v>
      </c>
      <c r="D119" s="93" t="s">
        <v>114</v>
      </c>
      <c r="E119" s="93" t="s">
        <v>243</v>
      </c>
      <c r="F119" s="82" t="s">
        <v>898</v>
      </c>
      <c r="G119" s="93" t="s">
        <v>899</v>
      </c>
      <c r="H119" s="93" t="s">
        <v>126</v>
      </c>
      <c r="I119" s="87">
        <v>29.883809999999997</v>
      </c>
      <c r="J119" s="89">
        <v>284.8</v>
      </c>
      <c r="K119" s="82"/>
      <c r="L119" s="87">
        <v>8.5109091999999997E-2</v>
      </c>
      <c r="M119" s="88">
        <v>1.5385518738902524E-6</v>
      </c>
      <c r="N119" s="88">
        <f t="shared" si="1"/>
        <v>1.59613703081098E-4</v>
      </c>
      <c r="O119" s="88">
        <f>L119/'סכום נכסי הקרן'!$C$42</f>
        <v>1.0953905854848387E-6</v>
      </c>
    </row>
    <row r="120" spans="2:15">
      <c r="B120" s="86" t="s">
        <v>900</v>
      </c>
      <c r="C120" s="82" t="s">
        <v>901</v>
      </c>
      <c r="D120" s="93" t="s">
        <v>114</v>
      </c>
      <c r="E120" s="93" t="s">
        <v>243</v>
      </c>
      <c r="F120" s="82" t="s">
        <v>902</v>
      </c>
      <c r="G120" s="93" t="s">
        <v>148</v>
      </c>
      <c r="H120" s="93" t="s">
        <v>126</v>
      </c>
      <c r="I120" s="87">
        <v>2.3875109999999999</v>
      </c>
      <c r="J120" s="89">
        <v>2845</v>
      </c>
      <c r="K120" s="82"/>
      <c r="L120" s="87">
        <v>6.7924680000000001E-2</v>
      </c>
      <c r="M120" s="88">
        <v>2.3571639287161369E-7</v>
      </c>
      <c r="N120" s="88">
        <f t="shared" si="1"/>
        <v>1.2738603421357845E-4</v>
      </c>
      <c r="O120" s="88">
        <f>L120/'סכום נכסי הקרן'!$C$42</f>
        <v>8.7421981888927112E-7</v>
      </c>
    </row>
    <row r="121" spans="2:15">
      <c r="B121" s="86" t="s">
        <v>903</v>
      </c>
      <c r="C121" s="82" t="s">
        <v>904</v>
      </c>
      <c r="D121" s="93" t="s">
        <v>114</v>
      </c>
      <c r="E121" s="93" t="s">
        <v>243</v>
      </c>
      <c r="F121" s="82" t="s">
        <v>905</v>
      </c>
      <c r="G121" s="93" t="s">
        <v>880</v>
      </c>
      <c r="H121" s="93" t="s">
        <v>126</v>
      </c>
      <c r="I121" s="87">
        <v>17.936181999999999</v>
      </c>
      <c r="J121" s="89">
        <v>492.5</v>
      </c>
      <c r="K121" s="82"/>
      <c r="L121" s="87">
        <v>8.8335696000000019E-2</v>
      </c>
      <c r="M121" s="88">
        <v>3.4545228222017169E-7</v>
      </c>
      <c r="N121" s="88">
        <f t="shared" si="1"/>
        <v>1.6566488046666203E-4</v>
      </c>
      <c r="O121" s="88">
        <f>L121/'סכום נכסי הקרן'!$C$42</f>
        <v>1.136918365439156E-6</v>
      </c>
    </row>
    <row r="122" spans="2:15">
      <c r="B122" s="86" t="s">
        <v>906</v>
      </c>
      <c r="C122" s="82" t="s">
        <v>907</v>
      </c>
      <c r="D122" s="93" t="s">
        <v>114</v>
      </c>
      <c r="E122" s="93" t="s">
        <v>243</v>
      </c>
      <c r="F122" s="82" t="s">
        <v>908</v>
      </c>
      <c r="G122" s="93" t="s">
        <v>416</v>
      </c>
      <c r="H122" s="93" t="s">
        <v>126</v>
      </c>
      <c r="I122" s="87">
        <v>18.80247</v>
      </c>
      <c r="J122" s="89">
        <v>2258</v>
      </c>
      <c r="K122" s="82"/>
      <c r="L122" s="87">
        <v>0.42455977700000003</v>
      </c>
      <c r="M122" s="88">
        <v>6.7166613547712428E-7</v>
      </c>
      <c r="N122" s="88">
        <f t="shared" si="1"/>
        <v>7.9621996421081766E-4</v>
      </c>
      <c r="O122" s="88">
        <f>L122/'סכום נכסי הקרן'!$C$42</f>
        <v>5.4642667636654208E-6</v>
      </c>
    </row>
    <row r="123" spans="2:15">
      <c r="B123" s="86" t="s">
        <v>909</v>
      </c>
      <c r="C123" s="82" t="s">
        <v>910</v>
      </c>
      <c r="D123" s="93" t="s">
        <v>114</v>
      </c>
      <c r="E123" s="93" t="s">
        <v>243</v>
      </c>
      <c r="F123" s="82" t="s">
        <v>911</v>
      </c>
      <c r="G123" s="93" t="s">
        <v>122</v>
      </c>
      <c r="H123" s="93" t="s">
        <v>126</v>
      </c>
      <c r="I123" s="87">
        <v>10.037520000000001</v>
      </c>
      <c r="J123" s="89">
        <v>1997</v>
      </c>
      <c r="K123" s="82"/>
      <c r="L123" s="87">
        <v>0.20044926899999999</v>
      </c>
      <c r="M123" s="88">
        <v>1.519591909958587E-6</v>
      </c>
      <c r="N123" s="88">
        <f t="shared" si="1"/>
        <v>3.7592282273425198E-4</v>
      </c>
      <c r="O123" s="88">
        <f>L123/'סכום נכסי הקרן'!$C$42</f>
        <v>2.5798682252410578E-6</v>
      </c>
    </row>
    <row r="124" spans="2:15">
      <c r="B124" s="86" t="s">
        <v>912</v>
      </c>
      <c r="C124" s="82" t="s">
        <v>913</v>
      </c>
      <c r="D124" s="93" t="s">
        <v>114</v>
      </c>
      <c r="E124" s="93" t="s">
        <v>243</v>
      </c>
      <c r="F124" s="82" t="s">
        <v>914</v>
      </c>
      <c r="G124" s="93" t="s">
        <v>416</v>
      </c>
      <c r="H124" s="93" t="s">
        <v>126</v>
      </c>
      <c r="I124" s="87">
        <v>4.3760060000000003</v>
      </c>
      <c r="J124" s="89">
        <v>14640</v>
      </c>
      <c r="K124" s="82"/>
      <c r="L124" s="87">
        <v>0.64064729799999998</v>
      </c>
      <c r="M124" s="88">
        <v>8.6465004838951257E-7</v>
      </c>
      <c r="N124" s="88">
        <f t="shared" si="1"/>
        <v>1.2014707853149193E-3</v>
      </c>
      <c r="O124" s="88">
        <f>L124/'סכום נכסי הקרן'!$C$42</f>
        <v>8.2454060119158584E-6</v>
      </c>
    </row>
    <row r="125" spans="2:15">
      <c r="B125" s="86" t="s">
        <v>915</v>
      </c>
      <c r="C125" s="82" t="s">
        <v>916</v>
      </c>
      <c r="D125" s="93" t="s">
        <v>114</v>
      </c>
      <c r="E125" s="93" t="s">
        <v>243</v>
      </c>
      <c r="F125" s="82" t="s">
        <v>917</v>
      </c>
      <c r="G125" s="93" t="s">
        <v>918</v>
      </c>
      <c r="H125" s="93" t="s">
        <v>126</v>
      </c>
      <c r="I125" s="87">
        <v>13.477321999999999</v>
      </c>
      <c r="J125" s="89">
        <v>503</v>
      </c>
      <c r="K125" s="82"/>
      <c r="L125" s="87">
        <v>6.7790931999999998E-2</v>
      </c>
      <c r="M125" s="88">
        <v>4.5814696168491253E-7</v>
      </c>
      <c r="N125" s="88">
        <f t="shared" si="1"/>
        <v>1.2713520303845921E-4</v>
      </c>
      <c r="O125" s="88">
        <f>L125/'סכום נכסי הקרן'!$C$42</f>
        <v>8.7249842465764857E-7</v>
      </c>
    </row>
    <row r="126" spans="2:15">
      <c r="B126" s="86" t="s">
        <v>919</v>
      </c>
      <c r="C126" s="82" t="s">
        <v>920</v>
      </c>
      <c r="D126" s="93" t="s">
        <v>114</v>
      </c>
      <c r="E126" s="93" t="s">
        <v>243</v>
      </c>
      <c r="F126" s="82" t="s">
        <v>921</v>
      </c>
      <c r="G126" s="93" t="s">
        <v>480</v>
      </c>
      <c r="H126" s="93" t="s">
        <v>126</v>
      </c>
      <c r="I126" s="87">
        <v>27.327999999999996</v>
      </c>
      <c r="J126" s="89">
        <v>1292</v>
      </c>
      <c r="K126" s="82"/>
      <c r="L126" s="87">
        <v>0.35307775999999996</v>
      </c>
      <c r="M126" s="88">
        <v>5.9981595518342332E-7</v>
      </c>
      <c r="N126" s="88">
        <f t="shared" si="1"/>
        <v>6.6216249550846086E-4</v>
      </c>
      <c r="O126" s="88">
        <f>L126/'סכום נכסי הקרן'!$C$42</f>
        <v>4.5442624889955976E-6</v>
      </c>
    </row>
    <row r="127" spans="2:15">
      <c r="B127" s="86" t="s">
        <v>922</v>
      </c>
      <c r="C127" s="82" t="s">
        <v>923</v>
      </c>
      <c r="D127" s="93" t="s">
        <v>114</v>
      </c>
      <c r="E127" s="93" t="s">
        <v>243</v>
      </c>
      <c r="F127" s="82" t="s">
        <v>924</v>
      </c>
      <c r="G127" s="93" t="s">
        <v>788</v>
      </c>
      <c r="H127" s="93" t="s">
        <v>126</v>
      </c>
      <c r="I127" s="87">
        <v>27.690328000000001</v>
      </c>
      <c r="J127" s="89">
        <v>111.5</v>
      </c>
      <c r="K127" s="82"/>
      <c r="L127" s="87">
        <v>3.0874716E-2</v>
      </c>
      <c r="M127" s="88">
        <v>2.8240815772756507E-7</v>
      </c>
      <c r="N127" s="88">
        <f t="shared" si="1"/>
        <v>5.7902482996026159E-5</v>
      </c>
      <c r="O127" s="88">
        <f>L127/'סכום נכסי הקרן'!$C$42</f>
        <v>3.9737086181013557E-7</v>
      </c>
    </row>
    <row r="128" spans="2:15">
      <c r="B128" s="86" t="s">
        <v>925</v>
      </c>
      <c r="C128" s="82" t="s">
        <v>926</v>
      </c>
      <c r="D128" s="93" t="s">
        <v>114</v>
      </c>
      <c r="E128" s="93" t="s">
        <v>243</v>
      </c>
      <c r="F128" s="82" t="s">
        <v>927</v>
      </c>
      <c r="G128" s="93" t="s">
        <v>918</v>
      </c>
      <c r="H128" s="93" t="s">
        <v>126</v>
      </c>
      <c r="I128" s="87">
        <v>30.068425000000001</v>
      </c>
      <c r="J128" s="89">
        <v>4395</v>
      </c>
      <c r="K128" s="82"/>
      <c r="L128" s="87">
        <v>1.3215072570000002</v>
      </c>
      <c r="M128" s="88">
        <v>1.2158325868935197E-6</v>
      </c>
      <c r="N128" s="88">
        <f t="shared" si="1"/>
        <v>2.478356447961098E-3</v>
      </c>
      <c r="O128" s="88">
        <f>L128/'סכום נכסי הקרן'!$C$42</f>
        <v>1.7008366250314284E-5</v>
      </c>
    </row>
    <row r="129" spans="2:15">
      <c r="B129" s="86" t="s">
        <v>928</v>
      </c>
      <c r="C129" s="82" t="s">
        <v>929</v>
      </c>
      <c r="D129" s="93" t="s">
        <v>114</v>
      </c>
      <c r="E129" s="93" t="s">
        <v>243</v>
      </c>
      <c r="F129" s="82" t="s">
        <v>930</v>
      </c>
      <c r="G129" s="93" t="s">
        <v>553</v>
      </c>
      <c r="H129" s="93" t="s">
        <v>126</v>
      </c>
      <c r="I129" s="87">
        <v>8.309488</v>
      </c>
      <c r="J129" s="89">
        <v>7824</v>
      </c>
      <c r="K129" s="82"/>
      <c r="L129" s="87">
        <v>0.65013436599999996</v>
      </c>
      <c r="M129" s="88">
        <v>9.3898662974673707E-7</v>
      </c>
      <c r="N129" s="88">
        <f t="shared" si="1"/>
        <v>1.2192628451204942E-3</v>
      </c>
      <c r="O129" s="88">
        <f>L129/'סכום נכסי הקרן'!$C$42</f>
        <v>8.3675086536765581E-6</v>
      </c>
    </row>
    <row r="130" spans="2:15">
      <c r="B130" s="86" t="s">
        <v>931</v>
      </c>
      <c r="C130" s="82" t="s">
        <v>932</v>
      </c>
      <c r="D130" s="93" t="s">
        <v>114</v>
      </c>
      <c r="E130" s="93" t="s">
        <v>243</v>
      </c>
      <c r="F130" s="82" t="s">
        <v>933</v>
      </c>
      <c r="G130" s="93" t="s">
        <v>121</v>
      </c>
      <c r="H130" s="93" t="s">
        <v>126</v>
      </c>
      <c r="I130" s="87">
        <v>113.13791999999999</v>
      </c>
      <c r="J130" s="89">
        <v>232.9</v>
      </c>
      <c r="K130" s="82"/>
      <c r="L130" s="87">
        <v>0.26349821600000001</v>
      </c>
      <c r="M130" s="88">
        <v>7.5554614388910931E-7</v>
      </c>
      <c r="N130" s="88">
        <f t="shared" si="1"/>
        <v>4.941649008665611E-4</v>
      </c>
      <c r="O130" s="88">
        <f>L130/'סכום נכסי הקרן'!$C$42</f>
        <v>3.3913352653139629E-6</v>
      </c>
    </row>
    <row r="131" spans="2:15">
      <c r="B131" s="86" t="s">
        <v>934</v>
      </c>
      <c r="C131" s="82" t="s">
        <v>935</v>
      </c>
      <c r="D131" s="93" t="s">
        <v>114</v>
      </c>
      <c r="E131" s="93" t="s">
        <v>243</v>
      </c>
      <c r="F131" s="82" t="s">
        <v>936</v>
      </c>
      <c r="G131" s="93" t="s">
        <v>148</v>
      </c>
      <c r="H131" s="93" t="s">
        <v>126</v>
      </c>
      <c r="I131" s="87">
        <v>13.209333000000001</v>
      </c>
      <c r="J131" s="89">
        <v>479.4</v>
      </c>
      <c r="K131" s="82"/>
      <c r="L131" s="87">
        <v>6.332554E-2</v>
      </c>
      <c r="M131" s="88">
        <v>8.6766603719933217E-7</v>
      </c>
      <c r="N131" s="88">
        <f t="shared" si="1"/>
        <v>1.187608010083129E-4</v>
      </c>
      <c r="O131" s="88">
        <f>L131/'סכום נכסי הקרן'!$C$42</f>
        <v>8.1502691083513809E-7</v>
      </c>
    </row>
    <row r="132" spans="2:15">
      <c r="B132" s="86" t="s">
        <v>937</v>
      </c>
      <c r="C132" s="82" t="s">
        <v>938</v>
      </c>
      <c r="D132" s="93" t="s">
        <v>114</v>
      </c>
      <c r="E132" s="93" t="s">
        <v>243</v>
      </c>
      <c r="F132" s="82" t="s">
        <v>939</v>
      </c>
      <c r="G132" s="93" t="s">
        <v>122</v>
      </c>
      <c r="H132" s="93" t="s">
        <v>126</v>
      </c>
      <c r="I132" s="87">
        <v>106.5792</v>
      </c>
      <c r="J132" s="89">
        <v>429.8</v>
      </c>
      <c r="K132" s="82"/>
      <c r="L132" s="87">
        <v>0.45807740200000002</v>
      </c>
      <c r="M132" s="88">
        <v>1.3366916007466115E-6</v>
      </c>
      <c r="N132" s="88">
        <f t="shared" si="1"/>
        <v>8.5907896222167158E-4</v>
      </c>
      <c r="O132" s="88">
        <f>L132/'סכום נכסי הקרן'!$C$42</f>
        <v>5.8956529999656654E-6</v>
      </c>
    </row>
    <row r="133" spans="2:15">
      <c r="B133" s="86" t="s">
        <v>940</v>
      </c>
      <c r="C133" s="82" t="s">
        <v>941</v>
      </c>
      <c r="D133" s="93" t="s">
        <v>114</v>
      </c>
      <c r="E133" s="93" t="s">
        <v>243</v>
      </c>
      <c r="F133" s="82" t="s">
        <v>942</v>
      </c>
      <c r="G133" s="93" t="s">
        <v>148</v>
      </c>
      <c r="H133" s="93" t="s">
        <v>126</v>
      </c>
      <c r="I133" s="87">
        <v>110.27693800000002</v>
      </c>
      <c r="J133" s="89">
        <v>174.8</v>
      </c>
      <c r="K133" s="82"/>
      <c r="L133" s="87">
        <v>0.192764088</v>
      </c>
      <c r="M133" s="88">
        <v>1.0195767877006707E-6</v>
      </c>
      <c r="N133" s="88">
        <f t="shared" si="1"/>
        <v>3.615100241785055E-4</v>
      </c>
      <c r="O133" s="88">
        <f>L133/'סכום נכסי הקרן'!$C$42</f>
        <v>2.4809566434426412E-6</v>
      </c>
    </row>
    <row r="134" spans="2:15">
      <c r="B134" s="86" t="s">
        <v>943</v>
      </c>
      <c r="C134" s="82" t="s">
        <v>944</v>
      </c>
      <c r="D134" s="93" t="s">
        <v>114</v>
      </c>
      <c r="E134" s="93" t="s">
        <v>243</v>
      </c>
      <c r="F134" s="82" t="s">
        <v>945</v>
      </c>
      <c r="G134" s="93" t="s">
        <v>360</v>
      </c>
      <c r="H134" s="93" t="s">
        <v>126</v>
      </c>
      <c r="I134" s="87">
        <v>36.984139999999996</v>
      </c>
      <c r="J134" s="89">
        <v>934</v>
      </c>
      <c r="K134" s="82"/>
      <c r="L134" s="87">
        <v>0.345431871</v>
      </c>
      <c r="M134" s="88">
        <v>1.0804018177463914E-6</v>
      </c>
      <c r="N134" s="88">
        <f t="shared" si="1"/>
        <v>6.4782338522119528E-4</v>
      </c>
      <c r="O134" s="88">
        <f>L134/'סכום נכסי הקרן'!$C$42</f>
        <v>4.4458566121209849E-6</v>
      </c>
    </row>
    <row r="135" spans="2:15">
      <c r="B135" s="86" t="s">
        <v>946</v>
      </c>
      <c r="C135" s="82" t="s">
        <v>947</v>
      </c>
      <c r="D135" s="93" t="s">
        <v>114</v>
      </c>
      <c r="E135" s="93" t="s">
        <v>243</v>
      </c>
      <c r="F135" s="82" t="s">
        <v>948</v>
      </c>
      <c r="G135" s="93" t="s">
        <v>150</v>
      </c>
      <c r="H135" s="93" t="s">
        <v>126</v>
      </c>
      <c r="I135" s="87">
        <v>9.1752389999999995</v>
      </c>
      <c r="J135" s="89">
        <v>2186</v>
      </c>
      <c r="K135" s="82"/>
      <c r="L135" s="87">
        <v>0.200570732</v>
      </c>
      <c r="M135" s="88">
        <v>7.8127460844473258E-7</v>
      </c>
      <c r="N135" s="88">
        <f t="shared" si="1"/>
        <v>3.7615061460421269E-4</v>
      </c>
      <c r="O135" s="88">
        <f>L135/'סכום נכסי הקרן'!$C$42</f>
        <v>2.5814315062438058E-6</v>
      </c>
    </row>
    <row r="136" spans="2:15">
      <c r="B136" s="86" t="s">
        <v>949</v>
      </c>
      <c r="C136" s="82" t="s">
        <v>950</v>
      </c>
      <c r="D136" s="93" t="s">
        <v>114</v>
      </c>
      <c r="E136" s="93" t="s">
        <v>243</v>
      </c>
      <c r="F136" s="82" t="s">
        <v>512</v>
      </c>
      <c r="G136" s="93" t="s">
        <v>123</v>
      </c>
      <c r="H136" s="93" t="s">
        <v>126</v>
      </c>
      <c r="I136" s="87">
        <v>43.563823999999997</v>
      </c>
      <c r="J136" s="89">
        <v>1011</v>
      </c>
      <c r="K136" s="82"/>
      <c r="L136" s="87">
        <v>0.44043026500000004</v>
      </c>
      <c r="M136" s="88">
        <v>6.3974451939358595E-7</v>
      </c>
      <c r="N136" s="88">
        <f t="shared" si="1"/>
        <v>8.2598349828052824E-4</v>
      </c>
      <c r="O136" s="88">
        <f>L136/'סכום נכסי הקרן'!$C$42</f>
        <v>5.668526763786796E-6</v>
      </c>
    </row>
    <row r="137" spans="2:15">
      <c r="B137" s="86" t="s">
        <v>951</v>
      </c>
      <c r="C137" s="82" t="s">
        <v>952</v>
      </c>
      <c r="D137" s="93" t="s">
        <v>114</v>
      </c>
      <c r="E137" s="93" t="s">
        <v>243</v>
      </c>
      <c r="F137" s="82" t="s">
        <v>953</v>
      </c>
      <c r="G137" s="93" t="s">
        <v>360</v>
      </c>
      <c r="H137" s="93" t="s">
        <v>126</v>
      </c>
      <c r="I137" s="87">
        <v>23.090097</v>
      </c>
      <c r="J137" s="89">
        <v>785.9</v>
      </c>
      <c r="K137" s="82"/>
      <c r="L137" s="87">
        <v>0.18146507000000003</v>
      </c>
      <c r="M137" s="88">
        <v>1.5211101066307541E-6</v>
      </c>
      <c r="N137" s="88">
        <f t="shared" si="1"/>
        <v>3.403198309596661E-4</v>
      </c>
      <c r="O137" s="88">
        <f>L137/'סכום נכסי הקרן'!$C$42</f>
        <v>2.3355334265855787E-6</v>
      </c>
    </row>
    <row r="138" spans="2:15">
      <c r="B138" s="86" t="s">
        <v>954</v>
      </c>
      <c r="C138" s="82" t="s">
        <v>955</v>
      </c>
      <c r="D138" s="93" t="s">
        <v>114</v>
      </c>
      <c r="E138" s="93" t="s">
        <v>243</v>
      </c>
      <c r="F138" s="82" t="s">
        <v>956</v>
      </c>
      <c r="G138" s="93" t="s">
        <v>148</v>
      </c>
      <c r="H138" s="93" t="s">
        <v>126</v>
      </c>
      <c r="I138" s="87">
        <v>27.773446</v>
      </c>
      <c r="J138" s="89">
        <v>617.79999999999995</v>
      </c>
      <c r="K138" s="82"/>
      <c r="L138" s="87">
        <v>0.171584352</v>
      </c>
      <c r="M138" s="88">
        <v>1.4144794780775243E-6</v>
      </c>
      <c r="N138" s="88">
        <f t="shared" si="1"/>
        <v>3.2178951942632173E-4</v>
      </c>
      <c r="O138" s="88">
        <f>L138/'סכום נכסי הקרן'!$C$42</f>
        <v>2.2083643401731582E-6</v>
      </c>
    </row>
    <row r="139" spans="2:15">
      <c r="B139" s="86" t="s">
        <v>957</v>
      </c>
      <c r="C139" s="82" t="s">
        <v>958</v>
      </c>
      <c r="D139" s="93" t="s">
        <v>114</v>
      </c>
      <c r="E139" s="93" t="s">
        <v>243</v>
      </c>
      <c r="F139" s="82" t="s">
        <v>959</v>
      </c>
      <c r="G139" s="93" t="s">
        <v>788</v>
      </c>
      <c r="H139" s="93" t="s">
        <v>126</v>
      </c>
      <c r="I139" s="87">
        <v>114.97291300000001</v>
      </c>
      <c r="J139" s="89">
        <v>41.8</v>
      </c>
      <c r="K139" s="82"/>
      <c r="L139" s="87">
        <v>4.8058678000000001E-2</v>
      </c>
      <c r="M139" s="88">
        <v>1.2640561444397073E-6</v>
      </c>
      <c r="N139" s="88">
        <f t="shared" si="1"/>
        <v>9.0129307932953825E-5</v>
      </c>
      <c r="O139" s="88">
        <f>L139/'סכום נכסי הקרן'!$C$42</f>
        <v>6.1853583671233784E-7</v>
      </c>
    </row>
    <row r="140" spans="2:15">
      <c r="B140" s="86" t="s">
        <v>960</v>
      </c>
      <c r="C140" s="82" t="s">
        <v>961</v>
      </c>
      <c r="D140" s="93" t="s">
        <v>114</v>
      </c>
      <c r="E140" s="93" t="s">
        <v>243</v>
      </c>
      <c r="F140" s="82" t="s">
        <v>962</v>
      </c>
      <c r="G140" s="93" t="s">
        <v>354</v>
      </c>
      <c r="H140" s="93" t="s">
        <v>126</v>
      </c>
      <c r="I140" s="87">
        <v>69.074157</v>
      </c>
      <c r="J140" s="89">
        <v>87.1</v>
      </c>
      <c r="K140" s="82"/>
      <c r="L140" s="87">
        <v>6.0163590999999995E-2</v>
      </c>
      <c r="M140" s="88">
        <v>3.9504800665379344E-7</v>
      </c>
      <c r="N140" s="88">
        <f t="shared" ref="N140:N198" si="2">IFERROR(L140/$L$11,0)</f>
        <v>1.1283087769478988E-4</v>
      </c>
      <c r="O140" s="88">
        <f>L140/'סכום נכסי הקרן'!$C$42</f>
        <v>7.7433126851312617E-7</v>
      </c>
    </row>
    <row r="141" spans="2:15">
      <c r="B141" s="86" t="s">
        <v>963</v>
      </c>
      <c r="C141" s="82" t="s">
        <v>964</v>
      </c>
      <c r="D141" s="93" t="s">
        <v>114</v>
      </c>
      <c r="E141" s="93" t="s">
        <v>243</v>
      </c>
      <c r="F141" s="82" t="s">
        <v>965</v>
      </c>
      <c r="G141" s="93" t="s">
        <v>490</v>
      </c>
      <c r="H141" s="93" t="s">
        <v>126</v>
      </c>
      <c r="I141" s="87">
        <v>16.017555999999999</v>
      </c>
      <c r="J141" s="89">
        <v>1998</v>
      </c>
      <c r="K141" s="82"/>
      <c r="L141" s="87">
        <v>0.32003076199999997</v>
      </c>
      <c r="M141" s="88">
        <v>1.1252783240714368E-6</v>
      </c>
      <c r="N141" s="88">
        <f t="shared" si="2"/>
        <v>6.0018611199242429E-4</v>
      </c>
      <c r="O141" s="88">
        <f>L141/'סכום נכסי הקרן'!$C$42</f>
        <v>4.1189334244141506E-6</v>
      </c>
    </row>
    <row r="142" spans="2:15">
      <c r="B142" s="86" t="s">
        <v>966</v>
      </c>
      <c r="C142" s="82" t="s">
        <v>967</v>
      </c>
      <c r="D142" s="93" t="s">
        <v>114</v>
      </c>
      <c r="E142" s="93" t="s">
        <v>243</v>
      </c>
      <c r="F142" s="82" t="s">
        <v>968</v>
      </c>
      <c r="G142" s="93" t="s">
        <v>969</v>
      </c>
      <c r="H142" s="93" t="s">
        <v>126</v>
      </c>
      <c r="I142" s="87">
        <v>98.111632999999998</v>
      </c>
      <c r="J142" s="89">
        <v>567.5</v>
      </c>
      <c r="K142" s="82"/>
      <c r="L142" s="87">
        <v>0.55678351699999995</v>
      </c>
      <c r="M142" s="88">
        <v>1.0426390177273313E-6</v>
      </c>
      <c r="N142" s="88">
        <f t="shared" si="2"/>
        <v>1.0441925401211832E-3</v>
      </c>
      <c r="O142" s="88">
        <f>L142/'סכום נכסי הקרן'!$C$42</f>
        <v>7.1660431141121505E-6</v>
      </c>
    </row>
    <row r="143" spans="2:15">
      <c r="B143" s="86" t="s">
        <v>970</v>
      </c>
      <c r="C143" s="82" t="s">
        <v>971</v>
      </c>
      <c r="D143" s="93" t="s">
        <v>114</v>
      </c>
      <c r="E143" s="93" t="s">
        <v>243</v>
      </c>
      <c r="F143" s="82" t="s">
        <v>972</v>
      </c>
      <c r="G143" s="93" t="s">
        <v>553</v>
      </c>
      <c r="H143" s="93" t="s">
        <v>126</v>
      </c>
      <c r="I143" s="87">
        <v>13.846337</v>
      </c>
      <c r="J143" s="89">
        <v>194.8</v>
      </c>
      <c r="K143" s="82"/>
      <c r="L143" s="87">
        <v>2.6972663999999997E-2</v>
      </c>
      <c r="M143" s="88">
        <v>1.8824932942057257E-7</v>
      </c>
      <c r="N143" s="88">
        <f t="shared" si="2"/>
        <v>5.0584569542842977E-5</v>
      </c>
      <c r="O143" s="88">
        <f>L143/'סכום נכסי הקרן'!$C$42</f>
        <v>3.4714977585527321E-7</v>
      </c>
    </row>
    <row r="144" spans="2:15">
      <c r="B144" s="86" t="s">
        <v>973</v>
      </c>
      <c r="C144" s="82" t="s">
        <v>974</v>
      </c>
      <c r="D144" s="93" t="s">
        <v>114</v>
      </c>
      <c r="E144" s="93" t="s">
        <v>243</v>
      </c>
      <c r="F144" s="82" t="s">
        <v>975</v>
      </c>
      <c r="G144" s="93" t="s">
        <v>480</v>
      </c>
      <c r="H144" s="93" t="s">
        <v>126</v>
      </c>
      <c r="I144" s="87">
        <v>31.279983999999999</v>
      </c>
      <c r="J144" s="89">
        <v>477.5</v>
      </c>
      <c r="K144" s="82"/>
      <c r="L144" s="87">
        <v>0.14936192399999998</v>
      </c>
      <c r="M144" s="88">
        <v>4.3009287109564193E-7</v>
      </c>
      <c r="N144" s="88">
        <f t="shared" si="2"/>
        <v>2.8011354872588143E-4</v>
      </c>
      <c r="O144" s="88">
        <f>L144/'סכום נכסי הקרן'!$C$42</f>
        <v>1.9223521428180897E-6</v>
      </c>
    </row>
    <row r="145" spans="2:15">
      <c r="B145" s="86" t="s">
        <v>976</v>
      </c>
      <c r="C145" s="82" t="s">
        <v>977</v>
      </c>
      <c r="D145" s="93" t="s">
        <v>114</v>
      </c>
      <c r="E145" s="93" t="s">
        <v>243</v>
      </c>
      <c r="F145" s="82" t="s">
        <v>978</v>
      </c>
      <c r="G145" s="93" t="s">
        <v>354</v>
      </c>
      <c r="H145" s="93" t="s">
        <v>126</v>
      </c>
      <c r="I145" s="87">
        <v>45.933312000000008</v>
      </c>
      <c r="J145" s="89">
        <v>517.5</v>
      </c>
      <c r="K145" s="82"/>
      <c r="L145" s="87">
        <v>0.23770489099999997</v>
      </c>
      <c r="M145" s="88">
        <v>3.7056159243158204E-7</v>
      </c>
      <c r="N145" s="88">
        <f t="shared" si="2"/>
        <v>4.4579206523550697E-4</v>
      </c>
      <c r="O145" s="88">
        <f>L145/'סכום נכסי הקרן'!$C$42</f>
        <v>3.0593640891515998E-6</v>
      </c>
    </row>
    <row r="146" spans="2:15">
      <c r="B146" s="86" t="s">
        <v>979</v>
      </c>
      <c r="C146" s="82" t="s">
        <v>980</v>
      </c>
      <c r="D146" s="93" t="s">
        <v>114</v>
      </c>
      <c r="E146" s="93" t="s">
        <v>243</v>
      </c>
      <c r="F146" s="82" t="s">
        <v>981</v>
      </c>
      <c r="G146" s="93" t="s">
        <v>465</v>
      </c>
      <c r="H146" s="93" t="s">
        <v>126</v>
      </c>
      <c r="I146" s="87">
        <v>11.019360000000001</v>
      </c>
      <c r="J146" s="89">
        <v>9226</v>
      </c>
      <c r="K146" s="82"/>
      <c r="L146" s="87">
        <v>1.016646165</v>
      </c>
      <c r="M146" s="88">
        <v>1.8583099696025566E-7</v>
      </c>
      <c r="N146" s="88">
        <f t="shared" si="2"/>
        <v>1.9066195550393955E-3</v>
      </c>
      <c r="O146" s="88">
        <f>L146/'סכום נכסי הקרן'!$C$42</f>
        <v>1.308467299721945E-5</v>
      </c>
    </row>
    <row r="147" spans="2:15">
      <c r="B147" s="86" t="s">
        <v>982</v>
      </c>
      <c r="C147" s="82" t="s">
        <v>983</v>
      </c>
      <c r="D147" s="93" t="s">
        <v>114</v>
      </c>
      <c r="E147" s="93" t="s">
        <v>243</v>
      </c>
      <c r="F147" s="82" t="s">
        <v>984</v>
      </c>
      <c r="G147" s="93" t="s">
        <v>122</v>
      </c>
      <c r="H147" s="93" t="s">
        <v>126</v>
      </c>
      <c r="I147" s="87">
        <v>16.030836999999998</v>
      </c>
      <c r="J147" s="89">
        <v>1431</v>
      </c>
      <c r="K147" s="82"/>
      <c r="L147" s="87">
        <v>0.22940127899999999</v>
      </c>
      <c r="M147" s="88">
        <v>1.3910011005949319E-6</v>
      </c>
      <c r="N147" s="88">
        <f t="shared" si="2"/>
        <v>4.3021946036893592E-4</v>
      </c>
      <c r="O147" s="88">
        <f>L147/'סכום נכסי הקרן'!$C$42</f>
        <v>2.9524930346428887E-6</v>
      </c>
    </row>
    <row r="148" spans="2:15">
      <c r="B148" s="86" t="s">
        <v>985</v>
      </c>
      <c r="C148" s="82" t="s">
        <v>986</v>
      </c>
      <c r="D148" s="93" t="s">
        <v>114</v>
      </c>
      <c r="E148" s="93" t="s">
        <v>243</v>
      </c>
      <c r="F148" s="82" t="s">
        <v>987</v>
      </c>
      <c r="G148" s="93" t="s">
        <v>444</v>
      </c>
      <c r="H148" s="93" t="s">
        <v>126</v>
      </c>
      <c r="I148" s="87">
        <v>6.7244640000000002</v>
      </c>
      <c r="J148" s="89">
        <v>27470</v>
      </c>
      <c r="K148" s="82"/>
      <c r="L148" s="87">
        <v>1.847210349</v>
      </c>
      <c r="M148" s="88">
        <v>1.842221998185301E-6</v>
      </c>
      <c r="N148" s="88">
        <f t="shared" si="2"/>
        <v>3.4642607181570853E-3</v>
      </c>
      <c r="O148" s="88">
        <f>L148/'סכום נכסי הקרן'!$C$42</f>
        <v>2.3774390939392976E-5</v>
      </c>
    </row>
    <row r="149" spans="2:15">
      <c r="B149" s="86" t="s">
        <v>988</v>
      </c>
      <c r="C149" s="82" t="s">
        <v>989</v>
      </c>
      <c r="D149" s="93" t="s">
        <v>114</v>
      </c>
      <c r="E149" s="93" t="s">
        <v>243</v>
      </c>
      <c r="F149" s="82" t="s">
        <v>990</v>
      </c>
      <c r="G149" s="93" t="s">
        <v>788</v>
      </c>
      <c r="H149" s="93" t="s">
        <v>126</v>
      </c>
      <c r="I149" s="87">
        <v>19.553184000000002</v>
      </c>
      <c r="J149" s="89">
        <v>764.2</v>
      </c>
      <c r="K149" s="82"/>
      <c r="L149" s="87">
        <v>0.149425432</v>
      </c>
      <c r="M149" s="88">
        <v>8.9396024961523682E-7</v>
      </c>
      <c r="N149" s="88">
        <f t="shared" si="2"/>
        <v>2.8023265171261372E-4</v>
      </c>
      <c r="O149" s="88">
        <f>L149/'סכום נכסי הקרן'!$C$42</f>
        <v>1.9231695180675283E-6</v>
      </c>
    </row>
    <row r="150" spans="2:15">
      <c r="B150" s="86" t="s">
        <v>991</v>
      </c>
      <c r="C150" s="82" t="s">
        <v>992</v>
      </c>
      <c r="D150" s="93" t="s">
        <v>114</v>
      </c>
      <c r="E150" s="93" t="s">
        <v>243</v>
      </c>
      <c r="F150" s="82" t="s">
        <v>993</v>
      </c>
      <c r="G150" s="93" t="s">
        <v>490</v>
      </c>
      <c r="H150" s="93" t="s">
        <v>126</v>
      </c>
      <c r="I150" s="87">
        <v>0.67549599999999999</v>
      </c>
      <c r="J150" s="89">
        <v>11570</v>
      </c>
      <c r="K150" s="82"/>
      <c r="L150" s="87">
        <v>7.8154866999999989E-2</v>
      </c>
      <c r="M150" s="88">
        <v>2.0316744585578064E-7</v>
      </c>
      <c r="N150" s="88">
        <f t="shared" si="2"/>
        <v>1.4657174036918058E-4</v>
      </c>
      <c r="O150" s="88">
        <f>L150/'סכום נכסי הקרן'!$C$42</f>
        <v>1.0058867214987993E-6</v>
      </c>
    </row>
    <row r="151" spans="2:15">
      <c r="B151" s="86" t="s">
        <v>994</v>
      </c>
      <c r="C151" s="82" t="s">
        <v>995</v>
      </c>
      <c r="D151" s="93" t="s">
        <v>114</v>
      </c>
      <c r="E151" s="93" t="s">
        <v>243</v>
      </c>
      <c r="F151" s="82" t="s">
        <v>996</v>
      </c>
      <c r="G151" s="93" t="s">
        <v>121</v>
      </c>
      <c r="H151" s="93" t="s">
        <v>126</v>
      </c>
      <c r="I151" s="87">
        <v>43.441450000000003</v>
      </c>
      <c r="J151" s="89">
        <v>1324</v>
      </c>
      <c r="K151" s="82"/>
      <c r="L151" s="87">
        <v>0.57516479300000001</v>
      </c>
      <c r="M151" s="88">
        <v>1.0964495880841513E-6</v>
      </c>
      <c r="N151" s="88">
        <f t="shared" si="2"/>
        <v>1.0786648093085425E-3</v>
      </c>
      <c r="O151" s="88">
        <f>L151/'סכום נכסי הקרן'!$C$42</f>
        <v>7.4026180346811365E-6</v>
      </c>
    </row>
    <row r="152" spans="2:15">
      <c r="B152" s="86" t="s">
        <v>999</v>
      </c>
      <c r="C152" s="82" t="s">
        <v>1000</v>
      </c>
      <c r="D152" s="93" t="s">
        <v>114</v>
      </c>
      <c r="E152" s="93" t="s">
        <v>243</v>
      </c>
      <c r="F152" s="82" t="s">
        <v>1001</v>
      </c>
      <c r="G152" s="93" t="s">
        <v>354</v>
      </c>
      <c r="H152" s="93" t="s">
        <v>126</v>
      </c>
      <c r="I152" s="87">
        <v>61.099628000000003</v>
      </c>
      <c r="J152" s="89">
        <v>587.6</v>
      </c>
      <c r="K152" s="82"/>
      <c r="L152" s="87">
        <v>0.35902141500000001</v>
      </c>
      <c r="M152" s="88">
        <v>4.4022241122680908E-7</v>
      </c>
      <c r="N152" s="88">
        <f t="shared" si="2"/>
        <v>6.733092339131719E-4</v>
      </c>
      <c r="O152" s="88">
        <f>L152/'סכום נכסי הקרן'!$C$42</f>
        <v>4.6207598828389013E-6</v>
      </c>
    </row>
    <row r="153" spans="2:15">
      <c r="B153" s="86" t="s">
        <v>1002</v>
      </c>
      <c r="C153" s="82" t="s">
        <v>1003</v>
      </c>
      <c r="D153" s="93" t="s">
        <v>114</v>
      </c>
      <c r="E153" s="93" t="s">
        <v>243</v>
      </c>
      <c r="F153" s="82" t="s">
        <v>477</v>
      </c>
      <c r="G153" s="93" t="s">
        <v>278</v>
      </c>
      <c r="H153" s="93" t="s">
        <v>126</v>
      </c>
      <c r="I153" s="87">
        <v>163.25337300000001</v>
      </c>
      <c r="J153" s="89">
        <v>370</v>
      </c>
      <c r="K153" s="82"/>
      <c r="L153" s="87">
        <v>0.60403747899999993</v>
      </c>
      <c r="M153" s="88">
        <v>3.1297778486638378E-7</v>
      </c>
      <c r="N153" s="88">
        <f t="shared" si="2"/>
        <v>1.1328126826092911E-3</v>
      </c>
      <c r="O153" s="88">
        <f>L153/'סכום נכסי הקרן'!$C$42</f>
        <v>7.7742219101173794E-6</v>
      </c>
    </row>
    <row r="154" spans="2:15">
      <c r="B154" s="86" t="s">
        <v>1004</v>
      </c>
      <c r="C154" s="82" t="s">
        <v>1005</v>
      </c>
      <c r="D154" s="93" t="s">
        <v>114</v>
      </c>
      <c r="E154" s="93" t="s">
        <v>243</v>
      </c>
      <c r="F154" s="82" t="s">
        <v>1006</v>
      </c>
      <c r="G154" s="93" t="s">
        <v>148</v>
      </c>
      <c r="H154" s="93" t="s">
        <v>126</v>
      </c>
      <c r="I154" s="87">
        <v>9.0182400000000005</v>
      </c>
      <c r="J154" s="89">
        <v>514.5</v>
      </c>
      <c r="K154" s="82"/>
      <c r="L154" s="87">
        <v>4.6398845000000001E-2</v>
      </c>
      <c r="M154" s="88">
        <v>1.1896714256654556E-6</v>
      </c>
      <c r="N154" s="88">
        <f t="shared" si="2"/>
        <v>8.7016454941569451E-5</v>
      </c>
      <c r="O154" s="88">
        <f>L154/'סכום נכסי הקרן'!$C$42</f>
        <v>5.9717307277077141E-7</v>
      </c>
    </row>
    <row r="155" spans="2:15">
      <c r="B155" s="86" t="s">
        <v>1007</v>
      </c>
      <c r="C155" s="82" t="s">
        <v>1008</v>
      </c>
      <c r="D155" s="93" t="s">
        <v>114</v>
      </c>
      <c r="E155" s="93" t="s">
        <v>243</v>
      </c>
      <c r="F155" s="82" t="s">
        <v>1009</v>
      </c>
      <c r="G155" s="93" t="s">
        <v>480</v>
      </c>
      <c r="H155" s="93" t="s">
        <v>126</v>
      </c>
      <c r="I155" s="87">
        <v>29.539148999999998</v>
      </c>
      <c r="J155" s="89">
        <v>911.3</v>
      </c>
      <c r="K155" s="82"/>
      <c r="L155" s="87">
        <v>0.26919026899999998</v>
      </c>
      <c r="M155" s="88">
        <v>1.0563686920205318E-6</v>
      </c>
      <c r="N155" s="88">
        <f t="shared" si="2"/>
        <v>5.0483978454953903E-4</v>
      </c>
      <c r="O155" s="88">
        <f>L155/'סכום נכסי הקרן'!$C$42</f>
        <v>3.4645944333036849E-6</v>
      </c>
    </row>
    <row r="156" spans="2:15">
      <c r="B156" s="86" t="s">
        <v>1010</v>
      </c>
      <c r="C156" s="82" t="s">
        <v>1011</v>
      </c>
      <c r="D156" s="93" t="s">
        <v>114</v>
      </c>
      <c r="E156" s="93" t="s">
        <v>243</v>
      </c>
      <c r="F156" s="82" t="s">
        <v>1012</v>
      </c>
      <c r="G156" s="93" t="s">
        <v>278</v>
      </c>
      <c r="H156" s="93" t="s">
        <v>126</v>
      </c>
      <c r="I156" s="87">
        <v>17.075723</v>
      </c>
      <c r="J156" s="89">
        <v>6090</v>
      </c>
      <c r="K156" s="82"/>
      <c r="L156" s="87">
        <v>1.0399115409999999</v>
      </c>
      <c r="M156" s="88">
        <v>1.06523749766687E-6</v>
      </c>
      <c r="N156" s="88">
        <f t="shared" si="2"/>
        <v>1.9502514717908289E-3</v>
      </c>
      <c r="O156" s="88">
        <f>L156/'סכום נכסי הקרן'!$C$42</f>
        <v>1.3384108383490106E-5</v>
      </c>
    </row>
    <row r="157" spans="2:15">
      <c r="B157" s="86" t="s">
        <v>1013</v>
      </c>
      <c r="C157" s="82" t="s">
        <v>1014</v>
      </c>
      <c r="D157" s="93" t="s">
        <v>114</v>
      </c>
      <c r="E157" s="93" t="s">
        <v>243</v>
      </c>
      <c r="F157" s="82" t="s">
        <v>1015</v>
      </c>
      <c r="G157" s="93" t="s">
        <v>150</v>
      </c>
      <c r="H157" s="93" t="s">
        <v>126</v>
      </c>
      <c r="I157" s="87">
        <v>180.269248</v>
      </c>
      <c r="J157" s="89">
        <v>60.1</v>
      </c>
      <c r="K157" s="82"/>
      <c r="L157" s="87">
        <v>0.10834181800000001</v>
      </c>
      <c r="M157" s="88">
        <v>1.3133072293460632E-6</v>
      </c>
      <c r="N157" s="88">
        <f t="shared" si="2"/>
        <v>2.0318438797958696E-4</v>
      </c>
      <c r="O157" s="88">
        <f>L157/'סכום נכסי הקרן'!$C$42</f>
        <v>1.394405752225765E-6</v>
      </c>
    </row>
    <row r="158" spans="2:15">
      <c r="B158" s="86" t="s">
        <v>1016</v>
      </c>
      <c r="C158" s="82" t="s">
        <v>1017</v>
      </c>
      <c r="D158" s="93" t="s">
        <v>114</v>
      </c>
      <c r="E158" s="93" t="s">
        <v>243</v>
      </c>
      <c r="F158" s="82" t="s">
        <v>1018</v>
      </c>
      <c r="G158" s="93" t="s">
        <v>874</v>
      </c>
      <c r="H158" s="93" t="s">
        <v>126</v>
      </c>
      <c r="I158" s="87">
        <v>5.3978080000000004</v>
      </c>
      <c r="J158" s="89">
        <v>722.4</v>
      </c>
      <c r="K158" s="82"/>
      <c r="L158" s="87">
        <v>3.8993766999999999E-2</v>
      </c>
      <c r="M158" s="88">
        <v>2.8946534952924014E-7</v>
      </c>
      <c r="N158" s="88">
        <f t="shared" si="2"/>
        <v>7.312896192044344E-5</v>
      </c>
      <c r="O158" s="88">
        <f>L158/'סכום נכסי הקרן'!$C$42</f>
        <v>5.0186653694283773E-7</v>
      </c>
    </row>
    <row r="159" spans="2:15">
      <c r="B159" s="86" t="s">
        <v>1019</v>
      </c>
      <c r="C159" s="82" t="s">
        <v>1020</v>
      </c>
      <c r="D159" s="93" t="s">
        <v>114</v>
      </c>
      <c r="E159" s="93" t="s">
        <v>243</v>
      </c>
      <c r="F159" s="82" t="s">
        <v>1021</v>
      </c>
      <c r="G159" s="93" t="s">
        <v>148</v>
      </c>
      <c r="H159" s="93" t="s">
        <v>126</v>
      </c>
      <c r="I159" s="87">
        <v>73.5137</v>
      </c>
      <c r="J159" s="89">
        <v>239</v>
      </c>
      <c r="K159" s="82"/>
      <c r="L159" s="87">
        <v>0.17569774299999999</v>
      </c>
      <c r="M159" s="88">
        <v>9.6110681090518274E-7</v>
      </c>
      <c r="N159" s="88">
        <f t="shared" si="2"/>
        <v>3.2950377831807989E-4</v>
      </c>
      <c r="O159" s="88">
        <f>L159/'סכום נכסי הקרן'!$C$42</f>
        <v>2.261305449870558E-6</v>
      </c>
    </row>
    <row r="160" spans="2:15">
      <c r="B160" s="86" t="s">
        <v>1022</v>
      </c>
      <c r="C160" s="82" t="s">
        <v>1023</v>
      </c>
      <c r="D160" s="93" t="s">
        <v>114</v>
      </c>
      <c r="E160" s="93" t="s">
        <v>243</v>
      </c>
      <c r="F160" s="82" t="s">
        <v>1024</v>
      </c>
      <c r="G160" s="93" t="s">
        <v>444</v>
      </c>
      <c r="H160" s="93" t="s">
        <v>126</v>
      </c>
      <c r="I160" s="87">
        <v>0.20896400000000001</v>
      </c>
      <c r="J160" s="89">
        <v>93.5</v>
      </c>
      <c r="K160" s="82"/>
      <c r="L160" s="87">
        <v>1.9538100000000001E-4</v>
      </c>
      <c r="M160" s="88">
        <v>3.048076150267161E-8</v>
      </c>
      <c r="N160" s="88">
        <f t="shared" si="2"/>
        <v>3.6641778438533935E-7</v>
      </c>
      <c r="O160" s="88">
        <f>L160/'סכום נכסי הקרן'!$C$42</f>
        <v>2.5146374253718188E-9</v>
      </c>
    </row>
    <row r="161" spans="2:15">
      <c r="B161" s="86" t="s">
        <v>1025</v>
      </c>
      <c r="C161" s="82" t="s">
        <v>1026</v>
      </c>
      <c r="D161" s="93" t="s">
        <v>114</v>
      </c>
      <c r="E161" s="93" t="s">
        <v>243</v>
      </c>
      <c r="F161" s="82" t="s">
        <v>1027</v>
      </c>
      <c r="G161" s="93" t="s">
        <v>1028</v>
      </c>
      <c r="H161" s="93" t="s">
        <v>126</v>
      </c>
      <c r="I161" s="87">
        <v>22.204000000000001</v>
      </c>
      <c r="J161" s="89">
        <v>801.2</v>
      </c>
      <c r="K161" s="82"/>
      <c r="L161" s="87">
        <v>0.17789844800000001</v>
      </c>
      <c r="M161" s="88">
        <v>4.4481221428217416E-7</v>
      </c>
      <c r="N161" s="88">
        <f t="shared" si="2"/>
        <v>3.336309833696752E-4</v>
      </c>
      <c r="O161" s="88">
        <f>L161/'סכום נכסי הקרן'!$C$42</f>
        <v>2.289629468865255E-6</v>
      </c>
    </row>
    <row r="162" spans="2:15">
      <c r="B162" s="86" t="s">
        <v>1029</v>
      </c>
      <c r="C162" s="82" t="s">
        <v>1030</v>
      </c>
      <c r="D162" s="93" t="s">
        <v>114</v>
      </c>
      <c r="E162" s="93" t="s">
        <v>243</v>
      </c>
      <c r="F162" s="82" t="s">
        <v>1031</v>
      </c>
      <c r="G162" s="93" t="s">
        <v>360</v>
      </c>
      <c r="H162" s="93" t="s">
        <v>126</v>
      </c>
      <c r="I162" s="87">
        <v>10.088227</v>
      </c>
      <c r="J162" s="89">
        <v>511.5</v>
      </c>
      <c r="K162" s="82"/>
      <c r="L162" s="87">
        <v>5.1601279999999999E-2</v>
      </c>
      <c r="M162" s="88">
        <v>6.7215086702379322E-7</v>
      </c>
      <c r="N162" s="88">
        <f t="shared" si="2"/>
        <v>9.6773108383351112E-5</v>
      </c>
      <c r="O162" s="88">
        <f>L162/'סכום נכסי הקרן'!$C$42</f>
        <v>6.6413064671124787E-7</v>
      </c>
    </row>
    <row r="163" spans="2:15">
      <c r="B163" s="86" t="s">
        <v>1032</v>
      </c>
      <c r="C163" s="82" t="s">
        <v>1033</v>
      </c>
      <c r="D163" s="93" t="s">
        <v>114</v>
      </c>
      <c r="E163" s="93" t="s">
        <v>243</v>
      </c>
      <c r="F163" s="82" t="s">
        <v>1034</v>
      </c>
      <c r="G163" s="93" t="s">
        <v>360</v>
      </c>
      <c r="H163" s="93" t="s">
        <v>126</v>
      </c>
      <c r="I163" s="87">
        <v>22.133178999999998</v>
      </c>
      <c r="J163" s="89">
        <v>2399</v>
      </c>
      <c r="K163" s="82"/>
      <c r="L163" s="87">
        <v>0.53097497599999999</v>
      </c>
      <c r="M163" s="88">
        <v>8.6035996130996469E-7</v>
      </c>
      <c r="N163" s="88">
        <f t="shared" si="2"/>
        <v>9.957911683837156E-4</v>
      </c>
      <c r="O163" s="88">
        <f>L163/'סכום נכסי הקרן'!$C$42</f>
        <v>6.8338761014914616E-6</v>
      </c>
    </row>
    <row r="164" spans="2:15">
      <c r="B164" s="86" t="s">
        <v>1035</v>
      </c>
      <c r="C164" s="82" t="s">
        <v>1036</v>
      </c>
      <c r="D164" s="93" t="s">
        <v>114</v>
      </c>
      <c r="E164" s="93" t="s">
        <v>243</v>
      </c>
      <c r="F164" s="82" t="s">
        <v>1037</v>
      </c>
      <c r="G164" s="93" t="s">
        <v>424</v>
      </c>
      <c r="H164" s="93" t="s">
        <v>126</v>
      </c>
      <c r="I164" s="87">
        <v>308.982597</v>
      </c>
      <c r="J164" s="89">
        <v>188</v>
      </c>
      <c r="K164" s="82"/>
      <c r="L164" s="87">
        <v>0.58088728300000003</v>
      </c>
      <c r="M164" s="88">
        <v>1.3391032416735168E-6</v>
      </c>
      <c r="N164" s="88">
        <f t="shared" si="2"/>
        <v>1.0893967745813544E-3</v>
      </c>
      <c r="O164" s="88">
        <f>L164/'סכום נכסי הקרן'!$C$42</f>
        <v>7.4762689399396619E-6</v>
      </c>
    </row>
    <row r="165" spans="2:15">
      <c r="B165" s="86" t="s">
        <v>1038</v>
      </c>
      <c r="C165" s="82" t="s">
        <v>1039</v>
      </c>
      <c r="D165" s="93" t="s">
        <v>114</v>
      </c>
      <c r="E165" s="93" t="s">
        <v>243</v>
      </c>
      <c r="F165" s="82" t="s">
        <v>1040</v>
      </c>
      <c r="G165" s="93" t="s">
        <v>553</v>
      </c>
      <c r="H165" s="93" t="s">
        <v>126</v>
      </c>
      <c r="I165" s="87">
        <v>122.976</v>
      </c>
      <c r="J165" s="89">
        <v>417.8</v>
      </c>
      <c r="K165" s="82"/>
      <c r="L165" s="87">
        <v>0.51379372800000001</v>
      </c>
      <c r="M165" s="88">
        <v>4.2772773120934923E-7</v>
      </c>
      <c r="N165" s="88">
        <f t="shared" si="2"/>
        <v>9.6356943328595763E-4</v>
      </c>
      <c r="O165" s="88">
        <f>L165/'סכום נכסי הקרן'!$C$42</f>
        <v>6.612746056935467E-6</v>
      </c>
    </row>
    <row r="166" spans="2:15">
      <c r="B166" s="86" t="s">
        <v>1041</v>
      </c>
      <c r="C166" s="82" t="s">
        <v>1042</v>
      </c>
      <c r="D166" s="93" t="s">
        <v>114</v>
      </c>
      <c r="E166" s="93" t="s">
        <v>243</v>
      </c>
      <c r="F166" s="82" t="s">
        <v>1043</v>
      </c>
      <c r="G166" s="93" t="s">
        <v>416</v>
      </c>
      <c r="H166" s="93" t="s">
        <v>126</v>
      </c>
      <c r="I166" s="87">
        <v>103.327168</v>
      </c>
      <c r="J166" s="89">
        <v>486.3</v>
      </c>
      <c r="K166" s="82"/>
      <c r="L166" s="87">
        <v>0.50248001799999997</v>
      </c>
      <c r="M166" s="88">
        <v>6.7756549455246481E-7</v>
      </c>
      <c r="N166" s="88">
        <f t="shared" si="2"/>
        <v>9.4235168667099374E-4</v>
      </c>
      <c r="O166" s="88">
        <f>L166/'סכום נכסי הקרן'!$C$42</f>
        <v>6.4671337477252398E-6</v>
      </c>
    </row>
    <row r="167" spans="2:15">
      <c r="B167" s="86" t="s">
        <v>1044</v>
      </c>
      <c r="C167" s="82" t="s">
        <v>1045</v>
      </c>
      <c r="D167" s="93" t="s">
        <v>114</v>
      </c>
      <c r="E167" s="93" t="s">
        <v>243</v>
      </c>
      <c r="F167" s="82" t="s">
        <v>1046</v>
      </c>
      <c r="G167" s="93" t="s">
        <v>553</v>
      </c>
      <c r="H167" s="93" t="s">
        <v>126</v>
      </c>
      <c r="I167" s="87">
        <v>1.918385</v>
      </c>
      <c r="J167" s="89">
        <v>21880</v>
      </c>
      <c r="K167" s="82"/>
      <c r="L167" s="87">
        <v>0.41974255199999999</v>
      </c>
      <c r="M167" s="88">
        <v>8.4859172218489306E-7</v>
      </c>
      <c r="N167" s="88">
        <f t="shared" si="2"/>
        <v>7.8718573410970405E-4</v>
      </c>
      <c r="O167" s="88">
        <f>L167/'סכום נכסי הקרן'!$C$42</f>
        <v>5.4022670079499883E-6</v>
      </c>
    </row>
    <row r="168" spans="2:15">
      <c r="B168" s="86" t="s">
        <v>1047</v>
      </c>
      <c r="C168" s="82" t="s">
        <v>1048</v>
      </c>
      <c r="D168" s="93" t="s">
        <v>114</v>
      </c>
      <c r="E168" s="93" t="s">
        <v>243</v>
      </c>
      <c r="F168" s="82" t="s">
        <v>1049</v>
      </c>
      <c r="G168" s="93" t="s">
        <v>1050</v>
      </c>
      <c r="H168" s="93" t="s">
        <v>126</v>
      </c>
      <c r="I168" s="87">
        <v>9.0684550000000002</v>
      </c>
      <c r="J168" s="89">
        <v>1372</v>
      </c>
      <c r="K168" s="82"/>
      <c r="L168" s="87">
        <v>0.124419205</v>
      </c>
      <c r="M168" s="88">
        <v>2.0233073400024159E-7</v>
      </c>
      <c r="N168" s="88">
        <f t="shared" si="2"/>
        <v>2.3333594070603251E-4</v>
      </c>
      <c r="O168" s="88">
        <f>L168/'סכום נכסי הקרן'!$C$42</f>
        <v>1.6013286313818054E-6</v>
      </c>
    </row>
    <row r="169" spans="2:15">
      <c r="B169" s="86" t="s">
        <v>1051</v>
      </c>
      <c r="C169" s="82" t="s">
        <v>1052</v>
      </c>
      <c r="D169" s="93" t="s">
        <v>114</v>
      </c>
      <c r="E169" s="93" t="s">
        <v>243</v>
      </c>
      <c r="F169" s="82" t="s">
        <v>482</v>
      </c>
      <c r="G169" s="93" t="s">
        <v>416</v>
      </c>
      <c r="H169" s="93" t="s">
        <v>126</v>
      </c>
      <c r="I169" s="87">
        <v>14.646307</v>
      </c>
      <c r="J169" s="89">
        <v>8</v>
      </c>
      <c r="K169" s="82"/>
      <c r="L169" s="87">
        <v>1.1717050000000001E-3</v>
      </c>
      <c r="M169" s="88">
        <v>5.9586590181860595E-7</v>
      </c>
      <c r="N169" s="88">
        <f t="shared" si="2"/>
        <v>2.1974170981478448E-6</v>
      </c>
      <c r="O169" s="88">
        <f>L169/'סכום נכסי הקרן'!$C$42</f>
        <v>1.5080346832574751E-8</v>
      </c>
    </row>
    <row r="170" spans="2:15">
      <c r="B170" s="86" t="s">
        <v>1053</v>
      </c>
      <c r="C170" s="82" t="s">
        <v>1054</v>
      </c>
      <c r="D170" s="93" t="s">
        <v>114</v>
      </c>
      <c r="E170" s="93" t="s">
        <v>243</v>
      </c>
      <c r="F170" s="82" t="s">
        <v>1055</v>
      </c>
      <c r="G170" s="93" t="s">
        <v>490</v>
      </c>
      <c r="H170" s="93" t="s">
        <v>126</v>
      </c>
      <c r="I170" s="87">
        <v>11.661377</v>
      </c>
      <c r="J170" s="89">
        <v>7804</v>
      </c>
      <c r="K170" s="82"/>
      <c r="L170" s="87">
        <v>0.910053848</v>
      </c>
      <c r="M170" s="88">
        <v>9.2715925077205113E-7</v>
      </c>
      <c r="N170" s="88">
        <f t="shared" si="2"/>
        <v>1.7067161835363335E-3</v>
      </c>
      <c r="O170" s="88">
        <f>L170/'סכום נכסי הקרן'!$C$42</f>
        <v>1.1712784074625661E-5</v>
      </c>
    </row>
    <row r="171" spans="2:15">
      <c r="B171" s="86" t="s">
        <v>1056</v>
      </c>
      <c r="C171" s="82" t="s">
        <v>1057</v>
      </c>
      <c r="D171" s="93" t="s">
        <v>114</v>
      </c>
      <c r="E171" s="93" t="s">
        <v>243</v>
      </c>
      <c r="F171" s="82" t="s">
        <v>1058</v>
      </c>
      <c r="G171" s="93" t="s">
        <v>360</v>
      </c>
      <c r="H171" s="93" t="s">
        <v>126</v>
      </c>
      <c r="I171" s="87">
        <v>113.134395</v>
      </c>
      <c r="J171" s="89">
        <v>409.9</v>
      </c>
      <c r="K171" s="82"/>
      <c r="L171" s="87">
        <v>0.46373788399999993</v>
      </c>
      <c r="M171" s="88">
        <v>1.3248045488599218E-6</v>
      </c>
      <c r="N171" s="88">
        <f t="shared" si="2"/>
        <v>8.6969463760972398E-4</v>
      </c>
      <c r="O171" s="88">
        <f>L171/'סכום נכסי הקרן'!$C$42</f>
        <v>5.9685058356193028E-6</v>
      </c>
    </row>
    <row r="172" spans="2:15">
      <c r="B172" s="86" t="s">
        <v>1059</v>
      </c>
      <c r="C172" s="82" t="s">
        <v>1060</v>
      </c>
      <c r="D172" s="93" t="s">
        <v>114</v>
      </c>
      <c r="E172" s="93" t="s">
        <v>243</v>
      </c>
      <c r="F172" s="82" t="s">
        <v>593</v>
      </c>
      <c r="G172" s="93" t="s">
        <v>267</v>
      </c>
      <c r="H172" s="93" t="s">
        <v>126</v>
      </c>
      <c r="I172" s="87">
        <v>151.6704</v>
      </c>
      <c r="J172" s="89">
        <v>1023</v>
      </c>
      <c r="K172" s="82"/>
      <c r="L172" s="87">
        <v>1.5515881919999999</v>
      </c>
      <c r="M172" s="88">
        <v>2.1331917116430863E-6</v>
      </c>
      <c r="N172" s="88">
        <f t="shared" si="2"/>
        <v>2.9098505360863874E-3</v>
      </c>
      <c r="O172" s="88">
        <f>L172/'סכום נכסי הקרן'!$C$42</f>
        <v>1.9969606749725893E-5</v>
      </c>
    </row>
    <row r="173" spans="2:15">
      <c r="B173" s="86" t="s">
        <v>1061</v>
      </c>
      <c r="C173" s="82" t="s">
        <v>1062</v>
      </c>
      <c r="D173" s="93" t="s">
        <v>114</v>
      </c>
      <c r="E173" s="93" t="s">
        <v>243</v>
      </c>
      <c r="F173" s="82" t="s">
        <v>1063</v>
      </c>
      <c r="G173" s="93" t="s">
        <v>150</v>
      </c>
      <c r="H173" s="93" t="s">
        <v>126</v>
      </c>
      <c r="I173" s="87">
        <v>25.701983999999996</v>
      </c>
      <c r="J173" s="89">
        <v>55.3</v>
      </c>
      <c r="K173" s="82"/>
      <c r="L173" s="87">
        <v>1.4213197E-2</v>
      </c>
      <c r="M173" s="88">
        <v>6.54613505014589E-7</v>
      </c>
      <c r="N173" s="88">
        <f t="shared" si="2"/>
        <v>2.665544834846967E-5</v>
      </c>
      <c r="O173" s="88">
        <f>L173/'סכום נכסי הקרן'!$C$42</f>
        <v>1.8292995281210792E-7</v>
      </c>
    </row>
    <row r="174" spans="2:15">
      <c r="B174" s="86" t="s">
        <v>1064</v>
      </c>
      <c r="C174" s="82" t="s">
        <v>1065</v>
      </c>
      <c r="D174" s="93" t="s">
        <v>114</v>
      </c>
      <c r="E174" s="93" t="s">
        <v>243</v>
      </c>
      <c r="F174" s="82" t="s">
        <v>1066</v>
      </c>
      <c r="G174" s="93" t="s">
        <v>444</v>
      </c>
      <c r="H174" s="93" t="s">
        <v>126</v>
      </c>
      <c r="I174" s="87">
        <v>31.347934999999996</v>
      </c>
      <c r="J174" s="89">
        <v>3057</v>
      </c>
      <c r="K174" s="82"/>
      <c r="L174" s="87">
        <v>0.9583063770000001</v>
      </c>
      <c r="M174" s="88">
        <v>8.7833945082656194E-7</v>
      </c>
      <c r="N174" s="88">
        <f t="shared" si="2"/>
        <v>1.7972090398896605E-3</v>
      </c>
      <c r="O174" s="88">
        <f>L174/'סכום נכסי הקרן'!$C$42</f>
        <v>1.233381485700593E-5</v>
      </c>
    </row>
    <row r="175" spans="2:15">
      <c r="B175" s="86" t="s">
        <v>1067</v>
      </c>
      <c r="C175" s="82" t="s">
        <v>1068</v>
      </c>
      <c r="D175" s="93" t="s">
        <v>114</v>
      </c>
      <c r="E175" s="93" t="s">
        <v>243</v>
      </c>
      <c r="F175" s="82" t="s">
        <v>1069</v>
      </c>
      <c r="G175" s="93" t="s">
        <v>360</v>
      </c>
      <c r="H175" s="93" t="s">
        <v>126</v>
      </c>
      <c r="I175" s="87">
        <v>6.831999999999999</v>
      </c>
      <c r="J175" s="89">
        <v>6693</v>
      </c>
      <c r="K175" s="82"/>
      <c r="L175" s="87">
        <v>0.45726576000000002</v>
      </c>
      <c r="M175" s="88">
        <v>8.1296556319760093E-7</v>
      </c>
      <c r="N175" s="88">
        <f t="shared" si="2"/>
        <v>8.5755680774731596E-4</v>
      </c>
      <c r="O175" s="88">
        <f>L175/'סכום נכסי הקרן'!$C$42</f>
        <v>5.8852068186624492E-6</v>
      </c>
    </row>
    <row r="176" spans="2:15">
      <c r="B176" s="86" t="s">
        <v>1070</v>
      </c>
      <c r="C176" s="82" t="s">
        <v>1071</v>
      </c>
      <c r="D176" s="93" t="s">
        <v>114</v>
      </c>
      <c r="E176" s="93" t="s">
        <v>243</v>
      </c>
      <c r="F176" s="82" t="s">
        <v>1072</v>
      </c>
      <c r="G176" s="93" t="s">
        <v>360</v>
      </c>
      <c r="H176" s="93" t="s">
        <v>126</v>
      </c>
      <c r="I176" s="87">
        <v>26.789529000000002</v>
      </c>
      <c r="J176" s="89">
        <v>1193</v>
      </c>
      <c r="K176" s="82"/>
      <c r="L176" s="87">
        <v>0.31959908200000003</v>
      </c>
      <c r="M176" s="88">
        <v>1.606660953194307E-6</v>
      </c>
      <c r="N176" s="88">
        <f t="shared" si="2"/>
        <v>5.9937653875263407E-4</v>
      </c>
      <c r="O176" s="88">
        <f>L176/'סכום נכסי הקרן'!$C$42</f>
        <v>4.1133775173209111E-6</v>
      </c>
    </row>
    <row r="177" spans="2:15">
      <c r="B177" s="86" t="s">
        <v>1073</v>
      </c>
      <c r="C177" s="82" t="s">
        <v>1074</v>
      </c>
      <c r="D177" s="93" t="s">
        <v>114</v>
      </c>
      <c r="E177" s="93" t="s">
        <v>243</v>
      </c>
      <c r="F177" s="82" t="s">
        <v>1075</v>
      </c>
      <c r="G177" s="93" t="s">
        <v>120</v>
      </c>
      <c r="H177" s="93" t="s">
        <v>126</v>
      </c>
      <c r="I177" s="87">
        <v>21.732592</v>
      </c>
      <c r="J177" s="89">
        <v>825</v>
      </c>
      <c r="K177" s="82"/>
      <c r="L177" s="87">
        <v>0.17929388399999999</v>
      </c>
      <c r="M177" s="88">
        <v>1.0865752712364381E-6</v>
      </c>
      <c r="N177" s="88">
        <f t="shared" si="2"/>
        <v>3.362479858794972E-4</v>
      </c>
      <c r="O177" s="88">
        <f>L177/'סכום נכסי הקרן'!$C$42</f>
        <v>2.307589329805219E-6</v>
      </c>
    </row>
    <row r="178" spans="2:15">
      <c r="B178" s="86" t="s">
        <v>1076</v>
      </c>
      <c r="C178" s="82" t="s">
        <v>1077</v>
      </c>
      <c r="D178" s="93" t="s">
        <v>114</v>
      </c>
      <c r="E178" s="93" t="s">
        <v>243</v>
      </c>
      <c r="F178" s="82" t="s">
        <v>600</v>
      </c>
      <c r="G178" s="93" t="s">
        <v>120</v>
      </c>
      <c r="H178" s="93" t="s">
        <v>126</v>
      </c>
      <c r="I178" s="87">
        <v>90.736351999999982</v>
      </c>
      <c r="J178" s="89">
        <v>919</v>
      </c>
      <c r="K178" s="82"/>
      <c r="L178" s="87">
        <v>0.83386707699999996</v>
      </c>
      <c r="M178" s="88">
        <v>1.025320768577177E-6</v>
      </c>
      <c r="N178" s="88">
        <f t="shared" si="2"/>
        <v>1.5638354129941967E-3</v>
      </c>
      <c r="O178" s="88">
        <f>L178/'סכום נכסי הקרן'!$C$42</f>
        <v>1.0732227594339286E-5</v>
      </c>
    </row>
    <row r="179" spans="2:15">
      <c r="B179" s="85"/>
      <c r="C179" s="82"/>
      <c r="D179" s="82"/>
      <c r="E179" s="82"/>
      <c r="F179" s="82"/>
      <c r="G179" s="82"/>
      <c r="H179" s="82"/>
      <c r="I179" s="87"/>
      <c r="J179" s="89"/>
      <c r="K179" s="82"/>
      <c r="L179" s="82"/>
      <c r="M179" s="82"/>
      <c r="N179" s="88"/>
      <c r="O179" s="82"/>
    </row>
    <row r="180" spans="2:15">
      <c r="B180" s="83" t="s">
        <v>186</v>
      </c>
      <c r="C180" s="84"/>
      <c r="D180" s="84"/>
      <c r="E180" s="84"/>
      <c r="F180" s="84"/>
      <c r="G180" s="84"/>
      <c r="H180" s="84"/>
      <c r="I180" s="90"/>
      <c r="J180" s="92"/>
      <c r="K180" s="90">
        <v>1.0014279000000001E-2</v>
      </c>
      <c r="L180" s="90">
        <f>L181+L207</f>
        <v>110.64753983800003</v>
      </c>
      <c r="M180" s="84"/>
      <c r="N180" s="91">
        <f t="shared" si="2"/>
        <v>0.20750854174729652</v>
      </c>
      <c r="O180" s="91">
        <f>L180/'סכום נכסי הקרן'!$C$42</f>
        <v>1.4240813830513415E-3</v>
      </c>
    </row>
    <row r="181" spans="2:15">
      <c r="B181" s="97" t="s">
        <v>61</v>
      </c>
      <c r="C181" s="84"/>
      <c r="D181" s="84"/>
      <c r="E181" s="84"/>
      <c r="F181" s="84"/>
      <c r="G181" s="84"/>
      <c r="H181" s="84"/>
      <c r="I181" s="90"/>
      <c r="J181" s="92"/>
      <c r="K181" s="90">
        <v>1.68293E-4</v>
      </c>
      <c r="L181" s="90">
        <f>SUM(L182:L205)</f>
        <v>43.62104642500001</v>
      </c>
      <c r="M181" s="84"/>
      <c r="N181" s="91">
        <f t="shared" si="2"/>
        <v>8.180696784036591E-2</v>
      </c>
      <c r="O181" s="91">
        <f>L181/'סכום נכסי הקרן'!$C$42</f>
        <v>5.6142161148825423E-4</v>
      </c>
    </row>
    <row r="182" spans="2:15">
      <c r="B182" s="86" t="s">
        <v>1078</v>
      </c>
      <c r="C182" s="82" t="s">
        <v>1079</v>
      </c>
      <c r="D182" s="93" t="s">
        <v>1080</v>
      </c>
      <c r="E182" s="93" t="s">
        <v>606</v>
      </c>
      <c r="F182" s="82" t="s">
        <v>1081</v>
      </c>
      <c r="G182" s="93" t="s">
        <v>1082</v>
      </c>
      <c r="H182" s="93" t="s">
        <v>125</v>
      </c>
      <c r="I182" s="87">
        <v>19.1296</v>
      </c>
      <c r="J182" s="89">
        <v>341</v>
      </c>
      <c r="K182" s="82"/>
      <c r="L182" s="87">
        <v>0.22955118300000002</v>
      </c>
      <c r="M182" s="88">
        <v>3.0296631926013478E-7</v>
      </c>
      <c r="N182" s="88">
        <f t="shared" si="2"/>
        <v>4.305005905277053E-4</v>
      </c>
      <c r="O182" s="88">
        <f>L182/'סכום נכסי הקרן'!$C$42</f>
        <v>2.9544223635367575E-6</v>
      </c>
    </row>
    <row r="183" spans="2:15">
      <c r="B183" s="86" t="s">
        <v>1083</v>
      </c>
      <c r="C183" s="82" t="s">
        <v>1084</v>
      </c>
      <c r="D183" s="93" t="s">
        <v>1080</v>
      </c>
      <c r="E183" s="93" t="s">
        <v>606</v>
      </c>
      <c r="F183" s="82" t="s">
        <v>607</v>
      </c>
      <c r="G183" s="93" t="s">
        <v>608</v>
      </c>
      <c r="H183" s="93" t="s">
        <v>125</v>
      </c>
      <c r="I183" s="87">
        <v>20.932879</v>
      </c>
      <c r="J183" s="89">
        <v>2196</v>
      </c>
      <c r="K183" s="82"/>
      <c r="L183" s="87">
        <v>1.6176351199999999</v>
      </c>
      <c r="M183" s="88">
        <v>4.7162555350646827E-7</v>
      </c>
      <c r="N183" s="88">
        <f t="shared" si="2"/>
        <v>3.033715031729352E-3</v>
      </c>
      <c r="O183" s="88">
        <f>L183/'סכום נכסי הקרן'!$C$42</f>
        <v>2.0819659093503629E-5</v>
      </c>
    </row>
    <row r="184" spans="2:15">
      <c r="B184" s="86" t="s">
        <v>1085</v>
      </c>
      <c r="C184" s="82" t="s">
        <v>1086</v>
      </c>
      <c r="D184" s="93" t="s">
        <v>1080</v>
      </c>
      <c r="E184" s="93" t="s">
        <v>606</v>
      </c>
      <c r="F184" s="82" t="s">
        <v>1087</v>
      </c>
      <c r="G184" s="93" t="s">
        <v>612</v>
      </c>
      <c r="H184" s="93" t="s">
        <v>125</v>
      </c>
      <c r="I184" s="87">
        <v>2.965484</v>
      </c>
      <c r="J184" s="89">
        <v>12616</v>
      </c>
      <c r="K184" s="82"/>
      <c r="L184" s="87">
        <v>1.3165476120000001</v>
      </c>
      <c r="M184" s="88">
        <v>2.3646062644598686E-8</v>
      </c>
      <c r="N184" s="88">
        <f t="shared" si="2"/>
        <v>2.4690551232046591E-3</v>
      </c>
      <c r="O184" s="88">
        <f>L184/'סכום נכסי הקרן'!$C$42</f>
        <v>1.6944533488000862E-5</v>
      </c>
    </row>
    <row r="185" spans="2:15">
      <c r="B185" s="86" t="s">
        <v>1088</v>
      </c>
      <c r="C185" s="82" t="s">
        <v>1089</v>
      </c>
      <c r="D185" s="93" t="s">
        <v>1080</v>
      </c>
      <c r="E185" s="93" t="s">
        <v>606</v>
      </c>
      <c r="F185" s="82" t="s">
        <v>611</v>
      </c>
      <c r="G185" s="93" t="s">
        <v>612</v>
      </c>
      <c r="H185" s="93" t="s">
        <v>125</v>
      </c>
      <c r="I185" s="87">
        <v>2.284621</v>
      </c>
      <c r="J185" s="89">
        <v>12965</v>
      </c>
      <c r="K185" s="82"/>
      <c r="L185" s="87">
        <v>1.042331624</v>
      </c>
      <c r="M185" s="88">
        <v>5.6110682276882084E-8</v>
      </c>
      <c r="N185" s="88">
        <f t="shared" si="2"/>
        <v>1.9547900986321733E-3</v>
      </c>
      <c r="O185" s="88">
        <f>L185/'סכום נכסי הקרן'!$C$42</f>
        <v>1.3415255891611705E-5</v>
      </c>
    </row>
    <row r="186" spans="2:15">
      <c r="B186" s="86" t="s">
        <v>1090</v>
      </c>
      <c r="C186" s="82" t="s">
        <v>1091</v>
      </c>
      <c r="D186" s="93" t="s">
        <v>1080</v>
      </c>
      <c r="E186" s="93" t="s">
        <v>606</v>
      </c>
      <c r="F186" s="82" t="s">
        <v>595</v>
      </c>
      <c r="G186" s="93" t="s">
        <v>493</v>
      </c>
      <c r="H186" s="93" t="s">
        <v>125</v>
      </c>
      <c r="I186" s="87">
        <v>9.5647999999999997E-2</v>
      </c>
      <c r="J186" s="89">
        <v>16404</v>
      </c>
      <c r="K186" s="87">
        <v>1.68293E-4</v>
      </c>
      <c r="L186" s="87">
        <v>5.5381746999999995E-2</v>
      </c>
      <c r="M186" s="88">
        <v>2.1569446975778527E-9</v>
      </c>
      <c r="N186" s="88">
        <f t="shared" si="2"/>
        <v>1.0386300116761309E-4</v>
      </c>
      <c r="O186" s="88">
        <f>L186/'סכום נכסי הקרן'!$C$42</f>
        <v>7.1278688147093849E-7</v>
      </c>
    </row>
    <row r="187" spans="2:15">
      <c r="B187" s="86" t="s">
        <v>1094</v>
      </c>
      <c r="C187" s="82" t="s">
        <v>1095</v>
      </c>
      <c r="D187" s="93" t="s">
        <v>1096</v>
      </c>
      <c r="E187" s="93" t="s">
        <v>606</v>
      </c>
      <c r="F187" s="82" t="s">
        <v>1097</v>
      </c>
      <c r="G187" s="93" t="s">
        <v>1098</v>
      </c>
      <c r="H187" s="93" t="s">
        <v>125</v>
      </c>
      <c r="I187" s="87">
        <v>2.5244650000000002</v>
      </c>
      <c r="J187" s="89">
        <v>2914</v>
      </c>
      <c r="K187" s="82"/>
      <c r="L187" s="87">
        <v>0.25886787999999999</v>
      </c>
      <c r="M187" s="88">
        <v>6.800342594399667E-8</v>
      </c>
      <c r="N187" s="88">
        <f t="shared" si="2"/>
        <v>4.8548116264186331E-4</v>
      </c>
      <c r="O187" s="88">
        <f>L187/'סכום נכסי הקרן'!$C$42</f>
        <v>3.3317408513348837E-6</v>
      </c>
    </row>
    <row r="188" spans="2:15">
      <c r="B188" s="86" t="s">
        <v>1099</v>
      </c>
      <c r="C188" s="82" t="s">
        <v>1100</v>
      </c>
      <c r="D188" s="93" t="s">
        <v>1096</v>
      </c>
      <c r="E188" s="93" t="s">
        <v>606</v>
      </c>
      <c r="F188" s="82" t="s">
        <v>1101</v>
      </c>
      <c r="G188" s="93" t="s">
        <v>1098</v>
      </c>
      <c r="H188" s="93" t="s">
        <v>125</v>
      </c>
      <c r="I188" s="87">
        <v>6.0804799999999997</v>
      </c>
      <c r="J188" s="89">
        <v>2064</v>
      </c>
      <c r="K188" s="82"/>
      <c r="L188" s="87">
        <v>0.44163839599999999</v>
      </c>
      <c r="M188" s="88">
        <v>3.8860475829413929E-8</v>
      </c>
      <c r="N188" s="88">
        <f t="shared" si="2"/>
        <v>8.2824922874698726E-4</v>
      </c>
      <c r="O188" s="88">
        <f>L188/'סכום נכסי הקרן'!$C$42</f>
        <v>5.6840759288916515E-6</v>
      </c>
    </row>
    <row r="189" spans="2:15">
      <c r="B189" s="86" t="s">
        <v>1102</v>
      </c>
      <c r="C189" s="82" t="s">
        <v>1103</v>
      </c>
      <c r="D189" s="93" t="s">
        <v>1080</v>
      </c>
      <c r="E189" s="93" t="s">
        <v>606</v>
      </c>
      <c r="F189" s="82" t="s">
        <v>1104</v>
      </c>
      <c r="G189" s="93" t="s">
        <v>1105</v>
      </c>
      <c r="H189" s="93" t="s">
        <v>125</v>
      </c>
      <c r="I189" s="87">
        <v>12.124067</v>
      </c>
      <c r="J189" s="89">
        <v>3570</v>
      </c>
      <c r="K189" s="82"/>
      <c r="L189" s="87">
        <v>1.5231259509999999</v>
      </c>
      <c r="M189" s="88">
        <v>1.4593054158660432E-7</v>
      </c>
      <c r="N189" s="88">
        <f t="shared" si="2"/>
        <v>2.8564724118784984E-3</v>
      </c>
      <c r="O189" s="88">
        <f>L189/'סכום נכסי הקרן'!$C$42</f>
        <v>1.9603285477808194E-5</v>
      </c>
    </row>
    <row r="190" spans="2:15">
      <c r="B190" s="86" t="s">
        <v>1106</v>
      </c>
      <c r="C190" s="82" t="s">
        <v>1107</v>
      </c>
      <c r="D190" s="93" t="s">
        <v>1096</v>
      </c>
      <c r="E190" s="93" t="s">
        <v>606</v>
      </c>
      <c r="F190" s="82" t="s">
        <v>1108</v>
      </c>
      <c r="G190" s="93" t="s">
        <v>1109</v>
      </c>
      <c r="H190" s="93" t="s">
        <v>125</v>
      </c>
      <c r="I190" s="87">
        <v>17.330161</v>
      </c>
      <c r="J190" s="89">
        <v>171</v>
      </c>
      <c r="K190" s="82"/>
      <c r="L190" s="87">
        <v>0.10428406800000001</v>
      </c>
      <c r="M190" s="88">
        <v>1.2966768366936891E-7</v>
      </c>
      <c r="N190" s="88">
        <f t="shared" si="2"/>
        <v>1.9557447829241363E-4</v>
      </c>
      <c r="O190" s="88">
        <f>L190/'סכום נכסי הקרן'!$C$42</f>
        <v>1.3421807661073476E-6</v>
      </c>
    </row>
    <row r="191" spans="2:15">
      <c r="B191" s="86" t="s">
        <v>1110</v>
      </c>
      <c r="C191" s="82" t="s">
        <v>1111</v>
      </c>
      <c r="D191" s="93" t="s">
        <v>1096</v>
      </c>
      <c r="E191" s="93" t="s">
        <v>606</v>
      </c>
      <c r="F191" s="82" t="s">
        <v>1112</v>
      </c>
      <c r="G191" s="93" t="s">
        <v>1082</v>
      </c>
      <c r="H191" s="93" t="s">
        <v>125</v>
      </c>
      <c r="I191" s="87">
        <v>28.216159999999999</v>
      </c>
      <c r="J191" s="89">
        <v>393</v>
      </c>
      <c r="K191" s="82"/>
      <c r="L191" s="87">
        <v>0.390220181</v>
      </c>
      <c r="M191" s="88">
        <v>2.0776268593452896E-7</v>
      </c>
      <c r="N191" s="88">
        <f t="shared" si="2"/>
        <v>7.3181944070542222E-4</v>
      </c>
      <c r="O191" s="88">
        <f>L191/'סכום נכסי הקרן'!$C$42</f>
        <v>5.0223014073935805E-6</v>
      </c>
    </row>
    <row r="192" spans="2:15">
      <c r="B192" s="86" t="s">
        <v>1113</v>
      </c>
      <c r="C192" s="82" t="s">
        <v>1114</v>
      </c>
      <c r="D192" s="93" t="s">
        <v>1080</v>
      </c>
      <c r="E192" s="93" t="s">
        <v>606</v>
      </c>
      <c r="F192" s="82" t="s">
        <v>1115</v>
      </c>
      <c r="G192" s="93" t="s">
        <v>1116</v>
      </c>
      <c r="H192" s="93" t="s">
        <v>125</v>
      </c>
      <c r="I192" s="87">
        <v>6.472391</v>
      </c>
      <c r="J192" s="89">
        <v>2297</v>
      </c>
      <c r="K192" s="82"/>
      <c r="L192" s="87">
        <v>0.52317260799999998</v>
      </c>
      <c r="M192" s="88">
        <v>1.3000772687749786E-7</v>
      </c>
      <c r="N192" s="88">
        <f t="shared" si="2"/>
        <v>9.8115859717403265E-4</v>
      </c>
      <c r="O192" s="88">
        <f>L192/'סכום נכסי הקרן'!$C$42</f>
        <v>6.7334562726476971E-6</v>
      </c>
    </row>
    <row r="193" spans="2:15">
      <c r="B193" s="86" t="s">
        <v>1119</v>
      </c>
      <c r="C193" s="82" t="s">
        <v>1120</v>
      </c>
      <c r="D193" s="93" t="s">
        <v>1080</v>
      </c>
      <c r="E193" s="93" t="s">
        <v>606</v>
      </c>
      <c r="F193" s="82" t="s">
        <v>1121</v>
      </c>
      <c r="G193" s="93" t="s">
        <v>612</v>
      </c>
      <c r="H193" s="93" t="s">
        <v>125</v>
      </c>
      <c r="I193" s="87">
        <v>0.95648</v>
      </c>
      <c r="J193" s="89">
        <v>12200</v>
      </c>
      <c r="K193" s="82"/>
      <c r="L193" s="87">
        <v>0.41063408099999998</v>
      </c>
      <c r="M193" s="88">
        <v>2.1291051352062341E-8</v>
      </c>
      <c r="N193" s="88">
        <f t="shared" si="2"/>
        <v>7.7010369561589904E-4</v>
      </c>
      <c r="O193" s="88">
        <f>L193/'סכום נכסי הקרן'!$C$42</f>
        <v>5.2850370722627217E-6</v>
      </c>
    </row>
    <row r="194" spans="2:15">
      <c r="B194" s="86" t="s">
        <v>1122</v>
      </c>
      <c r="C194" s="82" t="s">
        <v>1123</v>
      </c>
      <c r="D194" s="93" t="s">
        <v>1080</v>
      </c>
      <c r="E194" s="93" t="s">
        <v>606</v>
      </c>
      <c r="F194" s="82" t="s">
        <v>692</v>
      </c>
      <c r="G194" s="93" t="s">
        <v>150</v>
      </c>
      <c r="H194" s="93" t="s">
        <v>125</v>
      </c>
      <c r="I194" s="87">
        <v>16.407321</v>
      </c>
      <c r="J194" s="89">
        <v>19230</v>
      </c>
      <c r="K194" s="82"/>
      <c r="L194" s="87">
        <v>11.102895017000002</v>
      </c>
      <c r="M194" s="88">
        <v>2.5825434433956652E-7</v>
      </c>
      <c r="N194" s="88">
        <f t="shared" si="2"/>
        <v>2.0822383918559968E-2</v>
      </c>
      <c r="O194" s="88">
        <f>L194/'סכום נכסי הקרן'!$C$42</f>
        <v>1.4289902979165058E-4</v>
      </c>
    </row>
    <row r="195" spans="2:15">
      <c r="B195" s="86" t="s">
        <v>1124</v>
      </c>
      <c r="C195" s="82" t="s">
        <v>1125</v>
      </c>
      <c r="D195" s="93" t="s">
        <v>1080</v>
      </c>
      <c r="E195" s="93" t="s">
        <v>606</v>
      </c>
      <c r="F195" s="82" t="s">
        <v>615</v>
      </c>
      <c r="G195" s="93" t="s">
        <v>608</v>
      </c>
      <c r="H195" s="93" t="s">
        <v>125</v>
      </c>
      <c r="I195" s="87">
        <v>14.370224</v>
      </c>
      <c r="J195" s="89">
        <v>8168</v>
      </c>
      <c r="K195" s="82"/>
      <c r="L195" s="87">
        <v>4.1304610290000001</v>
      </c>
      <c r="M195" s="88">
        <v>4.9924027723002325E-7</v>
      </c>
      <c r="N195" s="88">
        <f t="shared" si="2"/>
        <v>7.7462720465970025E-3</v>
      </c>
      <c r="O195" s="88">
        <f>L195/'סכום נכסי הקרן'!$C$42</f>
        <v>5.3160808305634596E-5</v>
      </c>
    </row>
    <row r="196" spans="2:15">
      <c r="B196" s="86" t="s">
        <v>1128</v>
      </c>
      <c r="C196" s="82" t="s">
        <v>1129</v>
      </c>
      <c r="D196" s="93" t="s">
        <v>1080</v>
      </c>
      <c r="E196" s="93" t="s">
        <v>606</v>
      </c>
      <c r="F196" s="82" t="s">
        <v>840</v>
      </c>
      <c r="G196" s="93" t="s">
        <v>150</v>
      </c>
      <c r="H196" s="93" t="s">
        <v>125</v>
      </c>
      <c r="I196" s="87">
        <v>26.221748999999999</v>
      </c>
      <c r="J196" s="89">
        <v>2530</v>
      </c>
      <c r="K196" s="82"/>
      <c r="L196" s="87">
        <v>2.334540659</v>
      </c>
      <c r="M196" s="88">
        <v>5.8710269769801232E-7</v>
      </c>
      <c r="N196" s="88">
        <f t="shared" si="2"/>
        <v>4.3782006225184132E-3</v>
      </c>
      <c r="O196" s="88">
        <f>L196/'סכום נכסי הקרן'!$C$42</f>
        <v>3.0046541435316581E-5</v>
      </c>
    </row>
    <row r="197" spans="2:15">
      <c r="B197" s="86" t="s">
        <v>1130</v>
      </c>
      <c r="C197" s="82" t="s">
        <v>1131</v>
      </c>
      <c r="D197" s="93" t="s">
        <v>1096</v>
      </c>
      <c r="E197" s="93" t="s">
        <v>606</v>
      </c>
      <c r="F197" s="82" t="s">
        <v>1132</v>
      </c>
      <c r="G197" s="93" t="s">
        <v>612</v>
      </c>
      <c r="H197" s="93" t="s">
        <v>125</v>
      </c>
      <c r="I197" s="87">
        <v>10.091533999999999</v>
      </c>
      <c r="J197" s="89">
        <v>462</v>
      </c>
      <c r="K197" s="82"/>
      <c r="L197" s="87">
        <v>0.164065932</v>
      </c>
      <c r="M197" s="88">
        <v>1.0624724762491903E-7</v>
      </c>
      <c r="N197" s="88">
        <f t="shared" si="2"/>
        <v>3.0768946466931658E-4</v>
      </c>
      <c r="O197" s="88">
        <f>L197/'סכום נכסי הקרן'!$C$42</f>
        <v>2.111599044102077E-6</v>
      </c>
    </row>
    <row r="198" spans="2:15">
      <c r="B198" s="86" t="s">
        <v>1135</v>
      </c>
      <c r="C198" s="82" t="s">
        <v>1136</v>
      </c>
      <c r="D198" s="93" t="s">
        <v>1096</v>
      </c>
      <c r="E198" s="93" t="s">
        <v>606</v>
      </c>
      <c r="F198" s="82" t="s">
        <v>1137</v>
      </c>
      <c r="G198" s="93" t="s">
        <v>612</v>
      </c>
      <c r="H198" s="93" t="s">
        <v>125</v>
      </c>
      <c r="I198" s="87">
        <v>21.684085</v>
      </c>
      <c r="J198" s="89">
        <v>643</v>
      </c>
      <c r="K198" s="82"/>
      <c r="L198" s="87">
        <v>0.490649473</v>
      </c>
      <c r="M198" s="88">
        <v>2.852354281428292E-7</v>
      </c>
      <c r="N198" s="88">
        <f t="shared" si="2"/>
        <v>9.2016466701723496E-4</v>
      </c>
      <c r="O198" s="88">
        <f>L198/'סכום נכסי הקרן'!$C$42</f>
        <v>6.3148695499806006E-6</v>
      </c>
    </row>
    <row r="199" spans="2:15">
      <c r="B199" s="86" t="s">
        <v>1138</v>
      </c>
      <c r="C199" s="82" t="s">
        <v>1139</v>
      </c>
      <c r="D199" s="93" t="s">
        <v>1080</v>
      </c>
      <c r="E199" s="93" t="s">
        <v>606</v>
      </c>
      <c r="F199" s="82" t="s">
        <v>1140</v>
      </c>
      <c r="G199" s="93" t="s">
        <v>1141</v>
      </c>
      <c r="H199" s="93" t="s">
        <v>125</v>
      </c>
      <c r="I199" s="87">
        <v>16.81541</v>
      </c>
      <c r="J199" s="89">
        <v>455.99</v>
      </c>
      <c r="K199" s="82"/>
      <c r="L199" s="87">
        <v>0.26982491800000002</v>
      </c>
      <c r="M199" s="88">
        <v>7.2701236677763761E-7</v>
      </c>
      <c r="N199" s="88">
        <f t="shared" ref="N199:N207" si="3">IFERROR(L199/$L$11,0)</f>
        <v>5.060300061188953E-4</v>
      </c>
      <c r="O199" s="88">
        <f>L199/'סכום נכסי הקרן'!$C$42</f>
        <v>3.4727626386428677E-6</v>
      </c>
    </row>
    <row r="200" spans="2:15">
      <c r="B200" s="86" t="s">
        <v>1142</v>
      </c>
      <c r="C200" s="82" t="s">
        <v>1143</v>
      </c>
      <c r="D200" s="93" t="s">
        <v>1080</v>
      </c>
      <c r="E200" s="93" t="s">
        <v>606</v>
      </c>
      <c r="F200" s="82" t="s">
        <v>618</v>
      </c>
      <c r="G200" s="93" t="s">
        <v>619</v>
      </c>
      <c r="H200" s="93" t="s">
        <v>125</v>
      </c>
      <c r="I200" s="87">
        <v>4.9170999999999996</v>
      </c>
      <c r="J200" s="89">
        <v>28327</v>
      </c>
      <c r="K200" s="82"/>
      <c r="L200" s="87">
        <v>4.9014983939999999</v>
      </c>
      <c r="M200" s="88">
        <v>8.7970498189681957E-8</v>
      </c>
      <c r="N200" s="88">
        <f t="shared" si="3"/>
        <v>9.1922765350662509E-3</v>
      </c>
      <c r="O200" s="88">
        <f>L200/'סכום נכסי הקרן'!$C$42</f>
        <v>6.3084390508556435E-5</v>
      </c>
    </row>
    <row r="201" spans="2:15">
      <c r="B201" s="86" t="s">
        <v>1144</v>
      </c>
      <c r="C201" s="82" t="s">
        <v>1145</v>
      </c>
      <c r="D201" s="93" t="s">
        <v>1080</v>
      </c>
      <c r="E201" s="93" t="s">
        <v>606</v>
      </c>
      <c r="F201" s="82" t="s">
        <v>1146</v>
      </c>
      <c r="G201" s="93" t="s">
        <v>612</v>
      </c>
      <c r="H201" s="93" t="s">
        <v>129</v>
      </c>
      <c r="I201" s="87">
        <v>181.7312</v>
      </c>
      <c r="J201" s="89">
        <v>16</v>
      </c>
      <c r="K201" s="82"/>
      <c r="L201" s="87">
        <v>6.9531810999999999E-2</v>
      </c>
      <c r="M201" s="88">
        <v>3.4112077468431223E-7</v>
      </c>
      <c r="N201" s="88">
        <f t="shared" si="3"/>
        <v>1.3040004980484371E-4</v>
      </c>
      <c r="O201" s="88">
        <f>L201/'סכום נכסי הקרן'!$C$42</f>
        <v>8.9490428544474596E-7</v>
      </c>
    </row>
    <row r="202" spans="2:15">
      <c r="B202" s="86" t="s">
        <v>1147</v>
      </c>
      <c r="C202" s="82" t="s">
        <v>1148</v>
      </c>
      <c r="D202" s="93" t="s">
        <v>1080</v>
      </c>
      <c r="E202" s="93" t="s">
        <v>606</v>
      </c>
      <c r="F202" s="82" t="s">
        <v>674</v>
      </c>
      <c r="G202" s="93" t="s">
        <v>675</v>
      </c>
      <c r="H202" s="93" t="s">
        <v>125</v>
      </c>
      <c r="I202" s="87">
        <v>294.90737899999999</v>
      </c>
      <c r="J202" s="89">
        <v>912</v>
      </c>
      <c r="K202" s="82"/>
      <c r="L202" s="87">
        <v>9.4645450950000001</v>
      </c>
      <c r="M202" s="88">
        <v>2.6552807577206262E-7</v>
      </c>
      <c r="N202" s="88">
        <f t="shared" si="3"/>
        <v>1.774982031991356E-2</v>
      </c>
      <c r="O202" s="88">
        <f>L202/'סכום נכסי הקרן'!$C$42</f>
        <v>1.2181276229523994E-4</v>
      </c>
    </row>
    <row r="203" spans="2:15">
      <c r="B203" s="86" t="s">
        <v>1149</v>
      </c>
      <c r="C203" s="82" t="s">
        <v>1150</v>
      </c>
      <c r="D203" s="93" t="s">
        <v>1080</v>
      </c>
      <c r="E203" s="93" t="s">
        <v>606</v>
      </c>
      <c r="F203" s="82" t="s">
        <v>671</v>
      </c>
      <c r="G203" s="93" t="s">
        <v>608</v>
      </c>
      <c r="H203" s="93" t="s">
        <v>125</v>
      </c>
      <c r="I203" s="87">
        <v>11.488773000000002</v>
      </c>
      <c r="J203" s="89">
        <v>4320</v>
      </c>
      <c r="K203" s="82"/>
      <c r="L203" s="87">
        <v>1.7465324900000001</v>
      </c>
      <c r="M203" s="88">
        <v>1.0483489300483957E-7</v>
      </c>
      <c r="N203" s="88">
        <f t="shared" si="3"/>
        <v>3.2754493289665317E-3</v>
      </c>
      <c r="O203" s="88">
        <f>L203/'סכום נכסי הקרן'!$C$42</f>
        <v>2.2478623632706518E-5</v>
      </c>
    </row>
    <row r="204" spans="2:15">
      <c r="B204" s="86" t="s">
        <v>1151</v>
      </c>
      <c r="C204" s="82" t="s">
        <v>1152</v>
      </c>
      <c r="D204" s="93" t="s">
        <v>1080</v>
      </c>
      <c r="E204" s="93" t="s">
        <v>606</v>
      </c>
      <c r="F204" s="82" t="s">
        <v>1153</v>
      </c>
      <c r="G204" s="93" t="s">
        <v>1141</v>
      </c>
      <c r="H204" s="93" t="s">
        <v>125</v>
      </c>
      <c r="I204" s="87">
        <v>9.5415989999999997</v>
      </c>
      <c r="J204" s="89">
        <v>887</v>
      </c>
      <c r="K204" s="82"/>
      <c r="L204" s="87">
        <v>0.29782697200000002</v>
      </c>
      <c r="M204" s="88">
        <v>4.13234425459394E-7</v>
      </c>
      <c r="N204" s="88">
        <f t="shared" si="3"/>
        <v>5.5854509502169865E-4</v>
      </c>
      <c r="O204" s="88">
        <f>L204/'סכום נכסי הקרן'!$C$42</f>
        <v>3.8331611061278471E-6</v>
      </c>
    </row>
    <row r="205" spans="2:15">
      <c r="B205" s="86" t="s">
        <v>1154</v>
      </c>
      <c r="C205" s="82" t="s">
        <v>1155</v>
      </c>
      <c r="D205" s="93" t="s">
        <v>1080</v>
      </c>
      <c r="E205" s="93" t="s">
        <v>606</v>
      </c>
      <c r="F205" s="82" t="s">
        <v>625</v>
      </c>
      <c r="G205" s="93" t="s">
        <v>612</v>
      </c>
      <c r="H205" s="93" t="s">
        <v>125</v>
      </c>
      <c r="I205" s="87">
        <v>2.7196009999999999</v>
      </c>
      <c r="J205" s="89">
        <v>7683</v>
      </c>
      <c r="K205" s="82"/>
      <c r="L205" s="87">
        <v>0.73528418399999995</v>
      </c>
      <c r="M205" s="88">
        <v>4.6262211656106618E-8</v>
      </c>
      <c r="N205" s="88">
        <f t="shared" si="3"/>
        <v>1.3789529257955593E-3</v>
      </c>
      <c r="O205" s="88">
        <f>L205/'סכום נכסי הקרן'!$C$42</f>
        <v>9.463423400281392E-6</v>
      </c>
    </row>
    <row r="206" spans="2:15">
      <c r="B206" s="85"/>
      <c r="C206" s="82"/>
      <c r="D206" s="82"/>
      <c r="E206" s="82"/>
      <c r="F206" s="82"/>
      <c r="G206" s="82"/>
      <c r="H206" s="82"/>
      <c r="I206" s="87"/>
      <c r="J206" s="89"/>
      <c r="K206" s="82"/>
      <c r="L206" s="82"/>
      <c r="M206" s="82"/>
      <c r="N206" s="88"/>
      <c r="O206" s="82"/>
    </row>
    <row r="207" spans="2:15">
      <c r="B207" s="97" t="s">
        <v>60</v>
      </c>
      <c r="C207" s="84"/>
      <c r="D207" s="84"/>
      <c r="E207" s="84"/>
      <c r="F207" s="84"/>
      <c r="G207" s="84"/>
      <c r="H207" s="84"/>
      <c r="I207" s="90"/>
      <c r="J207" s="92"/>
      <c r="K207" s="90">
        <v>9.8459859999999993E-3</v>
      </c>
      <c r="L207" s="90">
        <f>SUM(L208:L242)</f>
        <v>67.026493413000011</v>
      </c>
      <c r="M207" s="84"/>
      <c r="N207" s="91">
        <f t="shared" si="3"/>
        <v>0.1257015739069306</v>
      </c>
      <c r="O207" s="91">
        <f>L207/'סכום נכסי הקרן'!$C$42</f>
        <v>8.6265977156308707E-4</v>
      </c>
    </row>
    <row r="208" spans="2:15">
      <c r="B208" s="86" t="s">
        <v>1156</v>
      </c>
      <c r="C208" s="82" t="s">
        <v>1157</v>
      </c>
      <c r="D208" s="93" t="s">
        <v>1080</v>
      </c>
      <c r="E208" s="93" t="s">
        <v>606</v>
      </c>
      <c r="F208" s="82"/>
      <c r="G208" s="93" t="s">
        <v>612</v>
      </c>
      <c r="H208" s="93" t="s">
        <v>125</v>
      </c>
      <c r="I208" s="87">
        <v>1.2436799999999999</v>
      </c>
      <c r="J208" s="89">
        <v>33653</v>
      </c>
      <c r="K208" s="82"/>
      <c r="L208" s="87">
        <v>1.4728268830000002</v>
      </c>
      <c r="M208" s="88">
        <v>2.6751559475155945E-9</v>
      </c>
      <c r="N208" s="88">
        <f t="shared" ref="N208:N242" si="4">IFERROR(L208/$L$11,0)</f>
        <v>2.7621414735927519E-3</v>
      </c>
      <c r="O208" s="88">
        <f>L208/'סכום נכסי הקרן'!$C$42</f>
        <v>1.8955914859098485E-5</v>
      </c>
    </row>
    <row r="209" spans="2:15">
      <c r="B209" s="86" t="s">
        <v>1158</v>
      </c>
      <c r="C209" s="82" t="s">
        <v>1159</v>
      </c>
      <c r="D209" s="93" t="s">
        <v>26</v>
      </c>
      <c r="E209" s="93" t="s">
        <v>606</v>
      </c>
      <c r="F209" s="82"/>
      <c r="G209" s="93" t="s">
        <v>1116</v>
      </c>
      <c r="H209" s="93" t="s">
        <v>127</v>
      </c>
      <c r="I209" s="87">
        <v>5.9541179999999994</v>
      </c>
      <c r="J209" s="89">
        <v>11102</v>
      </c>
      <c r="K209" s="82"/>
      <c r="L209" s="87">
        <v>2.480831255</v>
      </c>
      <c r="M209" s="88">
        <v>7.55402203686582E-9</v>
      </c>
      <c r="N209" s="88">
        <f t="shared" si="4"/>
        <v>4.6525541986733657E-3</v>
      </c>
      <c r="O209" s="88">
        <f>L209/'סכום נכסי הקרן'!$C$42</f>
        <v>3.1929364267022577E-5</v>
      </c>
    </row>
    <row r="210" spans="2:15">
      <c r="B210" s="86" t="s">
        <v>1160</v>
      </c>
      <c r="C210" s="82" t="s">
        <v>1161</v>
      </c>
      <c r="D210" s="93" t="s">
        <v>1080</v>
      </c>
      <c r="E210" s="93" t="s">
        <v>606</v>
      </c>
      <c r="F210" s="82"/>
      <c r="G210" s="93" t="s">
        <v>1109</v>
      </c>
      <c r="H210" s="93" t="s">
        <v>125</v>
      </c>
      <c r="I210" s="87">
        <v>13.554141</v>
      </c>
      <c r="J210" s="89">
        <v>8873</v>
      </c>
      <c r="K210" s="82"/>
      <c r="L210" s="87">
        <v>4.2321567050000004</v>
      </c>
      <c r="M210" s="88">
        <v>2.2271017088399605E-9</v>
      </c>
      <c r="N210" s="88">
        <f t="shared" si="4"/>
        <v>7.9369922511280961E-3</v>
      </c>
      <c r="O210" s="88">
        <f>L210/'סכום נכסי הקרן'!$C$42</f>
        <v>5.4469675354467841E-5</v>
      </c>
    </row>
    <row r="211" spans="2:15">
      <c r="B211" s="86" t="s">
        <v>1162</v>
      </c>
      <c r="C211" s="82" t="s">
        <v>1163</v>
      </c>
      <c r="D211" s="93" t="s">
        <v>1080</v>
      </c>
      <c r="E211" s="93" t="s">
        <v>606</v>
      </c>
      <c r="F211" s="82"/>
      <c r="G211" s="93" t="s">
        <v>1082</v>
      </c>
      <c r="H211" s="93" t="s">
        <v>125</v>
      </c>
      <c r="I211" s="87">
        <v>6.3052869999999999</v>
      </c>
      <c r="J211" s="89">
        <v>12993</v>
      </c>
      <c r="K211" s="82"/>
      <c r="L211" s="87">
        <v>2.8829262770000001</v>
      </c>
      <c r="M211" s="88">
        <v>3.9635656461688304E-10</v>
      </c>
      <c r="N211" s="88">
        <f t="shared" si="4"/>
        <v>5.4066437318092096E-3</v>
      </c>
      <c r="O211" s="88">
        <f>L211/'סכום נכסי הקרן'!$C$42</f>
        <v>3.7104499980714825E-5</v>
      </c>
    </row>
    <row r="212" spans="2:15">
      <c r="B212" s="86" t="s">
        <v>1164</v>
      </c>
      <c r="C212" s="82" t="s">
        <v>1165</v>
      </c>
      <c r="D212" s="93" t="s">
        <v>26</v>
      </c>
      <c r="E212" s="93" t="s">
        <v>606</v>
      </c>
      <c r="F212" s="82"/>
      <c r="G212" s="93" t="s">
        <v>1166</v>
      </c>
      <c r="H212" s="93" t="s">
        <v>127</v>
      </c>
      <c r="I212" s="87">
        <v>110.6784</v>
      </c>
      <c r="J212" s="89">
        <v>218.3</v>
      </c>
      <c r="K212" s="82"/>
      <c r="L212" s="87">
        <v>0.90676588499999999</v>
      </c>
      <c r="M212" s="88">
        <v>7.2008169123485303E-8</v>
      </c>
      <c r="N212" s="88">
        <f t="shared" si="4"/>
        <v>1.700549933401464E-3</v>
      </c>
      <c r="O212" s="88">
        <f>L212/'סכום נכסי הקרן'!$C$42</f>
        <v>1.1670466577975334E-5</v>
      </c>
    </row>
    <row r="213" spans="2:15">
      <c r="B213" s="86" t="s">
        <v>1167</v>
      </c>
      <c r="C213" s="82" t="s">
        <v>1168</v>
      </c>
      <c r="D213" s="93" t="s">
        <v>26</v>
      </c>
      <c r="E213" s="93" t="s">
        <v>606</v>
      </c>
      <c r="F213" s="82"/>
      <c r="G213" s="93" t="s">
        <v>619</v>
      </c>
      <c r="H213" s="93" t="s">
        <v>127</v>
      </c>
      <c r="I213" s="87">
        <v>1.7489250000000001</v>
      </c>
      <c r="J213" s="89">
        <v>50380</v>
      </c>
      <c r="K213" s="82"/>
      <c r="L213" s="87">
        <v>3.3067998810000003</v>
      </c>
      <c r="M213" s="88">
        <v>4.3382931452490241E-9</v>
      </c>
      <c r="N213" s="88">
        <f t="shared" si="4"/>
        <v>6.2015768462733017E-3</v>
      </c>
      <c r="O213" s="88">
        <f>L213/'סכום נכסי הקרן'!$C$42</f>
        <v>4.2559935403021164E-5</v>
      </c>
    </row>
    <row r="214" spans="2:15">
      <c r="B214" s="86" t="s">
        <v>1169</v>
      </c>
      <c r="C214" s="82" t="s">
        <v>1170</v>
      </c>
      <c r="D214" s="93" t="s">
        <v>1096</v>
      </c>
      <c r="E214" s="93" t="s">
        <v>606</v>
      </c>
      <c r="F214" s="82"/>
      <c r="G214" s="93" t="s">
        <v>1116</v>
      </c>
      <c r="H214" s="93" t="s">
        <v>125</v>
      </c>
      <c r="I214" s="87">
        <v>5.1301800000000002</v>
      </c>
      <c r="J214" s="89">
        <v>19049</v>
      </c>
      <c r="K214" s="82"/>
      <c r="L214" s="87">
        <v>3.4389356699999998</v>
      </c>
      <c r="M214" s="88">
        <v>8.6079273188630466E-9</v>
      </c>
      <c r="N214" s="88">
        <f t="shared" si="4"/>
        <v>6.4493844787625841E-3</v>
      </c>
      <c r="O214" s="88">
        <f>L214/'סכום נכסי הקרן'!$C$42</f>
        <v>4.4260579786305269E-5</v>
      </c>
    </row>
    <row r="215" spans="2:15">
      <c r="B215" s="86" t="s">
        <v>1171</v>
      </c>
      <c r="C215" s="82" t="s">
        <v>1172</v>
      </c>
      <c r="D215" s="93" t="s">
        <v>1080</v>
      </c>
      <c r="E215" s="93" t="s">
        <v>606</v>
      </c>
      <c r="F215" s="82"/>
      <c r="G215" s="93" t="s">
        <v>619</v>
      </c>
      <c r="H215" s="93" t="s">
        <v>125</v>
      </c>
      <c r="I215" s="87">
        <v>1.9277039999999999</v>
      </c>
      <c r="J215" s="89">
        <v>55913</v>
      </c>
      <c r="K215" s="82"/>
      <c r="L215" s="87">
        <v>3.7929088869999998</v>
      </c>
      <c r="M215" s="88">
        <v>4.6129886001962157E-9</v>
      </c>
      <c r="N215" s="88">
        <f t="shared" si="4"/>
        <v>7.1132263155066428E-3</v>
      </c>
      <c r="O215" s="88">
        <f>L215/'סכום נכסי הקרן'!$C$42</f>
        <v>4.881636719166946E-5</v>
      </c>
    </row>
    <row r="216" spans="2:15">
      <c r="B216" s="86" t="s">
        <v>1173</v>
      </c>
      <c r="C216" s="82" t="s">
        <v>1174</v>
      </c>
      <c r="D216" s="93" t="s">
        <v>1080</v>
      </c>
      <c r="E216" s="93" t="s">
        <v>606</v>
      </c>
      <c r="F216" s="82"/>
      <c r="G216" s="93" t="s">
        <v>1175</v>
      </c>
      <c r="H216" s="93" t="s">
        <v>125</v>
      </c>
      <c r="I216" s="87">
        <v>16.396799999999999</v>
      </c>
      <c r="J216" s="89">
        <v>1008</v>
      </c>
      <c r="K216" s="82"/>
      <c r="L216" s="87">
        <v>0.58161941900000003</v>
      </c>
      <c r="M216" s="88">
        <v>4.9093316493833945E-7</v>
      </c>
      <c r="N216" s="88">
        <f t="shared" si="4"/>
        <v>1.0907698233987356E-3</v>
      </c>
      <c r="O216" s="88">
        <f>L216/'סכום נכסי הקרן'!$C$42</f>
        <v>7.485691844859086E-6</v>
      </c>
    </row>
    <row r="217" spans="2:15">
      <c r="B217" s="86" t="s">
        <v>1176</v>
      </c>
      <c r="C217" s="82" t="s">
        <v>1177</v>
      </c>
      <c r="D217" s="93" t="s">
        <v>1080</v>
      </c>
      <c r="E217" s="93" t="s">
        <v>606</v>
      </c>
      <c r="F217" s="82"/>
      <c r="G217" s="93" t="s">
        <v>612</v>
      </c>
      <c r="H217" s="93" t="s">
        <v>125</v>
      </c>
      <c r="I217" s="87">
        <v>0.61487999999999998</v>
      </c>
      <c r="J217" s="89">
        <v>10529</v>
      </c>
      <c r="K217" s="82"/>
      <c r="L217" s="87">
        <v>0.227822577</v>
      </c>
      <c r="M217" s="88">
        <v>2.8169092675256635E-9</v>
      </c>
      <c r="N217" s="88">
        <f t="shared" si="4"/>
        <v>4.2725876056166347E-4</v>
      </c>
      <c r="O217" s="88">
        <f>L217/'סכום נכסי הקרן'!$C$42</f>
        <v>2.932174461533378E-6</v>
      </c>
    </row>
    <row r="218" spans="2:15">
      <c r="B218" s="86" t="s">
        <v>1178</v>
      </c>
      <c r="C218" s="82" t="s">
        <v>1179</v>
      </c>
      <c r="D218" s="93" t="s">
        <v>26</v>
      </c>
      <c r="E218" s="93" t="s">
        <v>606</v>
      </c>
      <c r="F218" s="82"/>
      <c r="G218" s="93" t="s">
        <v>1116</v>
      </c>
      <c r="H218" s="93" t="s">
        <v>127</v>
      </c>
      <c r="I218" s="87">
        <v>3.4201199999999998</v>
      </c>
      <c r="J218" s="89">
        <v>9192</v>
      </c>
      <c r="K218" s="82"/>
      <c r="L218" s="87">
        <v>1.179858496</v>
      </c>
      <c r="M218" s="88">
        <v>3.4899183673469387E-8</v>
      </c>
      <c r="N218" s="88">
        <f t="shared" si="4"/>
        <v>2.2127081752705679E-3</v>
      </c>
      <c r="O218" s="88">
        <f>L218/'סכום נכסי הקרן'!$C$42</f>
        <v>1.5185285829658495E-5</v>
      </c>
    </row>
    <row r="219" spans="2:15">
      <c r="B219" s="86" t="s">
        <v>1180</v>
      </c>
      <c r="C219" s="82" t="s">
        <v>1181</v>
      </c>
      <c r="D219" s="93" t="s">
        <v>1096</v>
      </c>
      <c r="E219" s="93" t="s">
        <v>606</v>
      </c>
      <c r="F219" s="82"/>
      <c r="G219" s="93" t="s">
        <v>1116</v>
      </c>
      <c r="H219" s="93" t="s">
        <v>125</v>
      </c>
      <c r="I219" s="87">
        <v>4.3528799999999999</v>
      </c>
      <c r="J219" s="89">
        <v>9606</v>
      </c>
      <c r="K219" s="82"/>
      <c r="L219" s="87">
        <v>1.4714264000000001</v>
      </c>
      <c r="M219" s="88">
        <v>7.4752821513381455E-9</v>
      </c>
      <c r="N219" s="88">
        <f t="shared" si="4"/>
        <v>2.7595150059324916E-3</v>
      </c>
      <c r="O219" s="88">
        <f>L219/'סכום נכסי הקרן'!$C$42</f>
        <v>1.893789004109982E-5</v>
      </c>
    </row>
    <row r="220" spans="2:15">
      <c r="B220" s="86" t="s">
        <v>1092</v>
      </c>
      <c r="C220" s="82" t="s">
        <v>1093</v>
      </c>
      <c r="D220" s="93" t="s">
        <v>115</v>
      </c>
      <c r="E220" s="93" t="s">
        <v>606</v>
      </c>
      <c r="F220" s="82"/>
      <c r="G220" s="93" t="s">
        <v>120</v>
      </c>
      <c r="H220" s="93" t="s">
        <v>128</v>
      </c>
      <c r="I220" s="87">
        <v>54.222755999999997</v>
      </c>
      <c r="J220" s="89">
        <v>1309</v>
      </c>
      <c r="K220" s="82"/>
      <c r="L220" s="87">
        <v>3.0077462279999998</v>
      </c>
      <c r="M220" s="88">
        <v>3.0455292181967243E-7</v>
      </c>
      <c r="N220" s="88">
        <f t="shared" si="4"/>
        <v>5.6407312320907437E-3</v>
      </c>
      <c r="O220" s="88">
        <f>L220/'סכום נכסי הקרן'!$C$42</f>
        <v>3.8710986385317501E-5</v>
      </c>
    </row>
    <row r="221" spans="2:15">
      <c r="B221" s="86" t="s">
        <v>1182</v>
      </c>
      <c r="C221" s="82" t="s">
        <v>1183</v>
      </c>
      <c r="D221" s="93" t="s">
        <v>1096</v>
      </c>
      <c r="E221" s="93" t="s">
        <v>606</v>
      </c>
      <c r="F221" s="82"/>
      <c r="G221" s="93" t="s">
        <v>1184</v>
      </c>
      <c r="H221" s="93" t="s">
        <v>125</v>
      </c>
      <c r="I221" s="87">
        <v>2.1635059999999999</v>
      </c>
      <c r="J221" s="89">
        <v>24811</v>
      </c>
      <c r="K221" s="82"/>
      <c r="L221" s="87">
        <v>1.8889548819999999</v>
      </c>
      <c r="M221" s="88">
        <v>9.354880495721936E-9</v>
      </c>
      <c r="N221" s="88">
        <f t="shared" si="4"/>
        <v>3.5425484702520209E-3</v>
      </c>
      <c r="O221" s="88">
        <f>L221/'סכום נכסי הקרן'!$C$42</f>
        <v>2.4311661016762158E-5</v>
      </c>
    </row>
    <row r="222" spans="2:15">
      <c r="B222" s="86" t="s">
        <v>1185</v>
      </c>
      <c r="C222" s="82" t="s">
        <v>1186</v>
      </c>
      <c r="D222" s="93" t="s">
        <v>1096</v>
      </c>
      <c r="E222" s="93" t="s">
        <v>606</v>
      </c>
      <c r="F222" s="82"/>
      <c r="G222" s="93" t="s">
        <v>1187</v>
      </c>
      <c r="H222" s="93" t="s">
        <v>125</v>
      </c>
      <c r="I222" s="87">
        <v>47.415300000000009</v>
      </c>
      <c r="J222" s="89">
        <v>1163</v>
      </c>
      <c r="K222" s="82"/>
      <c r="L222" s="87">
        <v>1.9405171450000001</v>
      </c>
      <c r="M222" s="88">
        <v>1.2004961392421363E-8</v>
      </c>
      <c r="N222" s="88">
        <f t="shared" si="4"/>
        <v>3.6392484061022533E-3</v>
      </c>
      <c r="O222" s="88">
        <f>L222/'סכום נכסי הקרן'!$C$42</f>
        <v>2.4975289497917772E-5</v>
      </c>
    </row>
    <row r="223" spans="2:15">
      <c r="B223" s="86" t="s">
        <v>1188</v>
      </c>
      <c r="C223" s="82" t="s">
        <v>1189</v>
      </c>
      <c r="D223" s="93" t="s">
        <v>1080</v>
      </c>
      <c r="E223" s="93" t="s">
        <v>606</v>
      </c>
      <c r="F223" s="82"/>
      <c r="G223" s="93" t="s">
        <v>612</v>
      </c>
      <c r="H223" s="93" t="s">
        <v>125</v>
      </c>
      <c r="I223" s="87">
        <v>3.1461359999999998</v>
      </c>
      <c r="J223" s="89">
        <v>4889</v>
      </c>
      <c r="K223" s="82"/>
      <c r="L223" s="87">
        <v>0.54127353900000008</v>
      </c>
      <c r="M223" s="88">
        <v>4.0271261893993768E-9</v>
      </c>
      <c r="N223" s="88">
        <f t="shared" si="4"/>
        <v>1.0151051069796531E-3</v>
      </c>
      <c r="O223" s="88">
        <f>L223/'סכום נכסי הקרן'!$C$42</f>
        <v>6.9664230326022129E-6</v>
      </c>
    </row>
    <row r="224" spans="2:15">
      <c r="B224" s="86" t="s">
        <v>1190</v>
      </c>
      <c r="C224" s="82" t="s">
        <v>1191</v>
      </c>
      <c r="D224" s="93" t="s">
        <v>1096</v>
      </c>
      <c r="E224" s="93" t="s">
        <v>606</v>
      </c>
      <c r="F224" s="82"/>
      <c r="G224" s="93" t="s">
        <v>1116</v>
      </c>
      <c r="H224" s="93" t="s">
        <v>125</v>
      </c>
      <c r="I224" s="87">
        <v>1.1193120000000001</v>
      </c>
      <c r="J224" s="89">
        <v>24811</v>
      </c>
      <c r="K224" s="82"/>
      <c r="L224" s="87">
        <v>0.97727028900000001</v>
      </c>
      <c r="M224" s="88">
        <v>4.0769121686823655E-9</v>
      </c>
      <c r="N224" s="88">
        <f t="shared" si="4"/>
        <v>1.8327739853977627E-3</v>
      </c>
      <c r="O224" s="88">
        <f>L224/'סכום נכסי הקרן'!$C$42</f>
        <v>1.257788855325407E-5</v>
      </c>
    </row>
    <row r="225" spans="2:15">
      <c r="B225" s="86" t="s">
        <v>1192</v>
      </c>
      <c r="C225" s="82" t="s">
        <v>1193</v>
      </c>
      <c r="D225" s="93" t="s">
        <v>1096</v>
      </c>
      <c r="E225" s="93" t="s">
        <v>606</v>
      </c>
      <c r="F225" s="82"/>
      <c r="G225" s="93" t="s">
        <v>1187</v>
      </c>
      <c r="H225" s="93" t="s">
        <v>125</v>
      </c>
      <c r="I225" s="87">
        <v>18.655200000000001</v>
      </c>
      <c r="J225" s="89">
        <v>3364</v>
      </c>
      <c r="K225" s="82"/>
      <c r="L225" s="87">
        <v>2.2083869060000003</v>
      </c>
      <c r="M225" s="88">
        <v>1.3131021461231756E-8</v>
      </c>
      <c r="N225" s="88">
        <f t="shared" si="4"/>
        <v>4.1416117082117235E-3</v>
      </c>
      <c r="O225" s="88">
        <f>L225/'סכום נכסי הקרן'!$C$42</f>
        <v>2.8422888425838119E-5</v>
      </c>
    </row>
    <row r="226" spans="2:15">
      <c r="B226" s="86" t="s">
        <v>1194</v>
      </c>
      <c r="C226" s="82" t="s">
        <v>1195</v>
      </c>
      <c r="D226" s="93" t="s">
        <v>1096</v>
      </c>
      <c r="E226" s="93" t="s">
        <v>606</v>
      </c>
      <c r="F226" s="82"/>
      <c r="G226" s="93" t="s">
        <v>1175</v>
      </c>
      <c r="H226" s="93" t="s">
        <v>125</v>
      </c>
      <c r="I226" s="87">
        <v>2.790896</v>
      </c>
      <c r="J226" s="89">
        <v>34338</v>
      </c>
      <c r="K226" s="82"/>
      <c r="L226" s="87">
        <v>3.3723905359999997</v>
      </c>
      <c r="M226" s="88">
        <v>8.2416152953637454E-9</v>
      </c>
      <c r="N226" s="88">
        <f t="shared" si="4"/>
        <v>6.3245856469319271E-3</v>
      </c>
      <c r="O226" s="88">
        <f>L226/'סכום נכסי הקרן'!$C$42</f>
        <v>4.3404115317228016E-5</v>
      </c>
    </row>
    <row r="227" spans="2:15">
      <c r="B227" s="86" t="s">
        <v>1117</v>
      </c>
      <c r="C227" s="82" t="s">
        <v>1118</v>
      </c>
      <c r="D227" s="93" t="s">
        <v>1080</v>
      </c>
      <c r="E227" s="93" t="s">
        <v>606</v>
      </c>
      <c r="F227" s="82"/>
      <c r="G227" s="93" t="s">
        <v>1116</v>
      </c>
      <c r="H227" s="93" t="s">
        <v>125</v>
      </c>
      <c r="I227" s="87">
        <v>27.788872999999999</v>
      </c>
      <c r="J227" s="89">
        <v>1278</v>
      </c>
      <c r="K227" s="82"/>
      <c r="L227" s="87">
        <v>1.2497439859999999</v>
      </c>
      <c r="M227" s="88">
        <v>1.0680335770475464E-7</v>
      </c>
      <c r="N227" s="88">
        <f t="shared" si="4"/>
        <v>2.3437715151372065E-3</v>
      </c>
      <c r="O227" s="88">
        <f>L227/'סכום נכסי הקרן'!$C$42</f>
        <v>1.6084742115809387E-5</v>
      </c>
    </row>
    <row r="228" spans="2:15">
      <c r="B228" s="86" t="s">
        <v>1196</v>
      </c>
      <c r="C228" s="82" t="s">
        <v>1197</v>
      </c>
      <c r="D228" s="93" t="s">
        <v>1080</v>
      </c>
      <c r="E228" s="93" t="s">
        <v>606</v>
      </c>
      <c r="F228" s="82"/>
      <c r="G228" s="93" t="s">
        <v>1109</v>
      </c>
      <c r="H228" s="93" t="s">
        <v>125</v>
      </c>
      <c r="I228" s="87">
        <v>2.9537399999999998</v>
      </c>
      <c r="J228" s="89">
        <v>12034</v>
      </c>
      <c r="K228" s="82"/>
      <c r="L228" s="87">
        <v>1.250839359</v>
      </c>
      <c r="M228" s="88">
        <v>1.3096763608514146E-9</v>
      </c>
      <c r="N228" s="88">
        <f t="shared" si="4"/>
        <v>2.3458257791021545E-3</v>
      </c>
      <c r="O228" s="88">
        <f>L228/'סכום נכסי הקרן'!$C$42</f>
        <v>1.6098840037002043E-5</v>
      </c>
    </row>
    <row r="229" spans="2:15">
      <c r="B229" s="86" t="s">
        <v>1198</v>
      </c>
      <c r="C229" s="82" t="s">
        <v>1199</v>
      </c>
      <c r="D229" s="93" t="s">
        <v>1080</v>
      </c>
      <c r="E229" s="93" t="s">
        <v>606</v>
      </c>
      <c r="F229" s="82"/>
      <c r="G229" s="93" t="s">
        <v>612</v>
      </c>
      <c r="H229" s="93" t="s">
        <v>125</v>
      </c>
      <c r="I229" s="87">
        <v>2.1168680000000002</v>
      </c>
      <c r="J229" s="89">
        <v>23982</v>
      </c>
      <c r="K229" s="82"/>
      <c r="L229" s="87">
        <v>1.7864809419999998</v>
      </c>
      <c r="M229" s="88">
        <v>2.8397285215305087E-10</v>
      </c>
      <c r="N229" s="88">
        <f t="shared" si="4"/>
        <v>3.350368708391675E-3</v>
      </c>
      <c r="O229" s="88">
        <f>L229/'סכום נכסי הקרן'!$C$42</f>
        <v>2.2992777375828259E-5</v>
      </c>
    </row>
    <row r="230" spans="2:15">
      <c r="B230" s="86" t="s">
        <v>1200</v>
      </c>
      <c r="C230" s="82" t="s">
        <v>1201</v>
      </c>
      <c r="D230" s="93" t="s">
        <v>1096</v>
      </c>
      <c r="E230" s="93" t="s">
        <v>606</v>
      </c>
      <c r="F230" s="82"/>
      <c r="G230" s="93" t="s">
        <v>1175</v>
      </c>
      <c r="H230" s="93" t="s">
        <v>125</v>
      </c>
      <c r="I230" s="87">
        <v>10.247457000000002</v>
      </c>
      <c r="J230" s="89">
        <v>8502</v>
      </c>
      <c r="K230" s="82"/>
      <c r="L230" s="87">
        <v>3.0658892629999999</v>
      </c>
      <c r="M230" s="88">
        <v>6.0631914625167846E-9</v>
      </c>
      <c r="N230" s="88">
        <f t="shared" si="4"/>
        <v>5.7497727564054897E-3</v>
      </c>
      <c r="O230" s="88">
        <f>L230/'סכום נכסי הקרן'!$C$42</f>
        <v>3.9459312229876098E-5</v>
      </c>
    </row>
    <row r="231" spans="2:15">
      <c r="B231" s="86" t="s">
        <v>1202</v>
      </c>
      <c r="C231" s="82" t="s">
        <v>1203</v>
      </c>
      <c r="D231" s="93" t="s">
        <v>1096</v>
      </c>
      <c r="E231" s="93" t="s">
        <v>606</v>
      </c>
      <c r="F231" s="82"/>
      <c r="G231" s="93" t="s">
        <v>1204</v>
      </c>
      <c r="H231" s="93" t="s">
        <v>125</v>
      </c>
      <c r="I231" s="87">
        <v>5.8290620000000004</v>
      </c>
      <c r="J231" s="89">
        <v>7303</v>
      </c>
      <c r="K231" s="87">
        <v>9.8459859999999993E-3</v>
      </c>
      <c r="L231" s="87">
        <v>1.5078717129999997</v>
      </c>
      <c r="M231" s="88">
        <v>1.1200013090176291E-8</v>
      </c>
      <c r="N231" s="88">
        <f t="shared" si="4"/>
        <v>2.8278645938693433E-3</v>
      </c>
      <c r="O231" s="88">
        <f>L231/'סכום נכסי הקרן'!$C$42</f>
        <v>1.9406956879989934E-5</v>
      </c>
    </row>
    <row r="232" spans="2:15">
      <c r="B232" s="86" t="s">
        <v>1126</v>
      </c>
      <c r="C232" s="82" t="s">
        <v>1127</v>
      </c>
      <c r="D232" s="93" t="s">
        <v>1096</v>
      </c>
      <c r="E232" s="93" t="s">
        <v>606</v>
      </c>
      <c r="F232" s="82"/>
      <c r="G232" s="93" t="s">
        <v>480</v>
      </c>
      <c r="H232" s="93" t="s">
        <v>125</v>
      </c>
      <c r="I232" s="87">
        <v>15.556819000000001</v>
      </c>
      <c r="J232" s="89">
        <v>8648</v>
      </c>
      <c r="K232" s="82"/>
      <c r="L232" s="87">
        <v>4.7342997759999994</v>
      </c>
      <c r="M232" s="88">
        <v>2.7756151247359749E-7</v>
      </c>
      <c r="N232" s="88">
        <f t="shared" si="4"/>
        <v>8.8787120269520989E-3</v>
      </c>
      <c r="O232" s="88">
        <f>L232/'סכום נכסי הקרן'!$C$42</f>
        <v>6.0932472449516668E-5</v>
      </c>
    </row>
    <row r="233" spans="2:15">
      <c r="B233" s="86" t="s">
        <v>1205</v>
      </c>
      <c r="C233" s="82" t="s">
        <v>1206</v>
      </c>
      <c r="D233" s="93" t="s">
        <v>1096</v>
      </c>
      <c r="E233" s="93" t="s">
        <v>606</v>
      </c>
      <c r="F233" s="82"/>
      <c r="G233" s="93" t="s">
        <v>612</v>
      </c>
      <c r="H233" s="93" t="s">
        <v>125</v>
      </c>
      <c r="I233" s="87">
        <v>3.6606399999999994</v>
      </c>
      <c r="J233" s="89">
        <v>13954</v>
      </c>
      <c r="K233" s="82"/>
      <c r="L233" s="87">
        <v>1.7975254039999999</v>
      </c>
      <c r="M233" s="88">
        <v>1.2107015494306831E-8</v>
      </c>
      <c r="N233" s="88">
        <f t="shared" si="4"/>
        <v>3.3710815069532963E-3</v>
      </c>
      <c r="O233" s="88">
        <f>L233/'סכום נכסי הקרן'!$C$42</f>
        <v>2.3134924347582406E-5</v>
      </c>
    </row>
    <row r="234" spans="2:15">
      <c r="B234" s="86" t="s">
        <v>1207</v>
      </c>
      <c r="C234" s="82" t="s">
        <v>1208</v>
      </c>
      <c r="D234" s="93" t="s">
        <v>1096</v>
      </c>
      <c r="E234" s="93" t="s">
        <v>606</v>
      </c>
      <c r="F234" s="82"/>
      <c r="G234" s="93" t="s">
        <v>612</v>
      </c>
      <c r="H234" s="93" t="s">
        <v>125</v>
      </c>
      <c r="I234" s="87">
        <v>4.27515</v>
      </c>
      <c r="J234" s="89">
        <v>13259</v>
      </c>
      <c r="K234" s="82"/>
      <c r="L234" s="87">
        <v>1.9947174849999998</v>
      </c>
      <c r="M234" s="88">
        <v>4.2751500000000001E-9</v>
      </c>
      <c r="N234" s="88">
        <f t="shared" si="4"/>
        <v>3.7408957950281567E-3</v>
      </c>
      <c r="O234" s="88">
        <f>L234/'סכום נכסי הקרן'!$C$42</f>
        <v>2.5672871163647176E-5</v>
      </c>
    </row>
    <row r="235" spans="2:15">
      <c r="B235" s="86" t="s">
        <v>1133</v>
      </c>
      <c r="C235" s="82" t="s">
        <v>1134</v>
      </c>
      <c r="D235" s="93" t="s">
        <v>1080</v>
      </c>
      <c r="E235" s="93" t="s">
        <v>606</v>
      </c>
      <c r="F235" s="82"/>
      <c r="G235" s="93" t="s">
        <v>150</v>
      </c>
      <c r="H235" s="93" t="s">
        <v>125</v>
      </c>
      <c r="I235" s="87">
        <v>1.6618839999999999</v>
      </c>
      <c r="J235" s="89">
        <v>1848</v>
      </c>
      <c r="K235" s="82"/>
      <c r="L235" s="87">
        <v>0.10807417800000002</v>
      </c>
      <c r="M235" s="88">
        <v>2.8918169544898206E-8</v>
      </c>
      <c r="N235" s="88">
        <f t="shared" si="4"/>
        <v>2.0268245557155914E-4</v>
      </c>
      <c r="O235" s="88">
        <f>L235/'סכום נכסי הקרן'!$C$42</f>
        <v>1.3909611104206432E-6</v>
      </c>
    </row>
    <row r="236" spans="2:15">
      <c r="B236" s="86" t="s">
        <v>1209</v>
      </c>
      <c r="C236" s="82" t="s">
        <v>1210</v>
      </c>
      <c r="D236" s="93" t="s">
        <v>26</v>
      </c>
      <c r="E236" s="93" t="s">
        <v>606</v>
      </c>
      <c r="F236" s="82"/>
      <c r="G236" s="93" t="s">
        <v>1116</v>
      </c>
      <c r="H236" s="93" t="s">
        <v>127</v>
      </c>
      <c r="I236" s="87">
        <v>2.9537399999999998</v>
      </c>
      <c r="J236" s="89">
        <v>13072</v>
      </c>
      <c r="K236" s="82"/>
      <c r="L236" s="87">
        <v>1.4490816870000001</v>
      </c>
      <c r="M236" s="88">
        <v>5.1720830207944387E-9</v>
      </c>
      <c r="N236" s="88">
        <f t="shared" si="4"/>
        <v>2.7176097017822093E-3</v>
      </c>
      <c r="O236" s="88">
        <f>L236/'סכום נכסי הקרן'!$C$42</f>
        <v>1.8650303983248789E-5</v>
      </c>
    </row>
    <row r="237" spans="2:15">
      <c r="B237" s="86" t="s">
        <v>1211</v>
      </c>
      <c r="C237" s="82" t="s">
        <v>1212</v>
      </c>
      <c r="D237" s="93" t="s">
        <v>1080</v>
      </c>
      <c r="E237" s="93" t="s">
        <v>606</v>
      </c>
      <c r="F237" s="82"/>
      <c r="G237" s="93" t="s">
        <v>612</v>
      </c>
      <c r="H237" s="93" t="s">
        <v>125</v>
      </c>
      <c r="I237" s="87">
        <v>8.1983999999999995</v>
      </c>
      <c r="J237" s="89">
        <v>1459</v>
      </c>
      <c r="K237" s="82"/>
      <c r="L237" s="87">
        <v>0.42092397400000003</v>
      </c>
      <c r="M237" s="88">
        <v>3.8144400003439247E-8</v>
      </c>
      <c r="N237" s="88">
        <f t="shared" si="4"/>
        <v>7.8940137448243282E-4</v>
      </c>
      <c r="O237" s="88">
        <f>L237/'סכום נכסי הקרן'!$C$42</f>
        <v>5.4174724167479666E-6</v>
      </c>
    </row>
    <row r="238" spans="2:15">
      <c r="B238" s="86" t="s">
        <v>1213</v>
      </c>
      <c r="C238" s="82" t="s">
        <v>1214</v>
      </c>
      <c r="D238" s="93" t="s">
        <v>1096</v>
      </c>
      <c r="E238" s="93" t="s">
        <v>606</v>
      </c>
      <c r="F238" s="82"/>
      <c r="G238" s="93" t="s">
        <v>1109</v>
      </c>
      <c r="H238" s="93" t="s">
        <v>125</v>
      </c>
      <c r="I238" s="87">
        <v>41.856043</v>
      </c>
      <c r="J238" s="89">
        <v>308</v>
      </c>
      <c r="K238" s="82"/>
      <c r="L238" s="87">
        <v>0.45365756000000002</v>
      </c>
      <c r="M238" s="88">
        <v>1.6522308460650361E-7</v>
      </c>
      <c r="N238" s="88">
        <f t="shared" si="4"/>
        <v>8.5078998472143733E-4</v>
      </c>
      <c r="O238" s="88">
        <f>L238/'סכום נכסי הקרן'!$C$42</f>
        <v>5.8387677342160264E-6</v>
      </c>
    </row>
    <row r="239" spans="2:15">
      <c r="B239" s="86" t="s">
        <v>1215</v>
      </c>
      <c r="C239" s="82" t="s">
        <v>1216</v>
      </c>
      <c r="D239" s="93" t="s">
        <v>1080</v>
      </c>
      <c r="E239" s="93" t="s">
        <v>606</v>
      </c>
      <c r="F239" s="82"/>
      <c r="G239" s="93" t="s">
        <v>1105</v>
      </c>
      <c r="H239" s="93" t="s">
        <v>125</v>
      </c>
      <c r="I239" s="87">
        <v>27.327999999999996</v>
      </c>
      <c r="J239" s="89">
        <v>61.03</v>
      </c>
      <c r="K239" s="82"/>
      <c r="L239" s="87">
        <v>5.869086200000001E-2</v>
      </c>
      <c r="M239" s="88">
        <v>1.7171234633133629E-7</v>
      </c>
      <c r="N239" s="88">
        <f t="shared" si="4"/>
        <v>1.100689197911041E-4</v>
      </c>
      <c r="O239" s="88">
        <f>L239/'סכום נכסי הקרן'!$C$42</f>
        <v>7.5537661345029836E-7</v>
      </c>
    </row>
    <row r="240" spans="2:15">
      <c r="B240" s="86" t="s">
        <v>1217</v>
      </c>
      <c r="C240" s="82" t="s">
        <v>1218</v>
      </c>
      <c r="D240" s="93" t="s">
        <v>1080</v>
      </c>
      <c r="E240" s="93" t="s">
        <v>606</v>
      </c>
      <c r="F240" s="82"/>
      <c r="G240" s="93" t="s">
        <v>1187</v>
      </c>
      <c r="H240" s="93" t="s">
        <v>125</v>
      </c>
      <c r="I240" s="87">
        <v>4.74153</v>
      </c>
      <c r="J240" s="89">
        <v>12318</v>
      </c>
      <c r="K240" s="82"/>
      <c r="L240" s="87">
        <v>2.055313001</v>
      </c>
      <c r="M240" s="88">
        <v>1.5015521566617904E-9</v>
      </c>
      <c r="N240" s="88">
        <f t="shared" si="4"/>
        <v>3.8545367054360598E-3</v>
      </c>
      <c r="O240" s="88">
        <f>L240/'סכום נכסי הקרן'!$C$42</f>
        <v>2.6452761492508824E-5</v>
      </c>
    </row>
    <row r="241" spans="2:15">
      <c r="B241" s="86" t="s">
        <v>1219</v>
      </c>
      <c r="C241" s="82" t="s">
        <v>1220</v>
      </c>
      <c r="D241" s="93" t="s">
        <v>26</v>
      </c>
      <c r="E241" s="93" t="s">
        <v>606</v>
      </c>
      <c r="F241" s="82"/>
      <c r="G241" s="93" t="s">
        <v>1116</v>
      </c>
      <c r="H241" s="93" t="s">
        <v>127</v>
      </c>
      <c r="I241" s="87">
        <v>3.4288409999999998</v>
      </c>
      <c r="J241" s="89">
        <v>11930</v>
      </c>
      <c r="K241" s="82"/>
      <c r="L241" s="87">
        <v>1.535205062</v>
      </c>
      <c r="M241" s="88">
        <v>1.6066819589209303E-8</v>
      </c>
      <c r="N241" s="88">
        <f t="shared" si="4"/>
        <v>2.8791255925355972E-3</v>
      </c>
      <c r="O241" s="88">
        <f>L241/'סכום נכסי הקרן'!$C$42</f>
        <v>1.9758748826781842E-5</v>
      </c>
    </row>
    <row r="242" spans="2:15">
      <c r="B242" s="86" t="s">
        <v>1221</v>
      </c>
      <c r="C242" s="82" t="s">
        <v>1222</v>
      </c>
      <c r="D242" s="93" t="s">
        <v>26</v>
      </c>
      <c r="E242" s="93" t="s">
        <v>606</v>
      </c>
      <c r="F242" s="82"/>
      <c r="G242" s="93" t="s">
        <v>1116</v>
      </c>
      <c r="H242" s="93" t="s">
        <v>127</v>
      </c>
      <c r="I242" s="87">
        <v>10.415825</v>
      </c>
      <c r="J242" s="89">
        <v>9329</v>
      </c>
      <c r="K242" s="82"/>
      <c r="L242" s="87">
        <v>3.6467613010000002</v>
      </c>
      <c r="M242" s="88">
        <v>1.7418136601656761E-8</v>
      </c>
      <c r="N242" s="88">
        <f t="shared" si="4"/>
        <v>6.8391409404937927E-3</v>
      </c>
      <c r="O242" s="88">
        <f>L242/'סכום נכסי הקרן'!$C$42</f>
        <v>4.6935384960114977E-5</v>
      </c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8" t="s">
        <v>208</v>
      </c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8" t="s">
        <v>106</v>
      </c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8" t="s">
        <v>191</v>
      </c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8" t="s">
        <v>199</v>
      </c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8" t="s">
        <v>205</v>
      </c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21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21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22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21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21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22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0"/>
      <c r="D301" s="110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0"/>
      <c r="D302" s="110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0"/>
      <c r="D303" s="110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0"/>
      <c r="D304" s="110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0"/>
      <c r="D305" s="110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0"/>
      <c r="D306" s="110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0"/>
      <c r="D307" s="110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0"/>
      <c r="D308" s="110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0"/>
      <c r="D309" s="110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0"/>
      <c r="D310" s="110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0"/>
      <c r="D311" s="110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0"/>
      <c r="D312" s="110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0"/>
      <c r="D313" s="110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0"/>
      <c r="D314" s="110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0"/>
      <c r="D315" s="110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0"/>
      <c r="D316" s="110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0"/>
      <c r="D317" s="110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0"/>
      <c r="D318" s="110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0"/>
      <c r="D319" s="110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0"/>
      <c r="D320" s="110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0"/>
      <c r="D321" s="110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0"/>
      <c r="D322" s="110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0"/>
      <c r="D323" s="110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0"/>
      <c r="D324" s="110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0"/>
      <c r="C325" s="110"/>
      <c r="D325" s="110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0"/>
      <c r="C326" s="110"/>
      <c r="D326" s="110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10"/>
      <c r="C327" s="110"/>
      <c r="D327" s="110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21"/>
      <c r="C360" s="110"/>
      <c r="D360" s="110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21"/>
      <c r="C361" s="110"/>
      <c r="D361" s="110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22"/>
      <c r="C362" s="110"/>
      <c r="D362" s="110"/>
      <c r="E362" s="110"/>
      <c r="F362" s="110"/>
      <c r="G362" s="110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  <c r="O500" s="111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6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#REF!</formula1>
    </dataValidation>
    <dataValidation type="list" allowBlank="1" showInputMessage="1" showErrorMessage="1" sqref="H12:H35 H37:H356">
      <formula1>#REF!</formula1>
    </dataValidation>
    <dataValidation type="list" allowBlank="1" showInputMessage="1" showErrorMessage="1" sqref="G12:G35 G37:G362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5.85546875" style="2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42578125" style="1" bestFit="1" customWidth="1"/>
    <col min="9" max="9" width="11.710937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139</v>
      </c>
      <c r="C1" s="67" t="s" vm="1">
        <v>216</v>
      </c>
    </row>
    <row r="2" spans="2:14">
      <c r="B2" s="46" t="s">
        <v>138</v>
      </c>
      <c r="C2" s="67" t="s">
        <v>217</v>
      </c>
    </row>
    <row r="3" spans="2:14">
      <c r="B3" s="46" t="s">
        <v>140</v>
      </c>
      <c r="C3" s="67" t="s">
        <v>218</v>
      </c>
    </row>
    <row r="4" spans="2:14">
      <c r="B4" s="46" t="s">
        <v>141</v>
      </c>
      <c r="C4" s="67">
        <v>8602</v>
      </c>
    </row>
    <row r="6" spans="2:14" ht="26.25" customHeight="1">
      <c r="B6" s="141" t="s">
        <v>166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</row>
    <row r="7" spans="2:14" ht="26.25" customHeight="1">
      <c r="B7" s="141" t="s">
        <v>214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2:14" s="3" customFormat="1" ht="74.25" customHeight="1">
      <c r="B8" s="21" t="s">
        <v>109</v>
      </c>
      <c r="C8" s="29" t="s">
        <v>43</v>
      </c>
      <c r="D8" s="29" t="s">
        <v>113</v>
      </c>
      <c r="E8" s="29" t="s">
        <v>111</v>
      </c>
      <c r="F8" s="29" t="s">
        <v>62</v>
      </c>
      <c r="G8" s="29" t="s">
        <v>97</v>
      </c>
      <c r="H8" s="29" t="s">
        <v>193</v>
      </c>
      <c r="I8" s="29" t="s">
        <v>192</v>
      </c>
      <c r="J8" s="29" t="s">
        <v>207</v>
      </c>
      <c r="K8" s="29" t="s">
        <v>59</v>
      </c>
      <c r="L8" s="29" t="s">
        <v>56</v>
      </c>
      <c r="M8" s="29" t="s">
        <v>142</v>
      </c>
      <c r="N8" s="13" t="s">
        <v>144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200</v>
      </c>
      <c r="I9" s="31"/>
      <c r="J9" s="15" t="s">
        <v>196</v>
      </c>
      <c r="K9" s="15" t="s">
        <v>196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95" t="s">
        <v>210</v>
      </c>
      <c r="C11" s="96"/>
      <c r="D11" s="96"/>
      <c r="E11" s="96"/>
      <c r="F11" s="96"/>
      <c r="G11" s="96"/>
      <c r="H11" s="98"/>
      <c r="I11" s="100"/>
      <c r="J11" s="96"/>
      <c r="K11" s="98">
        <v>500.36107940099998</v>
      </c>
      <c r="L11" s="96"/>
      <c r="M11" s="101">
        <f>IFERROR(K11/$K$11,0)</f>
        <v>1</v>
      </c>
      <c r="N11" s="101">
        <f>K11/'סכום נכסי הקרן'!$C$42</f>
        <v>6.4398620974465007E-3</v>
      </c>
    </row>
    <row r="12" spans="2:14">
      <c r="B12" s="83" t="s">
        <v>187</v>
      </c>
      <c r="C12" s="84"/>
      <c r="D12" s="84"/>
      <c r="E12" s="84"/>
      <c r="F12" s="84"/>
      <c r="G12" s="84"/>
      <c r="H12" s="90"/>
      <c r="I12" s="92"/>
      <c r="J12" s="84"/>
      <c r="K12" s="90">
        <v>81.217574757000008</v>
      </c>
      <c r="L12" s="84"/>
      <c r="M12" s="91">
        <f t="shared" ref="M12:M75" si="0">IFERROR(K12/$K$11,0)</f>
        <v>0.16231793019198945</v>
      </c>
      <c r="N12" s="91">
        <f>K12/'סכום נכסי הקרן'!$C$42</f>
        <v>1.0453050863793599E-3</v>
      </c>
    </row>
    <row r="13" spans="2:14">
      <c r="B13" s="97" t="s">
        <v>211</v>
      </c>
      <c r="C13" s="84"/>
      <c r="D13" s="84"/>
      <c r="E13" s="84"/>
      <c r="F13" s="84"/>
      <c r="G13" s="84"/>
      <c r="H13" s="90"/>
      <c r="I13" s="92"/>
      <c r="J13" s="84"/>
      <c r="K13" s="90">
        <v>81.202413429000003</v>
      </c>
      <c r="L13" s="84"/>
      <c r="M13" s="91">
        <f t="shared" si="0"/>
        <v>0.16228762941796013</v>
      </c>
      <c r="N13" s="91">
        <f>K13/'סכום נכסי הקרן'!$C$42</f>
        <v>1.0451099535731651E-3</v>
      </c>
    </row>
    <row r="14" spans="2:14">
      <c r="B14" s="86" t="s">
        <v>1223</v>
      </c>
      <c r="C14" s="82" t="s">
        <v>1224</v>
      </c>
      <c r="D14" s="93" t="s">
        <v>114</v>
      </c>
      <c r="E14" s="82" t="s">
        <v>1225</v>
      </c>
      <c r="F14" s="93" t="s">
        <v>1226</v>
      </c>
      <c r="G14" s="93" t="s">
        <v>126</v>
      </c>
      <c r="H14" s="87">
        <v>154.17091199999999</v>
      </c>
      <c r="I14" s="89">
        <v>1783</v>
      </c>
      <c r="J14" s="82"/>
      <c r="K14" s="87">
        <v>2.7488673609999994</v>
      </c>
      <c r="L14" s="88">
        <v>2.5505024370744544E-6</v>
      </c>
      <c r="M14" s="88">
        <f t="shared" si="0"/>
        <v>5.4937673495523793E-3</v>
      </c>
      <c r="N14" s="88">
        <f>K14/'סכום נכסי הקרן'!$C$42</f>
        <v>3.5379104126571489E-5</v>
      </c>
    </row>
    <row r="15" spans="2:14">
      <c r="B15" s="86" t="s">
        <v>1227</v>
      </c>
      <c r="C15" s="82" t="s">
        <v>1228</v>
      </c>
      <c r="D15" s="93" t="s">
        <v>114</v>
      </c>
      <c r="E15" s="82" t="s">
        <v>1225</v>
      </c>
      <c r="F15" s="93" t="s">
        <v>1226</v>
      </c>
      <c r="G15" s="93" t="s">
        <v>126</v>
      </c>
      <c r="H15" s="87">
        <v>647</v>
      </c>
      <c r="I15" s="89">
        <v>1771</v>
      </c>
      <c r="J15" s="82"/>
      <c r="K15" s="87">
        <v>11.45837</v>
      </c>
      <c r="L15" s="88">
        <v>2.5864465801839417E-5</v>
      </c>
      <c r="M15" s="88">
        <f t="shared" si="0"/>
        <v>2.2900202417256797E-2</v>
      </c>
      <c r="N15" s="88">
        <f>K15/'סכום נכסי הקרן'!$C$42</f>
        <v>1.4747414557074478E-4</v>
      </c>
    </row>
    <row r="16" spans="2:14">
      <c r="B16" s="86" t="s">
        <v>1229</v>
      </c>
      <c r="C16" s="82" t="s">
        <v>1230</v>
      </c>
      <c r="D16" s="93" t="s">
        <v>114</v>
      </c>
      <c r="E16" s="82" t="s">
        <v>1225</v>
      </c>
      <c r="F16" s="93" t="s">
        <v>1226</v>
      </c>
      <c r="G16" s="93" t="s">
        <v>126</v>
      </c>
      <c r="H16" s="87">
        <v>133.316587</v>
      </c>
      <c r="I16" s="89">
        <v>3063</v>
      </c>
      <c r="J16" s="82"/>
      <c r="K16" s="87">
        <v>4.0834870680000002</v>
      </c>
      <c r="L16" s="88">
        <v>2.1337232274059021E-6</v>
      </c>
      <c r="M16" s="88">
        <f t="shared" si="0"/>
        <v>8.1610805398543134E-3</v>
      </c>
      <c r="N16" s="88">
        <f>K16/'סכום נכסי הקרן'!$C$42</f>
        <v>5.2556233242816022E-5</v>
      </c>
    </row>
    <row r="17" spans="2:14">
      <c r="B17" s="86" t="s">
        <v>1231</v>
      </c>
      <c r="C17" s="82" t="s">
        <v>1232</v>
      </c>
      <c r="D17" s="93" t="s">
        <v>114</v>
      </c>
      <c r="E17" s="82" t="s">
        <v>1233</v>
      </c>
      <c r="F17" s="93" t="s">
        <v>1226</v>
      </c>
      <c r="G17" s="93" t="s">
        <v>126</v>
      </c>
      <c r="H17" s="87">
        <v>621</v>
      </c>
      <c r="I17" s="89">
        <v>1727</v>
      </c>
      <c r="J17" s="82"/>
      <c r="K17" s="87">
        <v>10.72467</v>
      </c>
      <c r="L17" s="88">
        <v>1.7766468271576689E-5</v>
      </c>
      <c r="M17" s="88">
        <f t="shared" si="0"/>
        <v>2.1433861348366431E-2</v>
      </c>
      <c r="N17" s="88">
        <f>K17/'סכום נכסי הקרן'!$C$42</f>
        <v>1.3803111129926851E-4</v>
      </c>
    </row>
    <row r="18" spans="2:14">
      <c r="B18" s="86" t="s">
        <v>1234</v>
      </c>
      <c r="C18" s="82" t="s">
        <v>1235</v>
      </c>
      <c r="D18" s="93" t="s">
        <v>114</v>
      </c>
      <c r="E18" s="82" t="s">
        <v>1233</v>
      </c>
      <c r="F18" s="93" t="s">
        <v>1226</v>
      </c>
      <c r="G18" s="93" t="s">
        <v>126</v>
      </c>
      <c r="H18" s="87">
        <v>76.033327999999997</v>
      </c>
      <c r="I18" s="89">
        <v>3023</v>
      </c>
      <c r="J18" s="82"/>
      <c r="K18" s="87">
        <v>2.2984875050000002</v>
      </c>
      <c r="L18" s="88">
        <v>8.9640153862127831E-7</v>
      </c>
      <c r="M18" s="88">
        <f t="shared" si="0"/>
        <v>4.5936576596876822E-3</v>
      </c>
      <c r="N18" s="88">
        <f>K18/'סכום נכסי הקרן'!$C$42</f>
        <v>2.9582521851267503E-5</v>
      </c>
    </row>
    <row r="19" spans="2:14">
      <c r="B19" s="86" t="s">
        <v>1236</v>
      </c>
      <c r="C19" s="82" t="s">
        <v>1237</v>
      </c>
      <c r="D19" s="93" t="s">
        <v>114</v>
      </c>
      <c r="E19" s="82" t="s">
        <v>1238</v>
      </c>
      <c r="F19" s="93" t="s">
        <v>1226</v>
      </c>
      <c r="G19" s="93" t="s">
        <v>126</v>
      </c>
      <c r="H19" s="87">
        <v>68</v>
      </c>
      <c r="I19" s="89">
        <v>17050</v>
      </c>
      <c r="J19" s="82"/>
      <c r="K19" s="87">
        <v>11.593999999999999</v>
      </c>
      <c r="L19" s="88">
        <v>7.4915931655076913E-6</v>
      </c>
      <c r="M19" s="88">
        <f t="shared" si="0"/>
        <v>2.3171266665823784E-2</v>
      </c>
      <c r="N19" s="88">
        <f>K19/'סכום נכסי הקרן'!$C$42</f>
        <v>1.4921976195106414E-4</v>
      </c>
    </row>
    <row r="20" spans="2:14">
      <c r="B20" s="86" t="s">
        <v>1239</v>
      </c>
      <c r="C20" s="82" t="s">
        <v>1240</v>
      </c>
      <c r="D20" s="93" t="s">
        <v>114</v>
      </c>
      <c r="E20" s="82" t="s">
        <v>1238</v>
      </c>
      <c r="F20" s="93" t="s">
        <v>1226</v>
      </c>
      <c r="G20" s="93" t="s">
        <v>126</v>
      </c>
      <c r="H20" s="87">
        <v>14.815875</v>
      </c>
      <c r="I20" s="89">
        <v>17760</v>
      </c>
      <c r="J20" s="82"/>
      <c r="K20" s="87">
        <v>2.6312994359999999</v>
      </c>
      <c r="L20" s="88">
        <v>1.6030496068838231E-6</v>
      </c>
      <c r="M20" s="88">
        <f t="shared" si="0"/>
        <v>5.2588011824381345E-3</v>
      </c>
      <c r="N20" s="88">
        <f>K20/'סכום נכסי הקרן'!$C$42</f>
        <v>3.3865954412790182E-5</v>
      </c>
    </row>
    <row r="21" spans="2:14">
      <c r="B21" s="86" t="s">
        <v>1241</v>
      </c>
      <c r="C21" s="82" t="s">
        <v>1242</v>
      </c>
      <c r="D21" s="93" t="s">
        <v>114</v>
      </c>
      <c r="E21" s="82" t="s">
        <v>1238</v>
      </c>
      <c r="F21" s="93" t="s">
        <v>1226</v>
      </c>
      <c r="G21" s="93" t="s">
        <v>126</v>
      </c>
      <c r="H21" s="87">
        <v>9.8835809999999995</v>
      </c>
      <c r="I21" s="89">
        <v>29630</v>
      </c>
      <c r="J21" s="82"/>
      <c r="K21" s="87">
        <v>2.9285050859999999</v>
      </c>
      <c r="L21" s="88">
        <v>1.2612068285683878E-6</v>
      </c>
      <c r="M21" s="88">
        <f t="shared" si="0"/>
        <v>5.8527835328555482E-3</v>
      </c>
      <c r="N21" s="88">
        <f>K21/'סכום נכסי הקרן'!$C$42</f>
        <v>3.7691118837795468E-5</v>
      </c>
    </row>
    <row r="22" spans="2:14">
      <c r="B22" s="86" t="s">
        <v>1243</v>
      </c>
      <c r="C22" s="82" t="s">
        <v>1244</v>
      </c>
      <c r="D22" s="93" t="s">
        <v>114</v>
      </c>
      <c r="E22" s="82" t="s">
        <v>1238</v>
      </c>
      <c r="F22" s="93" t="s">
        <v>1226</v>
      </c>
      <c r="G22" s="93" t="s">
        <v>126</v>
      </c>
      <c r="H22" s="87">
        <v>16.581264000000001</v>
      </c>
      <c r="I22" s="89">
        <v>17850</v>
      </c>
      <c r="J22" s="82"/>
      <c r="K22" s="87">
        <v>2.959755624</v>
      </c>
      <c r="L22" s="88">
        <v>6.6654521300244559E-7</v>
      </c>
      <c r="M22" s="88">
        <f t="shared" si="0"/>
        <v>5.9152395057250028E-3</v>
      </c>
      <c r="N22" s="88">
        <f>K22/'סכום נכסי הקרן'!$C$42</f>
        <v>3.809332669023662E-5</v>
      </c>
    </row>
    <row r="23" spans="2:14">
      <c r="B23" s="86" t="s">
        <v>1245</v>
      </c>
      <c r="C23" s="82" t="s">
        <v>1246</v>
      </c>
      <c r="D23" s="93" t="s">
        <v>114</v>
      </c>
      <c r="E23" s="82" t="s">
        <v>1247</v>
      </c>
      <c r="F23" s="93" t="s">
        <v>1226</v>
      </c>
      <c r="G23" s="93" t="s">
        <v>126</v>
      </c>
      <c r="H23" s="87">
        <v>623</v>
      </c>
      <c r="I23" s="89">
        <v>1767</v>
      </c>
      <c r="J23" s="82"/>
      <c r="K23" s="87">
        <v>11.00841</v>
      </c>
      <c r="L23" s="88">
        <v>1.0503776815885096E-5</v>
      </c>
      <c r="M23" s="88">
        <f t="shared" si="0"/>
        <v>2.2000931833424289E-2</v>
      </c>
      <c r="N23" s="88">
        <f>K23/'סכום נכסי הקרן'!$C$42</f>
        <v>1.4168296702257323E-4</v>
      </c>
    </row>
    <row r="24" spans="2:14">
      <c r="B24" s="86" t="s">
        <v>1248</v>
      </c>
      <c r="C24" s="82" t="s">
        <v>1249</v>
      </c>
      <c r="D24" s="93" t="s">
        <v>114</v>
      </c>
      <c r="E24" s="82" t="s">
        <v>1247</v>
      </c>
      <c r="F24" s="93" t="s">
        <v>1226</v>
      </c>
      <c r="G24" s="93" t="s">
        <v>126</v>
      </c>
      <c r="H24" s="87">
        <v>162.04137600000001</v>
      </c>
      <c r="I24" s="89">
        <v>1794</v>
      </c>
      <c r="J24" s="82"/>
      <c r="K24" s="87">
        <v>2.9070222850000005</v>
      </c>
      <c r="L24" s="88">
        <v>1.0203874052644555E-6</v>
      </c>
      <c r="M24" s="88">
        <f t="shared" si="0"/>
        <v>5.8098489364522519E-3</v>
      </c>
      <c r="N24" s="88">
        <f>K24/'סכום נכסי הקרן'!$C$42</f>
        <v>3.741462595774872E-5</v>
      </c>
    </row>
    <row r="25" spans="2:14">
      <c r="B25" s="86" t="s">
        <v>1250</v>
      </c>
      <c r="C25" s="82" t="s">
        <v>1251</v>
      </c>
      <c r="D25" s="93" t="s">
        <v>114</v>
      </c>
      <c r="E25" s="82" t="s">
        <v>1247</v>
      </c>
      <c r="F25" s="93" t="s">
        <v>1226</v>
      </c>
      <c r="G25" s="93" t="s">
        <v>126</v>
      </c>
      <c r="H25" s="87">
        <v>143.301232</v>
      </c>
      <c r="I25" s="89">
        <v>1782</v>
      </c>
      <c r="J25" s="82"/>
      <c r="K25" s="87">
        <v>2.5536279589999999</v>
      </c>
      <c r="L25" s="88">
        <v>1.4421743527105654E-6</v>
      </c>
      <c r="M25" s="88">
        <f t="shared" si="0"/>
        <v>5.1035703297647346E-3</v>
      </c>
      <c r="N25" s="88">
        <f>K25/'סכום נכסי הקרן'!$C$42</f>
        <v>3.2866289128304455E-5</v>
      </c>
    </row>
    <row r="26" spans="2:14">
      <c r="B26" s="86" t="s">
        <v>1252</v>
      </c>
      <c r="C26" s="82" t="s">
        <v>1253</v>
      </c>
      <c r="D26" s="93" t="s">
        <v>114</v>
      </c>
      <c r="E26" s="82" t="s">
        <v>1247</v>
      </c>
      <c r="F26" s="93" t="s">
        <v>1226</v>
      </c>
      <c r="G26" s="93" t="s">
        <v>126</v>
      </c>
      <c r="H26" s="87">
        <v>441.47017599999998</v>
      </c>
      <c r="I26" s="89">
        <v>3014</v>
      </c>
      <c r="J26" s="82"/>
      <c r="K26" s="87">
        <v>13.305911105</v>
      </c>
      <c r="L26" s="88">
        <v>2.8795076201125883E-6</v>
      </c>
      <c r="M26" s="88">
        <f t="shared" si="0"/>
        <v>2.6592618116758757E-2</v>
      </c>
      <c r="N26" s="88">
        <f>K26/'סכום נכסי הקרן'!$C$42</f>
        <v>1.7125279348198389E-4</v>
      </c>
    </row>
    <row r="27" spans="2:14">
      <c r="B27" s="85"/>
      <c r="C27" s="82"/>
      <c r="D27" s="82"/>
      <c r="E27" s="82"/>
      <c r="F27" s="82"/>
      <c r="G27" s="82"/>
      <c r="H27" s="87"/>
      <c r="I27" s="89"/>
      <c r="J27" s="82"/>
      <c r="K27" s="82"/>
      <c r="L27" s="82"/>
      <c r="M27" s="88"/>
      <c r="N27" s="82"/>
    </row>
    <row r="28" spans="2:14">
      <c r="B28" s="97" t="s">
        <v>212</v>
      </c>
      <c r="C28" s="84"/>
      <c r="D28" s="84"/>
      <c r="E28" s="84"/>
      <c r="F28" s="84"/>
      <c r="G28" s="84"/>
      <c r="H28" s="90"/>
      <c r="I28" s="92"/>
      <c r="J28" s="84"/>
      <c r="K28" s="90">
        <v>1.5161328000000002E-2</v>
      </c>
      <c r="L28" s="84"/>
      <c r="M28" s="91">
        <f t="shared" si="0"/>
        <v>3.0300774029327312E-5</v>
      </c>
      <c r="N28" s="91">
        <f>K28/'סכום נכסי הקרן'!$C$42</f>
        <v>1.9513280619475624E-7</v>
      </c>
    </row>
    <row r="29" spans="2:14">
      <c r="B29" s="86" t="s">
        <v>1254</v>
      </c>
      <c r="C29" s="82" t="s">
        <v>1255</v>
      </c>
      <c r="D29" s="93" t="s">
        <v>114</v>
      </c>
      <c r="E29" s="82" t="s">
        <v>1225</v>
      </c>
      <c r="F29" s="93" t="s">
        <v>1256</v>
      </c>
      <c r="G29" s="93" t="s">
        <v>126</v>
      </c>
      <c r="H29" s="87">
        <v>4.5210800000000004</v>
      </c>
      <c r="I29" s="89">
        <v>335.31</v>
      </c>
      <c r="J29" s="82"/>
      <c r="K29" s="87">
        <v>1.5159631999999999E-2</v>
      </c>
      <c r="L29" s="88">
        <v>2.3823479246865517E-8</v>
      </c>
      <c r="M29" s="88">
        <f t="shared" si="0"/>
        <v>3.0297384477122267E-5</v>
      </c>
      <c r="N29" s="88">
        <f>K29/'סכום נכסי הקרן'!$C$42</f>
        <v>1.9511097794598366E-7</v>
      </c>
    </row>
    <row r="30" spans="2:14">
      <c r="B30" s="86" t="s">
        <v>1257</v>
      </c>
      <c r="C30" s="82" t="s">
        <v>1258</v>
      </c>
      <c r="D30" s="93" t="s">
        <v>114</v>
      </c>
      <c r="E30" s="82" t="s">
        <v>1233</v>
      </c>
      <c r="F30" s="93" t="s">
        <v>1256</v>
      </c>
      <c r="G30" s="93" t="s">
        <v>126</v>
      </c>
      <c r="H30" s="87">
        <v>5.5000000000000009E-5</v>
      </c>
      <c r="I30" s="89">
        <v>336.23</v>
      </c>
      <c r="J30" s="82"/>
      <c r="K30" s="87">
        <v>1.8699999999999999E-7</v>
      </c>
      <c r="L30" s="88">
        <v>1.6498065783265639E-13</v>
      </c>
      <c r="M30" s="88">
        <f t="shared" si="0"/>
        <v>3.7373010751328687E-10</v>
      </c>
      <c r="N30" s="88">
        <f>K30/'סכום נכסי הקרן'!$C$42</f>
        <v>2.4067703540494219E-12</v>
      </c>
    </row>
    <row r="31" spans="2:14">
      <c r="B31" s="86" t="s">
        <v>1259</v>
      </c>
      <c r="C31" s="82" t="s">
        <v>1260</v>
      </c>
      <c r="D31" s="93" t="s">
        <v>114</v>
      </c>
      <c r="E31" s="82" t="s">
        <v>1233</v>
      </c>
      <c r="F31" s="93" t="s">
        <v>1256</v>
      </c>
      <c r="G31" s="93" t="s">
        <v>126</v>
      </c>
      <c r="H31" s="87">
        <v>1.4100000000000001E-4</v>
      </c>
      <c r="I31" s="89">
        <v>360.28</v>
      </c>
      <c r="J31" s="82"/>
      <c r="K31" s="87">
        <v>5.0699999999999997E-7</v>
      </c>
      <c r="L31" s="88">
        <v>7.2446366914120344E-13</v>
      </c>
      <c r="M31" s="88">
        <f t="shared" si="0"/>
        <v>1.0132682594076815E-9</v>
      </c>
      <c r="N31" s="88">
        <f>K31/'סכום נכסי הקרן'!$C$42</f>
        <v>6.5253078583051169E-12</v>
      </c>
    </row>
    <row r="32" spans="2:14">
      <c r="B32" s="86" t="s">
        <v>1261</v>
      </c>
      <c r="C32" s="82" t="s">
        <v>1262</v>
      </c>
      <c r="D32" s="93" t="s">
        <v>114</v>
      </c>
      <c r="E32" s="82" t="s">
        <v>1247</v>
      </c>
      <c r="F32" s="93" t="s">
        <v>1256</v>
      </c>
      <c r="G32" s="93" t="s">
        <v>126</v>
      </c>
      <c r="H32" s="87">
        <v>6.9999999999999994E-5</v>
      </c>
      <c r="I32" s="89">
        <v>336</v>
      </c>
      <c r="J32" s="82"/>
      <c r="K32" s="87">
        <v>2.36E-7</v>
      </c>
      <c r="L32" s="88">
        <v>1.6341991680049239E-13</v>
      </c>
      <c r="M32" s="88">
        <f t="shared" si="0"/>
        <v>4.7165938702211606E-10</v>
      </c>
      <c r="N32" s="88">
        <f>K32/'סכום נכסי הקרן'!$C$42</f>
        <v>3.0374214093885753E-12</v>
      </c>
    </row>
    <row r="33" spans="2:14">
      <c r="B33" s="86" t="s">
        <v>1263</v>
      </c>
      <c r="C33" s="82" t="s">
        <v>1264</v>
      </c>
      <c r="D33" s="93" t="s">
        <v>114</v>
      </c>
      <c r="E33" s="82" t="s">
        <v>1247</v>
      </c>
      <c r="F33" s="93" t="s">
        <v>1256</v>
      </c>
      <c r="G33" s="93" t="s">
        <v>126</v>
      </c>
      <c r="H33" s="87">
        <v>2.1000000000000001E-4</v>
      </c>
      <c r="I33" s="89">
        <v>364.02</v>
      </c>
      <c r="J33" s="82"/>
      <c r="K33" s="87">
        <v>7.6599999999999995E-7</v>
      </c>
      <c r="L33" s="88">
        <v>9.4361439803334939E-13</v>
      </c>
      <c r="M33" s="88">
        <f t="shared" si="0"/>
        <v>1.5308944510972072E-9</v>
      </c>
      <c r="N33" s="88">
        <f>K33/'סכום נכסי הקרן'!$C$42</f>
        <v>9.8587491508120705E-12</v>
      </c>
    </row>
    <row r="34" spans="2:14">
      <c r="B34" s="85"/>
      <c r="C34" s="82"/>
      <c r="D34" s="82"/>
      <c r="E34" s="82"/>
      <c r="F34" s="82"/>
      <c r="G34" s="82"/>
      <c r="H34" s="87"/>
      <c r="I34" s="89"/>
      <c r="J34" s="82"/>
      <c r="K34" s="82"/>
      <c r="L34" s="82"/>
      <c r="M34" s="88"/>
      <c r="N34" s="82"/>
    </row>
    <row r="35" spans="2:14">
      <c r="B35" s="83" t="s">
        <v>186</v>
      </c>
      <c r="C35" s="84"/>
      <c r="D35" s="84"/>
      <c r="E35" s="84"/>
      <c r="F35" s="84"/>
      <c r="G35" s="84"/>
      <c r="H35" s="90"/>
      <c r="I35" s="92"/>
      <c r="J35" s="84"/>
      <c r="K35" s="90">
        <v>419.1435046439999</v>
      </c>
      <c r="L35" s="84"/>
      <c r="M35" s="91">
        <f t="shared" si="0"/>
        <v>0.83768206980801041</v>
      </c>
      <c r="N35" s="91">
        <f>K35/'סכום נכסי הקרן'!$C$42</f>
        <v>5.3945570110671397E-3</v>
      </c>
    </row>
    <row r="36" spans="2:14">
      <c r="B36" s="97" t="s">
        <v>213</v>
      </c>
      <c r="C36" s="84"/>
      <c r="D36" s="84"/>
      <c r="E36" s="84"/>
      <c r="F36" s="84"/>
      <c r="G36" s="84"/>
      <c r="H36" s="90"/>
      <c r="I36" s="92"/>
      <c r="J36" s="84"/>
      <c r="K36" s="90">
        <v>419.1435046439999</v>
      </c>
      <c r="L36" s="84"/>
      <c r="M36" s="91">
        <f t="shared" si="0"/>
        <v>0.83768206980801041</v>
      </c>
      <c r="N36" s="91">
        <f>K36/'סכום נכסי הקרן'!$C$42</f>
        <v>5.3945570110671397E-3</v>
      </c>
    </row>
    <row r="37" spans="2:14">
      <c r="B37" s="86" t="s">
        <v>1265</v>
      </c>
      <c r="C37" s="82" t="s">
        <v>1266</v>
      </c>
      <c r="D37" s="93" t="s">
        <v>26</v>
      </c>
      <c r="E37" s="82"/>
      <c r="F37" s="93" t="s">
        <v>1226</v>
      </c>
      <c r="G37" s="93" t="s">
        <v>125</v>
      </c>
      <c r="H37" s="87">
        <v>105.83500599999999</v>
      </c>
      <c r="I37" s="89">
        <v>6065.3</v>
      </c>
      <c r="J37" s="82"/>
      <c r="K37" s="87">
        <v>22.589202403999995</v>
      </c>
      <c r="L37" s="88">
        <v>2.3788638581921649E-6</v>
      </c>
      <c r="M37" s="88">
        <f t="shared" si="0"/>
        <v>4.5145802369445542E-2</v>
      </c>
      <c r="N37" s="88">
        <f>K37/'סכום נכסי הקרן'!$C$42</f>
        <v>2.9073274153780277E-4</v>
      </c>
    </row>
    <row r="38" spans="2:14">
      <c r="B38" s="86" t="s">
        <v>1267</v>
      </c>
      <c r="C38" s="82" t="s">
        <v>1268</v>
      </c>
      <c r="D38" s="93" t="s">
        <v>1096</v>
      </c>
      <c r="E38" s="82"/>
      <c r="F38" s="93" t="s">
        <v>1226</v>
      </c>
      <c r="G38" s="93" t="s">
        <v>125</v>
      </c>
      <c r="H38" s="87">
        <v>33.456127000000002</v>
      </c>
      <c r="I38" s="89">
        <v>4799</v>
      </c>
      <c r="J38" s="82"/>
      <c r="K38" s="87">
        <v>5.6499639789999998</v>
      </c>
      <c r="L38" s="88">
        <v>2.0356633404320051E-7</v>
      </c>
      <c r="M38" s="88">
        <f t="shared" si="0"/>
        <v>1.1291773504373626E-2</v>
      </c>
      <c r="N38" s="88">
        <f>K38/'סכום נכסי הקרן'!$C$42</f>
        <v>7.271746420376637E-5</v>
      </c>
    </row>
    <row r="39" spans="2:14">
      <c r="B39" s="86" t="s">
        <v>1269</v>
      </c>
      <c r="C39" s="82" t="s">
        <v>1270</v>
      </c>
      <c r="D39" s="93" t="s">
        <v>1096</v>
      </c>
      <c r="E39" s="82"/>
      <c r="F39" s="93" t="s">
        <v>1226</v>
      </c>
      <c r="G39" s="93" t="s">
        <v>125</v>
      </c>
      <c r="H39" s="87">
        <v>3.6519729999999999</v>
      </c>
      <c r="I39" s="89">
        <v>12916</v>
      </c>
      <c r="J39" s="82"/>
      <c r="K39" s="87">
        <v>1.659873022</v>
      </c>
      <c r="L39" s="88">
        <v>3.747410091558566E-8</v>
      </c>
      <c r="M39" s="88">
        <f t="shared" si="0"/>
        <v>3.3173503902163871E-3</v>
      </c>
      <c r="N39" s="88">
        <f>K39/'סכום נכסי הקרן'!$C$42</f>
        <v>2.136327904190387E-5</v>
      </c>
    </row>
    <row r="40" spans="2:14">
      <c r="B40" s="86" t="s">
        <v>1271</v>
      </c>
      <c r="C40" s="82" t="s">
        <v>1272</v>
      </c>
      <c r="D40" s="93" t="s">
        <v>1096</v>
      </c>
      <c r="E40" s="82"/>
      <c r="F40" s="93" t="s">
        <v>1226</v>
      </c>
      <c r="G40" s="93" t="s">
        <v>125</v>
      </c>
      <c r="H40" s="87">
        <v>33.171759000000002</v>
      </c>
      <c r="I40" s="89">
        <v>7455</v>
      </c>
      <c r="J40" s="82"/>
      <c r="K40" s="87">
        <v>8.7023274669999999</v>
      </c>
      <c r="L40" s="88">
        <v>1.4269153383668985E-7</v>
      </c>
      <c r="M40" s="88">
        <f t="shared" si="0"/>
        <v>1.7392095079453152E-2</v>
      </c>
      <c r="N40" s="88">
        <f>K40/'סכום נכסי הקרן'!$C$42</f>
        <v>1.1200269389735615E-4</v>
      </c>
    </row>
    <row r="41" spans="2:14">
      <c r="B41" s="86" t="s">
        <v>1273</v>
      </c>
      <c r="C41" s="82" t="s">
        <v>1274</v>
      </c>
      <c r="D41" s="93" t="s">
        <v>1096</v>
      </c>
      <c r="E41" s="82"/>
      <c r="F41" s="93" t="s">
        <v>1226</v>
      </c>
      <c r="G41" s="93" t="s">
        <v>125</v>
      </c>
      <c r="H41" s="87">
        <v>37.486908999999997</v>
      </c>
      <c r="I41" s="89">
        <v>8747</v>
      </c>
      <c r="J41" s="82"/>
      <c r="K41" s="87">
        <v>11.538730462</v>
      </c>
      <c r="L41" s="88">
        <v>8.0190327081152282E-8</v>
      </c>
      <c r="M41" s="88">
        <f t="shared" si="0"/>
        <v>2.3060807358984484E-2</v>
      </c>
      <c r="N41" s="88">
        <f>K41/'סכום נכסי הקרן'!$C$42</f>
        <v>1.4850841924763953E-4</v>
      </c>
    </row>
    <row r="42" spans="2:14">
      <c r="B42" s="86" t="s">
        <v>1275</v>
      </c>
      <c r="C42" s="82" t="s">
        <v>1276</v>
      </c>
      <c r="D42" s="93" t="s">
        <v>1096</v>
      </c>
      <c r="E42" s="82"/>
      <c r="F42" s="93" t="s">
        <v>1226</v>
      </c>
      <c r="G42" s="93" t="s">
        <v>125</v>
      </c>
      <c r="H42" s="87">
        <v>103.031954</v>
      </c>
      <c r="I42" s="89">
        <v>3420</v>
      </c>
      <c r="J42" s="82"/>
      <c r="K42" s="87">
        <v>12.399875115999999</v>
      </c>
      <c r="L42" s="88">
        <v>1.1248700082215707E-7</v>
      </c>
      <c r="M42" s="88">
        <f t="shared" si="0"/>
        <v>2.4781853798149789E-2</v>
      </c>
      <c r="N42" s="88">
        <f>K42/'סכום נכסי הקרן'!$C$42</f>
        <v>1.5959172097916542E-4</v>
      </c>
    </row>
    <row r="43" spans="2:14">
      <c r="B43" s="86" t="s">
        <v>1277</v>
      </c>
      <c r="C43" s="82" t="s">
        <v>1278</v>
      </c>
      <c r="D43" s="93" t="s">
        <v>26</v>
      </c>
      <c r="E43" s="82"/>
      <c r="F43" s="93" t="s">
        <v>1226</v>
      </c>
      <c r="G43" s="93" t="s">
        <v>133</v>
      </c>
      <c r="H43" s="87">
        <v>151.630616</v>
      </c>
      <c r="I43" s="89">
        <v>4767</v>
      </c>
      <c r="J43" s="82"/>
      <c r="K43" s="87">
        <v>18.768825822</v>
      </c>
      <c r="L43" s="88">
        <v>1.8800040087082156E-6</v>
      </c>
      <c r="M43" s="88">
        <f t="shared" si="0"/>
        <v>3.7510563060717726E-2</v>
      </c>
      <c r="N43" s="88">
        <f>K43/'סכום נכסי הקרן'!$C$42</f>
        <v>2.4156285330859291E-4</v>
      </c>
    </row>
    <row r="44" spans="2:14">
      <c r="B44" s="86" t="s">
        <v>1279</v>
      </c>
      <c r="C44" s="82" t="s">
        <v>1280</v>
      </c>
      <c r="D44" s="93" t="s">
        <v>115</v>
      </c>
      <c r="E44" s="82"/>
      <c r="F44" s="93" t="s">
        <v>1226</v>
      </c>
      <c r="G44" s="93" t="s">
        <v>125</v>
      </c>
      <c r="H44" s="87">
        <v>145.355535</v>
      </c>
      <c r="I44" s="89">
        <v>967.38</v>
      </c>
      <c r="J44" s="82"/>
      <c r="K44" s="87">
        <v>4.9482080140000004</v>
      </c>
      <c r="L44" s="88">
        <v>8.9274439808253304E-7</v>
      </c>
      <c r="M44" s="88">
        <f t="shared" si="0"/>
        <v>9.8892744014456042E-3</v>
      </c>
      <c r="N44" s="88">
        <f>K44/'סכום נכסי הקרן'!$C$42</f>
        <v>6.3685563389117474E-5</v>
      </c>
    </row>
    <row r="45" spans="2:14">
      <c r="B45" s="86" t="s">
        <v>1281</v>
      </c>
      <c r="C45" s="82" t="s">
        <v>1282</v>
      </c>
      <c r="D45" s="93" t="s">
        <v>1096</v>
      </c>
      <c r="E45" s="82"/>
      <c r="F45" s="93" t="s">
        <v>1226</v>
      </c>
      <c r="G45" s="93" t="s">
        <v>125</v>
      </c>
      <c r="H45" s="87">
        <v>40.419600000000003</v>
      </c>
      <c r="I45" s="89">
        <v>9821</v>
      </c>
      <c r="J45" s="82"/>
      <c r="K45" s="87">
        <v>13.969053775000001</v>
      </c>
      <c r="L45" s="88">
        <v>2.960578937345268E-7</v>
      </c>
      <c r="M45" s="88">
        <f t="shared" si="0"/>
        <v>2.7917946359302868E-2</v>
      </c>
      <c r="N45" s="88">
        <f>K45/'סכום נכסי הקרן'!$C$42</f>
        <v>1.7978772459781907E-4</v>
      </c>
    </row>
    <row r="46" spans="2:14">
      <c r="B46" s="86" t="s">
        <v>1283</v>
      </c>
      <c r="C46" s="82" t="s">
        <v>1284</v>
      </c>
      <c r="D46" s="93" t="s">
        <v>1096</v>
      </c>
      <c r="E46" s="82"/>
      <c r="F46" s="93" t="s">
        <v>1226</v>
      </c>
      <c r="G46" s="93" t="s">
        <v>125</v>
      </c>
      <c r="H46" s="87">
        <v>7.1061540000000001</v>
      </c>
      <c r="I46" s="89">
        <v>5162</v>
      </c>
      <c r="J46" s="82"/>
      <c r="K46" s="87">
        <v>1.2908384770000001</v>
      </c>
      <c r="L46" s="88">
        <v>2.0949746462264151E-7</v>
      </c>
      <c r="M46" s="88">
        <f t="shared" si="0"/>
        <v>2.5798139186711099E-3</v>
      </c>
      <c r="N46" s="88">
        <f>K46/'סכום נכסי הקרן'!$C$42</f>
        <v>1.661364587331501E-5</v>
      </c>
    </row>
    <row r="47" spans="2:14">
      <c r="B47" s="86" t="s">
        <v>1285</v>
      </c>
      <c r="C47" s="82" t="s">
        <v>1286</v>
      </c>
      <c r="D47" s="93" t="s">
        <v>26</v>
      </c>
      <c r="E47" s="82"/>
      <c r="F47" s="93" t="s">
        <v>1226</v>
      </c>
      <c r="G47" s="93" t="s">
        <v>125</v>
      </c>
      <c r="H47" s="87">
        <v>51.690452000000008</v>
      </c>
      <c r="I47" s="89">
        <v>4431.5</v>
      </c>
      <c r="J47" s="82"/>
      <c r="K47" s="87">
        <v>8.0608406049999974</v>
      </c>
      <c r="L47" s="88">
        <v>5.6521212655348607E-6</v>
      </c>
      <c r="M47" s="88">
        <f t="shared" si="0"/>
        <v>1.6110047197615603E-2</v>
      </c>
      <c r="N47" s="88">
        <f>K47/'סכום נכסי הקרן'!$C$42</f>
        <v>1.0374648233599893E-4</v>
      </c>
    </row>
    <row r="48" spans="2:14">
      <c r="B48" s="86" t="s">
        <v>1287</v>
      </c>
      <c r="C48" s="82" t="s">
        <v>1288</v>
      </c>
      <c r="D48" s="93" t="s">
        <v>1096</v>
      </c>
      <c r="E48" s="82"/>
      <c r="F48" s="93" t="s">
        <v>1226</v>
      </c>
      <c r="G48" s="93" t="s">
        <v>125</v>
      </c>
      <c r="H48" s="87">
        <v>11.311503</v>
      </c>
      <c r="I48" s="89">
        <v>11779</v>
      </c>
      <c r="J48" s="82"/>
      <c r="K48" s="87">
        <v>4.688651954</v>
      </c>
      <c r="L48" s="88">
        <v>2.9304411917098445E-6</v>
      </c>
      <c r="M48" s="88">
        <f t="shared" si="0"/>
        <v>9.3705368923037574E-3</v>
      </c>
      <c r="N48" s="88">
        <f>K48/'סכום נכסי הקרן'!$C$42</f>
        <v>6.0344965365471091E-5</v>
      </c>
    </row>
    <row r="49" spans="2:14">
      <c r="B49" s="86" t="s">
        <v>1289</v>
      </c>
      <c r="C49" s="82" t="s">
        <v>1290</v>
      </c>
      <c r="D49" s="93" t="s">
        <v>1096</v>
      </c>
      <c r="E49" s="82"/>
      <c r="F49" s="93" t="s">
        <v>1226</v>
      </c>
      <c r="G49" s="93" t="s">
        <v>125</v>
      </c>
      <c r="H49" s="87">
        <v>58.204224000000004</v>
      </c>
      <c r="I49" s="89">
        <v>5082.5</v>
      </c>
      <c r="J49" s="82"/>
      <c r="K49" s="87">
        <v>10.410010261</v>
      </c>
      <c r="L49" s="88">
        <v>1.6292925313443897E-6</v>
      </c>
      <c r="M49" s="88">
        <f t="shared" si="0"/>
        <v>2.0804996011005078E-2</v>
      </c>
      <c r="N49" s="88">
        <f>K49/'סכום נכסי הקרן'!$C$42</f>
        <v>1.3398130524879724E-4</v>
      </c>
    </row>
    <row r="50" spans="2:14">
      <c r="B50" s="86" t="s">
        <v>1291</v>
      </c>
      <c r="C50" s="82" t="s">
        <v>1292</v>
      </c>
      <c r="D50" s="93" t="s">
        <v>115</v>
      </c>
      <c r="E50" s="82"/>
      <c r="F50" s="93" t="s">
        <v>1226</v>
      </c>
      <c r="G50" s="93" t="s">
        <v>125</v>
      </c>
      <c r="H50" s="87">
        <v>796.51252399999998</v>
      </c>
      <c r="I50" s="89">
        <v>685.7</v>
      </c>
      <c r="J50" s="82"/>
      <c r="K50" s="87">
        <v>19.219674362999999</v>
      </c>
      <c r="L50" s="88">
        <v>1.0110498483631858E-6</v>
      </c>
      <c r="M50" s="88">
        <f t="shared" si="0"/>
        <v>3.8411609444140925E-2</v>
      </c>
      <c r="N50" s="88">
        <f>K50/'סכום נכסי הקרן'!$C$42</f>
        <v>2.4736546776124119E-4</v>
      </c>
    </row>
    <row r="51" spans="2:14">
      <c r="B51" s="86" t="s">
        <v>1293</v>
      </c>
      <c r="C51" s="82" t="s">
        <v>1294</v>
      </c>
      <c r="D51" s="93" t="s">
        <v>1295</v>
      </c>
      <c r="E51" s="82"/>
      <c r="F51" s="93" t="s">
        <v>1226</v>
      </c>
      <c r="G51" s="93" t="s">
        <v>130</v>
      </c>
      <c r="H51" s="87">
        <v>1351.308953</v>
      </c>
      <c r="I51" s="89">
        <v>2032</v>
      </c>
      <c r="J51" s="82"/>
      <c r="K51" s="87">
        <v>12.381630978999999</v>
      </c>
      <c r="L51" s="88">
        <v>4.5916239439441084E-6</v>
      </c>
      <c r="M51" s="88">
        <f t="shared" si="0"/>
        <v>2.4745391855462637E-2</v>
      </c>
      <c r="N51" s="88">
        <f>K51/'סכום נכסי הקרן'!$C$42</f>
        <v>1.5935691109645518E-4</v>
      </c>
    </row>
    <row r="52" spans="2:14">
      <c r="B52" s="86" t="s">
        <v>1296</v>
      </c>
      <c r="C52" s="82" t="s">
        <v>1297</v>
      </c>
      <c r="D52" s="93" t="s">
        <v>26</v>
      </c>
      <c r="E52" s="82"/>
      <c r="F52" s="93" t="s">
        <v>1226</v>
      </c>
      <c r="G52" s="93" t="s">
        <v>127</v>
      </c>
      <c r="H52" s="87">
        <v>382.60943200000003</v>
      </c>
      <c r="I52" s="89">
        <v>2646</v>
      </c>
      <c r="J52" s="82"/>
      <c r="K52" s="87">
        <v>37.994792296000007</v>
      </c>
      <c r="L52" s="88">
        <v>1.6147947409077808E-6</v>
      </c>
      <c r="M52" s="88">
        <f t="shared" si="0"/>
        <v>7.593474764561009E-2</v>
      </c>
      <c r="N52" s="88">
        <f>K52/'סכום נכסי הקרן'!$C$42</f>
        <v>4.8900930324212932E-4</v>
      </c>
    </row>
    <row r="53" spans="2:14">
      <c r="B53" s="86" t="s">
        <v>1298</v>
      </c>
      <c r="C53" s="82" t="s">
        <v>1299</v>
      </c>
      <c r="D53" s="93" t="s">
        <v>1096</v>
      </c>
      <c r="E53" s="82"/>
      <c r="F53" s="93" t="s">
        <v>1226</v>
      </c>
      <c r="G53" s="93" t="s">
        <v>125</v>
      </c>
      <c r="H53" s="87">
        <v>28.071956</v>
      </c>
      <c r="I53" s="89">
        <v>6060.5</v>
      </c>
      <c r="J53" s="82"/>
      <c r="K53" s="87">
        <v>5.9868779099999996</v>
      </c>
      <c r="L53" s="88">
        <v>1.2421219469026548E-6</v>
      </c>
      <c r="M53" s="88">
        <f t="shared" si="0"/>
        <v>1.1965115106808675E-2</v>
      </c>
      <c r="N53" s="88">
        <f>K53/'סכום נכסי הקרן'!$C$42</f>
        <v>7.7053691267921725E-5</v>
      </c>
    </row>
    <row r="54" spans="2:14">
      <c r="B54" s="86" t="s">
        <v>1300</v>
      </c>
      <c r="C54" s="82" t="s">
        <v>1301</v>
      </c>
      <c r="D54" s="93" t="s">
        <v>26</v>
      </c>
      <c r="E54" s="82"/>
      <c r="F54" s="93" t="s">
        <v>1226</v>
      </c>
      <c r="G54" s="93" t="s">
        <v>125</v>
      </c>
      <c r="H54" s="87">
        <v>50.042574000000002</v>
      </c>
      <c r="I54" s="89">
        <v>2229</v>
      </c>
      <c r="J54" s="82"/>
      <c r="K54" s="87">
        <v>3.925264941</v>
      </c>
      <c r="L54" s="88">
        <v>3.7619178780386414E-6</v>
      </c>
      <c r="M54" s="88">
        <f t="shared" si="0"/>
        <v>7.844864643946875E-3</v>
      </c>
      <c r="N54" s="88">
        <f>K54/'סכום נכסי הקרן'!$C$42</f>
        <v>5.051984648015162E-5</v>
      </c>
    </row>
    <row r="55" spans="2:14">
      <c r="B55" s="86" t="s">
        <v>1302</v>
      </c>
      <c r="C55" s="82" t="s">
        <v>1303</v>
      </c>
      <c r="D55" s="93" t="s">
        <v>1080</v>
      </c>
      <c r="E55" s="82"/>
      <c r="F55" s="93" t="s">
        <v>1226</v>
      </c>
      <c r="G55" s="93" t="s">
        <v>125</v>
      </c>
      <c r="H55" s="87">
        <v>43.995179999999998</v>
      </c>
      <c r="I55" s="89">
        <v>4750</v>
      </c>
      <c r="J55" s="82"/>
      <c r="K55" s="87">
        <v>7.3539043249999994</v>
      </c>
      <c r="L55" s="88">
        <v>2.7057306273062728E-7</v>
      </c>
      <c r="M55" s="88">
        <f t="shared" si="0"/>
        <v>1.4697194941308424E-2</v>
      </c>
      <c r="N55" s="88">
        <f>K55/'סכום נכסי הקרן'!$C$42</f>
        <v>9.4647908641314564E-5</v>
      </c>
    </row>
    <row r="56" spans="2:14">
      <c r="B56" s="86" t="s">
        <v>1304</v>
      </c>
      <c r="C56" s="82" t="s">
        <v>1305</v>
      </c>
      <c r="D56" s="93" t="s">
        <v>115</v>
      </c>
      <c r="E56" s="82"/>
      <c r="F56" s="93" t="s">
        <v>1226</v>
      </c>
      <c r="G56" s="93" t="s">
        <v>125</v>
      </c>
      <c r="H56" s="87">
        <v>253.63742000000005</v>
      </c>
      <c r="I56" s="89">
        <v>465.95</v>
      </c>
      <c r="J56" s="82"/>
      <c r="K56" s="87">
        <v>4.1588371140000007</v>
      </c>
      <c r="L56" s="88">
        <v>3.2941392064607559E-6</v>
      </c>
      <c r="M56" s="88">
        <f t="shared" si="0"/>
        <v>8.3116718809918069E-3</v>
      </c>
      <c r="N56" s="88">
        <f>K56/'סכום נכסי הקרן'!$C$42</f>
        <v>5.3526020712811005E-5</v>
      </c>
    </row>
    <row r="57" spans="2:14">
      <c r="B57" s="86" t="s">
        <v>1306</v>
      </c>
      <c r="C57" s="82" t="s">
        <v>1307</v>
      </c>
      <c r="D57" s="93" t="s">
        <v>26</v>
      </c>
      <c r="E57" s="82"/>
      <c r="F57" s="93" t="s">
        <v>1226</v>
      </c>
      <c r="G57" s="93" t="s">
        <v>127</v>
      </c>
      <c r="H57" s="87">
        <v>225.417</v>
      </c>
      <c r="I57" s="89">
        <v>596.6</v>
      </c>
      <c r="J57" s="82"/>
      <c r="K57" s="87">
        <v>5.0471763469999997</v>
      </c>
      <c r="L57" s="88">
        <v>1.4757706617942062E-6</v>
      </c>
      <c r="M57" s="88">
        <f t="shared" si="0"/>
        <v>1.008706822889213E-2</v>
      </c>
      <c r="N57" s="88">
        <f>K57/'סכום נכסי הקרן'!$C$42</f>
        <v>6.4959328361599236E-5</v>
      </c>
    </row>
    <row r="58" spans="2:14">
      <c r="B58" s="86" t="s">
        <v>1308</v>
      </c>
      <c r="C58" s="82" t="s">
        <v>1309</v>
      </c>
      <c r="D58" s="93" t="s">
        <v>115</v>
      </c>
      <c r="E58" s="82"/>
      <c r="F58" s="93" t="s">
        <v>1226</v>
      </c>
      <c r="G58" s="93" t="s">
        <v>125</v>
      </c>
      <c r="H58" s="87">
        <v>507.21938900000004</v>
      </c>
      <c r="I58" s="89">
        <v>1046</v>
      </c>
      <c r="J58" s="82"/>
      <c r="K58" s="87">
        <v>18.670106599</v>
      </c>
      <c r="L58" s="88">
        <v>1.9550007821631377E-6</v>
      </c>
      <c r="M58" s="88">
        <f t="shared" si="0"/>
        <v>3.7313267093736883E-2</v>
      </c>
      <c r="N58" s="88">
        <f>K58/'סכום נכסי הקרן'!$C$42</f>
        <v>2.402922944888539E-4</v>
      </c>
    </row>
    <row r="59" spans="2:14">
      <c r="B59" s="86" t="s">
        <v>1310</v>
      </c>
      <c r="C59" s="82" t="s">
        <v>1311</v>
      </c>
      <c r="D59" s="93" t="s">
        <v>1096</v>
      </c>
      <c r="E59" s="82"/>
      <c r="F59" s="93" t="s">
        <v>1226</v>
      </c>
      <c r="G59" s="93" t="s">
        <v>125</v>
      </c>
      <c r="H59" s="87">
        <v>4.5361520000000004</v>
      </c>
      <c r="I59" s="89">
        <v>25585</v>
      </c>
      <c r="J59" s="82"/>
      <c r="K59" s="87">
        <v>4.0840614420000003</v>
      </c>
      <c r="L59" s="88">
        <v>2.6220531791907519E-7</v>
      </c>
      <c r="M59" s="88">
        <f t="shared" si="0"/>
        <v>8.1622284588744893E-3</v>
      </c>
      <c r="N59" s="88">
        <f>K59/'סכום נכסי הקרן'!$C$42</f>
        <v>5.2563625683004991E-5</v>
      </c>
    </row>
    <row r="60" spans="2:14">
      <c r="B60" s="86" t="s">
        <v>1312</v>
      </c>
      <c r="C60" s="82" t="s">
        <v>1313</v>
      </c>
      <c r="D60" s="93" t="s">
        <v>26</v>
      </c>
      <c r="E60" s="82"/>
      <c r="F60" s="93" t="s">
        <v>1226</v>
      </c>
      <c r="G60" s="93" t="s">
        <v>125</v>
      </c>
      <c r="H60" s="87">
        <v>357.91232400000001</v>
      </c>
      <c r="I60" s="89">
        <v>610.79999999999995</v>
      </c>
      <c r="J60" s="82"/>
      <c r="K60" s="87">
        <v>7.6929861129999999</v>
      </c>
      <c r="L60" s="88">
        <v>1.0029566558860712E-6</v>
      </c>
      <c r="M60" s="88">
        <f t="shared" si="0"/>
        <v>1.5374869128928947E-2</v>
      </c>
      <c r="N60" s="88">
        <f>K60/'סכום נכסי הקרן'!$C$42</f>
        <v>9.9012036956589813E-5</v>
      </c>
    </row>
    <row r="61" spans="2:14">
      <c r="B61" s="86" t="s">
        <v>1314</v>
      </c>
      <c r="C61" s="82" t="s">
        <v>1315</v>
      </c>
      <c r="D61" s="93" t="s">
        <v>26</v>
      </c>
      <c r="E61" s="82"/>
      <c r="F61" s="93" t="s">
        <v>1226</v>
      </c>
      <c r="G61" s="93" t="s">
        <v>127</v>
      </c>
      <c r="H61" s="87">
        <v>74.09875000000001</v>
      </c>
      <c r="I61" s="89">
        <v>18810</v>
      </c>
      <c r="J61" s="82"/>
      <c r="K61" s="87">
        <v>52.309219547000005</v>
      </c>
      <c r="L61" s="88">
        <v>2.8992675724011366E-6</v>
      </c>
      <c r="M61" s="88">
        <f t="shared" si="0"/>
        <v>0.1045429424878954</v>
      </c>
      <c r="N61" s="88">
        <f>K61/'סכום נכסי הקרן'!$C$42</f>
        <v>6.7324213288332696E-4</v>
      </c>
    </row>
    <row r="62" spans="2:14">
      <c r="B62" s="86" t="s">
        <v>1316</v>
      </c>
      <c r="C62" s="82" t="s">
        <v>1317</v>
      </c>
      <c r="D62" s="93" t="s">
        <v>26</v>
      </c>
      <c r="E62" s="82"/>
      <c r="F62" s="93" t="s">
        <v>1226</v>
      </c>
      <c r="G62" s="93" t="s">
        <v>127</v>
      </c>
      <c r="H62" s="87">
        <v>9.0944099999999999</v>
      </c>
      <c r="I62" s="89">
        <v>6381</v>
      </c>
      <c r="J62" s="82"/>
      <c r="K62" s="87">
        <v>2.1779195759999999</v>
      </c>
      <c r="L62" s="88">
        <v>2.0301997687676798E-7</v>
      </c>
      <c r="M62" s="88">
        <f t="shared" si="0"/>
        <v>4.3526958144051988E-3</v>
      </c>
      <c r="N62" s="88">
        <f>K62/'סכום נכסי הקרן'!$C$42</f>
        <v>2.8030760796902068E-5</v>
      </c>
    </row>
    <row r="63" spans="2:14">
      <c r="B63" s="86" t="s">
        <v>1318</v>
      </c>
      <c r="C63" s="82" t="s">
        <v>1319</v>
      </c>
      <c r="D63" s="93" t="s">
        <v>26</v>
      </c>
      <c r="E63" s="82"/>
      <c r="F63" s="93" t="s">
        <v>1226</v>
      </c>
      <c r="G63" s="93" t="s">
        <v>127</v>
      </c>
      <c r="H63" s="87">
        <v>19.438064999999998</v>
      </c>
      <c r="I63" s="89">
        <v>5515</v>
      </c>
      <c r="J63" s="82"/>
      <c r="K63" s="87">
        <v>4.0232509409999997</v>
      </c>
      <c r="L63" s="88">
        <v>3.2254842939452095E-6</v>
      </c>
      <c r="M63" s="88">
        <f t="shared" si="0"/>
        <v>8.0406952231703872E-3</v>
      </c>
      <c r="N63" s="88">
        <f>K63/'סכום נכסי הקרן'!$C$42</f>
        <v>5.1780968404814112E-5</v>
      </c>
    </row>
    <row r="64" spans="2:14">
      <c r="B64" s="86" t="s">
        <v>1320</v>
      </c>
      <c r="C64" s="82" t="s">
        <v>1321</v>
      </c>
      <c r="D64" s="93" t="s">
        <v>26</v>
      </c>
      <c r="E64" s="82"/>
      <c r="F64" s="93" t="s">
        <v>1226</v>
      </c>
      <c r="G64" s="93" t="s">
        <v>127</v>
      </c>
      <c r="H64" s="87">
        <v>10.882201</v>
      </c>
      <c r="I64" s="89">
        <v>9318.4</v>
      </c>
      <c r="J64" s="82"/>
      <c r="K64" s="87">
        <v>3.8057181070000001</v>
      </c>
      <c r="L64" s="88">
        <v>1.4358742639663968E-6</v>
      </c>
      <c r="M64" s="88">
        <f t="shared" si="0"/>
        <v>7.6059435149431693E-3</v>
      </c>
      <c r="N64" s="88">
        <f>K64/'סכום נכסי הקרן'!$C$42</f>
        <v>4.8981227357201531E-5</v>
      </c>
    </row>
    <row r="65" spans="2:14">
      <c r="B65" s="86" t="s">
        <v>1322</v>
      </c>
      <c r="C65" s="82" t="s">
        <v>1323</v>
      </c>
      <c r="D65" s="93" t="s">
        <v>26</v>
      </c>
      <c r="E65" s="82"/>
      <c r="F65" s="93" t="s">
        <v>1226</v>
      </c>
      <c r="G65" s="93" t="s">
        <v>127</v>
      </c>
      <c r="H65" s="87">
        <v>183.46765800000006</v>
      </c>
      <c r="I65" s="89">
        <v>2016.7</v>
      </c>
      <c r="J65" s="82"/>
      <c r="K65" s="87">
        <v>13.886070952000003</v>
      </c>
      <c r="L65" s="88">
        <v>3.4449837780258238E-6</v>
      </c>
      <c r="M65" s="88">
        <f t="shared" si="0"/>
        <v>2.7752100480364122E-2</v>
      </c>
      <c r="N65" s="88">
        <f>K65/'סכום נכסי הקרן'!$C$42</f>
        <v>1.7871970000802375E-4</v>
      </c>
    </row>
    <row r="66" spans="2:14">
      <c r="B66" s="86" t="s">
        <v>1324</v>
      </c>
      <c r="C66" s="82" t="s">
        <v>1325</v>
      </c>
      <c r="D66" s="93" t="s">
        <v>116</v>
      </c>
      <c r="E66" s="82"/>
      <c r="F66" s="93" t="s">
        <v>1226</v>
      </c>
      <c r="G66" s="93" t="s">
        <v>134</v>
      </c>
      <c r="H66" s="87">
        <v>242.76414399999999</v>
      </c>
      <c r="I66" s="89">
        <v>197450</v>
      </c>
      <c r="J66" s="82"/>
      <c r="K66" s="87">
        <v>12.783939189000002</v>
      </c>
      <c r="L66" s="88">
        <v>3.023558843024195E-8</v>
      </c>
      <c r="M66" s="88">
        <f t="shared" si="0"/>
        <v>2.5549427633948088E-2</v>
      </c>
      <c r="N66" s="88">
        <f>K66/'סכום נכסי הקרן'!$C$42</f>
        <v>1.6453479063131452E-4</v>
      </c>
    </row>
    <row r="67" spans="2:14">
      <c r="B67" s="86" t="s">
        <v>1326</v>
      </c>
      <c r="C67" s="82" t="s">
        <v>1327</v>
      </c>
      <c r="D67" s="93" t="s">
        <v>116</v>
      </c>
      <c r="E67" s="82"/>
      <c r="F67" s="93" t="s">
        <v>1226</v>
      </c>
      <c r="G67" s="93" t="s">
        <v>134</v>
      </c>
      <c r="H67" s="87">
        <v>715.1160000000001</v>
      </c>
      <c r="I67" s="89">
        <v>20270</v>
      </c>
      <c r="J67" s="82"/>
      <c r="K67" s="87">
        <v>3.8659235319999992</v>
      </c>
      <c r="L67" s="88">
        <v>1.7968301263824245E-6</v>
      </c>
      <c r="M67" s="88">
        <f t="shared" si="0"/>
        <v>7.7262674719385319E-3</v>
      </c>
      <c r="N67" s="88">
        <f>K67/'סכום נכסי הקרן'!$C$42</f>
        <v>4.9756097047270749E-5</v>
      </c>
    </row>
    <row r="68" spans="2:14">
      <c r="B68" s="86" t="s">
        <v>1328</v>
      </c>
      <c r="C68" s="82" t="s">
        <v>1329</v>
      </c>
      <c r="D68" s="93" t="s">
        <v>1080</v>
      </c>
      <c r="E68" s="82"/>
      <c r="F68" s="93" t="s">
        <v>1226</v>
      </c>
      <c r="G68" s="93" t="s">
        <v>125</v>
      </c>
      <c r="H68" s="87">
        <v>7.5398100000000001</v>
      </c>
      <c r="I68" s="89">
        <v>26628</v>
      </c>
      <c r="J68" s="82"/>
      <c r="K68" s="87">
        <v>7.0650984349999995</v>
      </c>
      <c r="L68" s="88">
        <v>1.3760032849712565E-8</v>
      </c>
      <c r="M68" s="88">
        <f t="shared" si="0"/>
        <v>1.4119999987724624E-2</v>
      </c>
      <c r="N68" s="88">
        <f>K68/'סכום נכסי הקרן'!$C$42</f>
        <v>9.0930852736892869E-5</v>
      </c>
    </row>
    <row r="69" spans="2:14">
      <c r="B69" s="86" t="s">
        <v>1330</v>
      </c>
      <c r="C69" s="82" t="s">
        <v>1331</v>
      </c>
      <c r="D69" s="93" t="s">
        <v>115</v>
      </c>
      <c r="E69" s="82"/>
      <c r="F69" s="93" t="s">
        <v>1226</v>
      </c>
      <c r="G69" s="93" t="s">
        <v>125</v>
      </c>
      <c r="H69" s="87">
        <v>0.91200599999999998</v>
      </c>
      <c r="I69" s="89">
        <v>73336</v>
      </c>
      <c r="J69" s="82"/>
      <c r="K69" s="87">
        <v>2.3536084980000003</v>
      </c>
      <c r="L69" s="88">
        <v>5.9005457904249912E-8</v>
      </c>
      <c r="M69" s="88">
        <f t="shared" si="0"/>
        <v>4.7038200909183198E-3</v>
      </c>
      <c r="N69" s="88">
        <f>K69/'סכום נכסי הקרן'!$C$42</f>
        <v>3.0291952716712238E-5</v>
      </c>
    </row>
    <row r="70" spans="2:14">
      <c r="B70" s="86" t="s">
        <v>1332</v>
      </c>
      <c r="C70" s="82" t="s">
        <v>1333</v>
      </c>
      <c r="D70" s="93" t="s">
        <v>26</v>
      </c>
      <c r="E70" s="82"/>
      <c r="F70" s="93" t="s">
        <v>1226</v>
      </c>
      <c r="G70" s="93" t="s">
        <v>127</v>
      </c>
      <c r="H70" s="87">
        <v>4.8515959999999998</v>
      </c>
      <c r="I70" s="89">
        <v>21690</v>
      </c>
      <c r="J70" s="82"/>
      <c r="K70" s="87">
        <v>3.9493235690000001</v>
      </c>
      <c r="L70" s="88">
        <v>2.0808904138966328E-6</v>
      </c>
      <c r="M70" s="88">
        <f t="shared" si="0"/>
        <v>7.8929471767226096E-3</v>
      </c>
      <c r="N70" s="88">
        <f>K70/'סכום נכסי הקרן'!$C$42</f>
        <v>5.0829491360523298E-5</v>
      </c>
    </row>
    <row r="71" spans="2:14">
      <c r="B71" s="86" t="s">
        <v>1334</v>
      </c>
      <c r="C71" s="82" t="s">
        <v>1335</v>
      </c>
      <c r="D71" s="93" t="s">
        <v>26</v>
      </c>
      <c r="E71" s="82"/>
      <c r="F71" s="93" t="s">
        <v>1226</v>
      </c>
      <c r="G71" s="93" t="s">
        <v>127</v>
      </c>
      <c r="H71" s="87">
        <v>12.293015</v>
      </c>
      <c r="I71" s="89">
        <v>18684</v>
      </c>
      <c r="J71" s="82"/>
      <c r="K71" s="87">
        <v>8.6199914720000024</v>
      </c>
      <c r="L71" s="88">
        <v>3.8266194552529188E-6</v>
      </c>
      <c r="M71" s="88">
        <f t="shared" si="0"/>
        <v>1.7227541922963514E-2</v>
      </c>
      <c r="N71" s="88">
        <f>K71/'סכום נכסי הקרן'!$C$42</f>
        <v>1.1094299426186333E-4</v>
      </c>
    </row>
    <row r="72" spans="2:14">
      <c r="B72" s="86" t="s">
        <v>1336</v>
      </c>
      <c r="C72" s="82" t="s">
        <v>1337</v>
      </c>
      <c r="D72" s="93" t="s">
        <v>1096</v>
      </c>
      <c r="E72" s="82"/>
      <c r="F72" s="93" t="s">
        <v>1226</v>
      </c>
      <c r="G72" s="93" t="s">
        <v>125</v>
      </c>
      <c r="H72" s="87">
        <v>17.1006</v>
      </c>
      <c r="I72" s="89">
        <v>8300</v>
      </c>
      <c r="J72" s="82"/>
      <c r="K72" s="87">
        <v>4.9946919459999997</v>
      </c>
      <c r="L72" s="88">
        <v>1.7557084188911705E-7</v>
      </c>
      <c r="M72" s="88">
        <f t="shared" si="0"/>
        <v>9.982175176333305E-3</v>
      </c>
      <c r="N72" s="88">
        <f>K72/'סכום נכסי הקרן'!$C$42</f>
        <v>6.4283831568140188E-5</v>
      </c>
    </row>
    <row r="73" spans="2:14">
      <c r="B73" s="86" t="s">
        <v>1338</v>
      </c>
      <c r="C73" s="82" t="s">
        <v>1339</v>
      </c>
      <c r="D73" s="93" t="s">
        <v>1096</v>
      </c>
      <c r="E73" s="82"/>
      <c r="F73" s="93" t="s">
        <v>1226</v>
      </c>
      <c r="G73" s="93" t="s">
        <v>125</v>
      </c>
      <c r="H73" s="87">
        <v>44.740642000000001</v>
      </c>
      <c r="I73" s="89">
        <v>12444</v>
      </c>
      <c r="J73" s="82"/>
      <c r="K73" s="87">
        <v>19.592122110000002</v>
      </c>
      <c r="L73" s="88">
        <v>1.4620843074798653E-7</v>
      </c>
      <c r="M73" s="88">
        <f t="shared" si="0"/>
        <v>3.9155967393495965E-2</v>
      </c>
      <c r="N73" s="88">
        <f>K73/'סכום נכסי הקרן'!$C$42</f>
        <v>2.5215903030622575E-4</v>
      </c>
    </row>
    <row r="74" spans="2:14">
      <c r="B74" s="86" t="s">
        <v>1340</v>
      </c>
      <c r="C74" s="82" t="s">
        <v>1341</v>
      </c>
      <c r="D74" s="93" t="s">
        <v>1096</v>
      </c>
      <c r="E74" s="82"/>
      <c r="F74" s="93" t="s">
        <v>1226</v>
      </c>
      <c r="G74" s="93" t="s">
        <v>125</v>
      </c>
      <c r="H74" s="87">
        <v>14.162343999999997</v>
      </c>
      <c r="I74" s="89">
        <v>7050</v>
      </c>
      <c r="J74" s="82"/>
      <c r="K74" s="87">
        <v>3.5135287960000001</v>
      </c>
      <c r="L74" s="88">
        <v>6.1236170958311981E-8</v>
      </c>
      <c r="M74" s="88">
        <f t="shared" si="0"/>
        <v>7.02198660256743E-3</v>
      </c>
      <c r="N74" s="88">
        <f>K74/'סכום נכסי הקרן'!$C$42</f>
        <v>4.5220625370651122E-5</v>
      </c>
    </row>
    <row r="75" spans="2:14">
      <c r="B75" s="86" t="s">
        <v>1342</v>
      </c>
      <c r="C75" s="82" t="s">
        <v>1343</v>
      </c>
      <c r="D75" s="93" t="s">
        <v>1096</v>
      </c>
      <c r="E75" s="82"/>
      <c r="F75" s="93" t="s">
        <v>1226</v>
      </c>
      <c r="G75" s="93" t="s">
        <v>125</v>
      </c>
      <c r="H75" s="87">
        <v>6.715872000000001</v>
      </c>
      <c r="I75" s="89">
        <v>20294</v>
      </c>
      <c r="J75" s="82"/>
      <c r="K75" s="87">
        <v>4.7961121850000001</v>
      </c>
      <c r="L75" s="88">
        <v>2.1754674955282378E-7</v>
      </c>
      <c r="M75" s="88">
        <f t="shared" si="0"/>
        <v>9.5853022596033982E-3</v>
      </c>
      <c r="N75" s="88">
        <f>K75/'סכום נכסי הקרן'!$C$42</f>
        <v>6.1728024714188218E-5</v>
      </c>
    </row>
    <row r="76" spans="2:14">
      <c r="B76" s="86" t="s">
        <v>1344</v>
      </c>
      <c r="C76" s="82" t="s">
        <v>1345</v>
      </c>
      <c r="D76" s="93" t="s">
        <v>117</v>
      </c>
      <c r="E76" s="82"/>
      <c r="F76" s="93" t="s">
        <v>1226</v>
      </c>
      <c r="G76" s="93" t="s">
        <v>129</v>
      </c>
      <c r="H76" s="87">
        <v>82.034205</v>
      </c>
      <c r="I76" s="89">
        <v>8770</v>
      </c>
      <c r="J76" s="82"/>
      <c r="K76" s="87">
        <v>17.203968290000002</v>
      </c>
      <c r="L76" s="88">
        <v>6.0868673053406944E-7</v>
      </c>
      <c r="M76" s="88">
        <f t="shared" ref="M76:M77" si="1">IFERROR(K76/$K$11,0)</f>
        <v>3.4383106516988657E-2</v>
      </c>
      <c r="N76" s="88">
        <f>K76/'סכום נכסי הקרן'!$C$42</f>
        <v>2.2142246445122104E-4</v>
      </c>
    </row>
    <row r="77" spans="2:14">
      <c r="B77" s="86" t="s">
        <v>1346</v>
      </c>
      <c r="C77" s="82" t="s">
        <v>1347</v>
      </c>
      <c r="D77" s="93" t="s">
        <v>1096</v>
      </c>
      <c r="E77" s="82"/>
      <c r="F77" s="93" t="s">
        <v>1226</v>
      </c>
      <c r="G77" s="93" t="s">
        <v>125</v>
      </c>
      <c r="H77" s="87">
        <v>32.073728999999993</v>
      </c>
      <c r="I77" s="89">
        <v>2668</v>
      </c>
      <c r="J77" s="82"/>
      <c r="K77" s="87">
        <v>3.0113037119999988</v>
      </c>
      <c r="L77" s="88">
        <v>4.10675147247119E-7</v>
      </c>
      <c r="M77" s="88">
        <f t="shared" si="1"/>
        <v>6.0182612836412802E-3</v>
      </c>
      <c r="N77" s="88">
        <f>K77/'סכום נכסי הקרן'!$C$42</f>
        <v>3.8756772733051205E-5</v>
      </c>
    </row>
    <row r="78" spans="2:14">
      <c r="B78" s="110"/>
      <c r="C78" s="110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</row>
    <row r="79" spans="2:14">
      <c r="B79" s="110"/>
      <c r="C79" s="110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</row>
    <row r="80" spans="2:14">
      <c r="B80" s="110"/>
      <c r="C80" s="110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</row>
    <row r="81" spans="2:14">
      <c r="B81" s="118" t="s">
        <v>208</v>
      </c>
      <c r="C81" s="110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</row>
    <row r="82" spans="2:14">
      <c r="B82" s="118" t="s">
        <v>106</v>
      </c>
      <c r="C82" s="110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</row>
    <row r="83" spans="2:14">
      <c r="B83" s="118" t="s">
        <v>191</v>
      </c>
      <c r="C83" s="110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</row>
    <row r="84" spans="2:14">
      <c r="B84" s="118" t="s">
        <v>199</v>
      </c>
      <c r="C84" s="110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</row>
    <row r="85" spans="2:14">
      <c r="B85" s="118" t="s">
        <v>206</v>
      </c>
      <c r="C85" s="110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</row>
    <row r="86" spans="2:14">
      <c r="B86" s="110"/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</row>
    <row r="87" spans="2:14">
      <c r="B87" s="110"/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</row>
    <row r="88" spans="2:14">
      <c r="B88" s="110"/>
      <c r="C88" s="110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</row>
    <row r="89" spans="2:14">
      <c r="B89" s="110"/>
      <c r="C89" s="110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</row>
    <row r="90" spans="2:14">
      <c r="B90" s="110"/>
      <c r="C90" s="110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</row>
    <row r="91" spans="2:14">
      <c r="B91" s="110"/>
      <c r="C91" s="110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</row>
    <row r="92" spans="2:14">
      <c r="B92" s="110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</row>
    <row r="93" spans="2:14">
      <c r="B93" s="110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</row>
    <row r="94" spans="2:14">
      <c r="B94" s="110"/>
      <c r="C94" s="110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</row>
    <row r="95" spans="2:14">
      <c r="B95" s="110"/>
      <c r="C95" s="110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</row>
    <row r="96" spans="2:14">
      <c r="B96" s="110"/>
      <c r="C96" s="110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</row>
    <row r="97" spans="2:14">
      <c r="B97" s="110"/>
      <c r="C97" s="110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</row>
    <row r="98" spans="2:14">
      <c r="B98" s="110"/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</row>
    <row r="99" spans="2:14">
      <c r="B99" s="110"/>
      <c r="C99" s="110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</row>
    <row r="100" spans="2:14">
      <c r="B100" s="110"/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</row>
    <row r="101" spans="2:14">
      <c r="B101" s="110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</row>
    <row r="102" spans="2:14">
      <c r="B102" s="110"/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</row>
    <row r="103" spans="2:14">
      <c r="B103" s="110"/>
      <c r="C103" s="110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</row>
    <row r="104" spans="2:14">
      <c r="B104" s="110"/>
      <c r="C104" s="110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</row>
    <row r="105" spans="2:14">
      <c r="B105" s="110"/>
      <c r="C105" s="110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</row>
    <row r="106" spans="2:14">
      <c r="B106" s="110"/>
      <c r="C106" s="110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</row>
    <row r="107" spans="2:14">
      <c r="B107" s="110"/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</row>
    <row r="108" spans="2:14">
      <c r="B108" s="110"/>
      <c r="C108" s="110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</row>
    <row r="109" spans="2:14">
      <c r="B109" s="110"/>
      <c r="C109" s="110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</row>
    <row r="110" spans="2:14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</row>
    <row r="111" spans="2:14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</row>
    <row r="112" spans="2:14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</row>
    <row r="113" spans="2:14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</row>
    <row r="114" spans="2:14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</row>
    <row r="115" spans="2:14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</row>
    <row r="116" spans="2:14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</row>
    <row r="117" spans="2:14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</row>
    <row r="118" spans="2:14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</row>
    <row r="119" spans="2:14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</row>
    <row r="120" spans="2:14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</row>
    <row r="121" spans="2:14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</row>
    <row r="122" spans="2:14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</row>
    <row r="123" spans="2:14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</row>
    <row r="124" spans="2:14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</row>
    <row r="125" spans="2:14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</row>
    <row r="126" spans="2:14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</row>
    <row r="127" spans="2:14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</row>
    <row r="128" spans="2:14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</row>
    <row r="129" spans="2:14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</row>
    <row r="130" spans="2:14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  <row r="131" spans="2:14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</row>
    <row r="132" spans="2:14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</row>
    <row r="133" spans="2:14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</row>
    <row r="134" spans="2:14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</row>
    <row r="135" spans="2:14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</row>
    <row r="136" spans="2:14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</row>
    <row r="137" spans="2:14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</row>
    <row r="138" spans="2:14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</row>
    <row r="139" spans="2:14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</row>
    <row r="140" spans="2:14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</row>
    <row r="141" spans="2:14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</row>
    <row r="142" spans="2:14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</row>
    <row r="143" spans="2:14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</row>
    <row r="144" spans="2:14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</row>
    <row r="145" spans="2:14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2:14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</row>
    <row r="147" spans="2:14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</row>
    <row r="148" spans="2:14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</row>
    <row r="149" spans="2:14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</row>
    <row r="150" spans="2:14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</row>
    <row r="151" spans="2:14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</row>
    <row r="152" spans="2:14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</row>
    <row r="153" spans="2:14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</row>
    <row r="154" spans="2:14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</row>
    <row r="155" spans="2:14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</row>
    <row r="156" spans="2:14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</row>
    <row r="157" spans="2:14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</row>
    <row r="158" spans="2:14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</row>
    <row r="159" spans="2:14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</row>
    <row r="160" spans="2:14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</row>
    <row r="161" spans="2:14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</row>
    <row r="162" spans="2:14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</row>
    <row r="163" spans="2:14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</row>
    <row r="164" spans="2:14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</row>
    <row r="165" spans="2:14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</row>
    <row r="166" spans="2:14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</row>
    <row r="167" spans="2:14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</row>
    <row r="168" spans="2:14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</row>
    <row r="169" spans="2:14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</row>
    <row r="170" spans="2:14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</row>
    <row r="171" spans="2:14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</row>
    <row r="172" spans="2:14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</row>
    <row r="173" spans="2:14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</row>
    <row r="174" spans="2:14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</row>
    <row r="175" spans="2:14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</row>
    <row r="176" spans="2:14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</row>
    <row r="177" spans="2:14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</row>
    <row r="178" spans="2:14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</row>
    <row r="179" spans="2:14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</row>
    <row r="180" spans="2:14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</row>
    <row r="181" spans="2:14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</row>
    <row r="182" spans="2:14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</row>
    <row r="183" spans="2:14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</row>
    <row r="184" spans="2:14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</row>
    <row r="185" spans="2:14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</row>
    <row r="186" spans="2:14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</row>
    <row r="187" spans="2:14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</row>
    <row r="188" spans="2:14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</row>
    <row r="189" spans="2:14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</row>
    <row r="190" spans="2:14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</row>
    <row r="191" spans="2:14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</row>
    <row r="192" spans="2:14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</row>
    <row r="193" spans="2:14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</row>
    <row r="194" spans="2:14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</row>
    <row r="195" spans="2:14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</row>
    <row r="196" spans="2:14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</row>
    <row r="197" spans="2:14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</row>
    <row r="198" spans="2:14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</row>
    <row r="199" spans="2:14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</row>
    <row r="200" spans="2:14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</row>
    <row r="201" spans="2:14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</row>
    <row r="202" spans="2:14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</row>
    <row r="203" spans="2:14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</row>
    <row r="204" spans="2:14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</row>
    <row r="205" spans="2:14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</row>
    <row r="206" spans="2:14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</row>
    <row r="207" spans="2:14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</row>
    <row r="208" spans="2:14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</row>
    <row r="209" spans="2:14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</row>
    <row r="210" spans="2:14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</row>
    <row r="211" spans="2:14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</row>
    <row r="212" spans="2:14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</row>
    <row r="213" spans="2:14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</row>
    <row r="214" spans="2:14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</row>
    <row r="215" spans="2:14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</row>
    <row r="216" spans="2:14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</row>
    <row r="217" spans="2:14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</row>
    <row r="218" spans="2:14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</row>
    <row r="219" spans="2:14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</row>
    <row r="220" spans="2:14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</row>
    <row r="221" spans="2:14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</row>
    <row r="222" spans="2:14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</row>
    <row r="223" spans="2:14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</row>
    <row r="224" spans="2:14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</row>
    <row r="225" spans="2:14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</row>
    <row r="226" spans="2:14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</row>
    <row r="227" spans="2:14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</row>
    <row r="228" spans="2:14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</row>
    <row r="229" spans="2:14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</row>
    <row r="230" spans="2:14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</row>
    <row r="231" spans="2:14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</row>
    <row r="232" spans="2:14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</row>
    <row r="233" spans="2:14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</row>
    <row r="234" spans="2:14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</row>
    <row r="235" spans="2:14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</row>
    <row r="236" spans="2:14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</row>
    <row r="237" spans="2:14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</row>
    <row r="238" spans="2:14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</row>
    <row r="239" spans="2:14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</row>
    <row r="240" spans="2:14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</row>
    <row r="241" spans="2:14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</row>
    <row r="242" spans="2:14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</row>
    <row r="243" spans="2:14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</row>
    <row r="244" spans="2:14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</row>
    <row r="245" spans="2:14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</row>
    <row r="246" spans="2:14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</row>
    <row r="247" spans="2:14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</row>
    <row r="248" spans="2:14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</row>
    <row r="249" spans="2:14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</row>
    <row r="250" spans="2:14">
      <c r="B250" s="121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</row>
    <row r="251" spans="2:14">
      <c r="B251" s="121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</row>
    <row r="252" spans="2:14">
      <c r="B252" s="122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</row>
    <row r="253" spans="2:14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</row>
    <row r="254" spans="2:14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</row>
    <row r="255" spans="2:14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</row>
    <row r="256" spans="2:14">
      <c r="B256" s="110"/>
      <c r="C256" s="110"/>
      <c r="D256" s="110"/>
      <c r="E256" s="110"/>
      <c r="F256" s="110"/>
      <c r="G256" s="110"/>
      <c r="H256" s="111"/>
      <c r="I256" s="111"/>
      <c r="J256" s="111"/>
      <c r="K256" s="111"/>
      <c r="L256" s="111"/>
      <c r="M256" s="111"/>
      <c r="N256" s="111"/>
    </row>
    <row r="257" spans="2:14">
      <c r="B257" s="110"/>
      <c r="C257" s="110"/>
      <c r="D257" s="110"/>
      <c r="E257" s="110"/>
      <c r="F257" s="110"/>
      <c r="G257" s="110"/>
      <c r="H257" s="111"/>
      <c r="I257" s="111"/>
      <c r="J257" s="111"/>
      <c r="K257" s="111"/>
      <c r="L257" s="111"/>
      <c r="M257" s="111"/>
      <c r="N257" s="111"/>
    </row>
    <row r="258" spans="2:14">
      <c r="B258" s="110"/>
      <c r="C258" s="110"/>
      <c r="D258" s="110"/>
      <c r="E258" s="110"/>
      <c r="F258" s="110"/>
      <c r="G258" s="110"/>
      <c r="H258" s="111"/>
      <c r="I258" s="111"/>
      <c r="J258" s="111"/>
      <c r="K258" s="111"/>
      <c r="L258" s="111"/>
      <c r="M258" s="111"/>
      <c r="N258" s="111"/>
    </row>
    <row r="259" spans="2:14">
      <c r="B259" s="110"/>
      <c r="C259" s="110"/>
      <c r="D259" s="110"/>
      <c r="E259" s="110"/>
      <c r="F259" s="110"/>
      <c r="G259" s="110"/>
      <c r="H259" s="111"/>
      <c r="I259" s="111"/>
      <c r="J259" s="111"/>
      <c r="K259" s="111"/>
      <c r="L259" s="111"/>
      <c r="M259" s="111"/>
      <c r="N259" s="111"/>
    </row>
    <row r="260" spans="2:14">
      <c r="B260" s="110"/>
      <c r="C260" s="110"/>
      <c r="D260" s="110"/>
      <c r="E260" s="110"/>
      <c r="F260" s="110"/>
      <c r="G260" s="110"/>
      <c r="H260" s="111"/>
      <c r="I260" s="111"/>
      <c r="J260" s="111"/>
      <c r="K260" s="111"/>
      <c r="L260" s="111"/>
      <c r="M260" s="111"/>
      <c r="N260" s="111"/>
    </row>
    <row r="261" spans="2:14">
      <c r="B261" s="110"/>
      <c r="C261" s="110"/>
      <c r="D261" s="110"/>
      <c r="E261" s="110"/>
      <c r="F261" s="110"/>
      <c r="G261" s="110"/>
      <c r="H261" s="111"/>
      <c r="I261" s="111"/>
      <c r="J261" s="111"/>
      <c r="K261" s="111"/>
      <c r="L261" s="111"/>
      <c r="M261" s="111"/>
      <c r="N261" s="111"/>
    </row>
    <row r="262" spans="2:14">
      <c r="B262" s="110"/>
      <c r="C262" s="110"/>
      <c r="D262" s="110"/>
      <c r="E262" s="110"/>
      <c r="F262" s="110"/>
      <c r="G262" s="110"/>
      <c r="H262" s="111"/>
      <c r="I262" s="111"/>
      <c r="J262" s="111"/>
      <c r="K262" s="111"/>
      <c r="L262" s="111"/>
      <c r="M262" s="111"/>
      <c r="N262" s="111"/>
    </row>
    <row r="263" spans="2:14">
      <c r="B263" s="110"/>
      <c r="C263" s="110"/>
      <c r="D263" s="110"/>
      <c r="E263" s="110"/>
      <c r="F263" s="110"/>
      <c r="G263" s="110"/>
      <c r="H263" s="111"/>
      <c r="I263" s="111"/>
      <c r="J263" s="111"/>
      <c r="K263" s="111"/>
      <c r="L263" s="111"/>
      <c r="M263" s="111"/>
      <c r="N263" s="111"/>
    </row>
    <row r="264" spans="2:14">
      <c r="B264" s="110"/>
      <c r="C264" s="110"/>
      <c r="D264" s="110"/>
      <c r="E264" s="110"/>
      <c r="F264" s="110"/>
      <c r="G264" s="110"/>
      <c r="H264" s="111"/>
      <c r="I264" s="111"/>
      <c r="J264" s="111"/>
      <c r="K264" s="111"/>
      <c r="L264" s="111"/>
      <c r="M264" s="111"/>
      <c r="N264" s="111"/>
    </row>
    <row r="265" spans="2:14">
      <c r="B265" s="110"/>
      <c r="C265" s="110"/>
      <c r="D265" s="110"/>
      <c r="E265" s="110"/>
      <c r="F265" s="110"/>
      <c r="G265" s="110"/>
      <c r="H265" s="111"/>
      <c r="I265" s="111"/>
      <c r="J265" s="111"/>
      <c r="K265" s="111"/>
      <c r="L265" s="111"/>
      <c r="M265" s="111"/>
      <c r="N265" s="111"/>
    </row>
    <row r="266" spans="2:14">
      <c r="B266" s="110"/>
      <c r="C266" s="110"/>
      <c r="D266" s="110"/>
      <c r="E266" s="110"/>
      <c r="F266" s="110"/>
      <c r="G266" s="110"/>
      <c r="H266" s="111"/>
      <c r="I266" s="111"/>
      <c r="J266" s="111"/>
      <c r="K266" s="111"/>
      <c r="L266" s="111"/>
      <c r="M266" s="111"/>
      <c r="N266" s="111"/>
    </row>
    <row r="267" spans="2:14">
      <c r="B267" s="110"/>
      <c r="C267" s="110"/>
      <c r="D267" s="110"/>
      <c r="E267" s="110"/>
      <c r="F267" s="110"/>
      <c r="G267" s="110"/>
      <c r="H267" s="111"/>
      <c r="I267" s="111"/>
      <c r="J267" s="111"/>
      <c r="K267" s="111"/>
      <c r="L267" s="111"/>
      <c r="M267" s="111"/>
      <c r="N267" s="111"/>
    </row>
    <row r="268" spans="2:14">
      <c r="B268" s="110"/>
      <c r="C268" s="110"/>
      <c r="D268" s="110"/>
      <c r="E268" s="110"/>
      <c r="F268" s="110"/>
      <c r="G268" s="110"/>
      <c r="H268" s="111"/>
      <c r="I268" s="111"/>
      <c r="J268" s="111"/>
      <c r="K268" s="111"/>
      <c r="L268" s="111"/>
      <c r="M268" s="111"/>
      <c r="N268" s="111"/>
    </row>
    <row r="269" spans="2:14">
      <c r="B269" s="110"/>
      <c r="C269" s="110"/>
      <c r="D269" s="110"/>
      <c r="E269" s="110"/>
      <c r="F269" s="110"/>
      <c r="G269" s="110"/>
      <c r="H269" s="111"/>
      <c r="I269" s="111"/>
      <c r="J269" s="111"/>
      <c r="K269" s="111"/>
      <c r="L269" s="111"/>
      <c r="M269" s="111"/>
      <c r="N269" s="111"/>
    </row>
    <row r="270" spans="2:14">
      <c r="B270" s="110"/>
      <c r="C270" s="110"/>
      <c r="D270" s="110"/>
      <c r="E270" s="110"/>
      <c r="F270" s="110"/>
      <c r="G270" s="110"/>
      <c r="H270" s="111"/>
      <c r="I270" s="111"/>
      <c r="J270" s="111"/>
      <c r="K270" s="111"/>
      <c r="L270" s="111"/>
      <c r="M270" s="111"/>
      <c r="N270" s="111"/>
    </row>
    <row r="271" spans="2:14">
      <c r="B271" s="110"/>
      <c r="C271" s="110"/>
      <c r="D271" s="110"/>
      <c r="E271" s="110"/>
      <c r="F271" s="110"/>
      <c r="G271" s="110"/>
      <c r="H271" s="111"/>
      <c r="I271" s="111"/>
      <c r="J271" s="111"/>
      <c r="K271" s="111"/>
      <c r="L271" s="111"/>
      <c r="M271" s="111"/>
      <c r="N271" s="111"/>
    </row>
    <row r="272" spans="2:14">
      <c r="B272" s="110"/>
      <c r="C272" s="110"/>
      <c r="D272" s="110"/>
      <c r="E272" s="110"/>
      <c r="F272" s="110"/>
      <c r="G272" s="110"/>
      <c r="H272" s="111"/>
      <c r="I272" s="111"/>
      <c r="J272" s="111"/>
      <c r="K272" s="111"/>
      <c r="L272" s="111"/>
      <c r="M272" s="111"/>
      <c r="N272" s="111"/>
    </row>
    <row r="273" spans="2:14">
      <c r="B273" s="110"/>
      <c r="C273" s="110"/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</row>
    <row r="274" spans="2:14">
      <c r="B274" s="110"/>
      <c r="C274" s="110"/>
      <c r="D274" s="110"/>
      <c r="E274" s="110"/>
      <c r="F274" s="110"/>
      <c r="G274" s="110"/>
      <c r="H274" s="111"/>
      <c r="I274" s="111"/>
      <c r="J274" s="111"/>
      <c r="K274" s="111"/>
      <c r="L274" s="111"/>
      <c r="M274" s="111"/>
      <c r="N274" s="111"/>
    </row>
    <row r="275" spans="2:14">
      <c r="B275" s="110"/>
      <c r="C275" s="110"/>
      <c r="D275" s="110"/>
      <c r="E275" s="110"/>
      <c r="F275" s="110"/>
      <c r="G275" s="110"/>
      <c r="H275" s="111"/>
      <c r="I275" s="111"/>
      <c r="J275" s="111"/>
      <c r="K275" s="111"/>
      <c r="L275" s="111"/>
      <c r="M275" s="111"/>
      <c r="N275" s="111"/>
    </row>
    <row r="276" spans="2:14">
      <c r="B276" s="110"/>
      <c r="C276" s="110"/>
      <c r="D276" s="110"/>
      <c r="E276" s="110"/>
      <c r="F276" s="110"/>
      <c r="G276" s="110"/>
      <c r="H276" s="111"/>
      <c r="I276" s="111"/>
      <c r="J276" s="111"/>
      <c r="K276" s="111"/>
      <c r="L276" s="111"/>
      <c r="M276" s="111"/>
      <c r="N276" s="111"/>
    </row>
    <row r="277" spans="2:14">
      <c r="B277" s="110"/>
      <c r="C277" s="110"/>
      <c r="D277" s="110"/>
      <c r="E277" s="110"/>
      <c r="F277" s="110"/>
      <c r="G277" s="110"/>
      <c r="H277" s="111"/>
      <c r="I277" s="111"/>
      <c r="J277" s="111"/>
      <c r="K277" s="111"/>
      <c r="L277" s="111"/>
      <c r="M277" s="111"/>
      <c r="N277" s="111"/>
    </row>
    <row r="278" spans="2:14">
      <c r="B278" s="110"/>
      <c r="C278" s="110"/>
      <c r="D278" s="110"/>
      <c r="E278" s="110"/>
      <c r="F278" s="110"/>
      <c r="G278" s="110"/>
      <c r="H278" s="111"/>
      <c r="I278" s="111"/>
      <c r="J278" s="111"/>
      <c r="K278" s="111"/>
      <c r="L278" s="111"/>
      <c r="M278" s="111"/>
      <c r="N278" s="111"/>
    </row>
    <row r="279" spans="2:14">
      <c r="B279" s="110"/>
      <c r="C279" s="110"/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</row>
    <row r="280" spans="2:14">
      <c r="B280" s="110"/>
      <c r="C280" s="110"/>
      <c r="D280" s="110"/>
      <c r="E280" s="110"/>
      <c r="F280" s="110"/>
      <c r="G280" s="110"/>
      <c r="H280" s="111"/>
      <c r="I280" s="111"/>
      <c r="J280" s="111"/>
      <c r="K280" s="111"/>
      <c r="L280" s="111"/>
      <c r="M280" s="111"/>
      <c r="N280" s="111"/>
    </row>
    <row r="281" spans="2:14">
      <c r="B281" s="110"/>
      <c r="C281" s="110"/>
      <c r="D281" s="110"/>
      <c r="E281" s="110"/>
      <c r="F281" s="110"/>
      <c r="G281" s="110"/>
      <c r="H281" s="111"/>
      <c r="I281" s="111"/>
      <c r="J281" s="111"/>
      <c r="K281" s="111"/>
      <c r="L281" s="111"/>
      <c r="M281" s="111"/>
      <c r="N281" s="111"/>
    </row>
    <row r="282" spans="2:14">
      <c r="B282" s="110"/>
      <c r="C282" s="110"/>
      <c r="D282" s="110"/>
      <c r="E282" s="110"/>
      <c r="F282" s="110"/>
      <c r="G282" s="110"/>
      <c r="H282" s="111"/>
      <c r="I282" s="111"/>
      <c r="J282" s="111"/>
      <c r="K282" s="111"/>
      <c r="L282" s="111"/>
      <c r="M282" s="111"/>
      <c r="N282" s="111"/>
    </row>
    <row r="283" spans="2:14">
      <c r="B283" s="110"/>
      <c r="C283" s="110"/>
      <c r="D283" s="110"/>
      <c r="E283" s="110"/>
      <c r="F283" s="110"/>
      <c r="G283" s="110"/>
      <c r="H283" s="111"/>
      <c r="I283" s="111"/>
      <c r="J283" s="111"/>
      <c r="K283" s="111"/>
      <c r="L283" s="111"/>
      <c r="M283" s="111"/>
      <c r="N283" s="111"/>
    </row>
    <row r="284" spans="2:14">
      <c r="B284" s="110"/>
      <c r="C284" s="110"/>
      <c r="D284" s="110"/>
      <c r="E284" s="110"/>
      <c r="F284" s="110"/>
      <c r="G284" s="110"/>
      <c r="H284" s="111"/>
      <c r="I284" s="111"/>
      <c r="J284" s="111"/>
      <c r="K284" s="111"/>
      <c r="L284" s="111"/>
      <c r="M284" s="111"/>
      <c r="N284" s="111"/>
    </row>
    <row r="285" spans="2:14">
      <c r="B285" s="110"/>
      <c r="C285" s="110"/>
      <c r="D285" s="110"/>
      <c r="E285" s="110"/>
      <c r="F285" s="110"/>
      <c r="G285" s="110"/>
      <c r="H285" s="111"/>
      <c r="I285" s="111"/>
      <c r="J285" s="111"/>
      <c r="K285" s="111"/>
      <c r="L285" s="111"/>
      <c r="M285" s="111"/>
      <c r="N285" s="111"/>
    </row>
    <row r="286" spans="2:14">
      <c r="B286" s="110"/>
      <c r="C286" s="110"/>
      <c r="D286" s="110"/>
      <c r="E286" s="110"/>
      <c r="F286" s="110"/>
      <c r="G286" s="110"/>
      <c r="H286" s="111"/>
      <c r="I286" s="111"/>
      <c r="J286" s="111"/>
      <c r="K286" s="111"/>
      <c r="L286" s="111"/>
      <c r="M286" s="111"/>
      <c r="N286" s="111"/>
    </row>
    <row r="287" spans="2:14">
      <c r="B287" s="110"/>
      <c r="C287" s="110"/>
      <c r="D287" s="110"/>
      <c r="E287" s="110"/>
      <c r="F287" s="110"/>
      <c r="G287" s="110"/>
      <c r="H287" s="111"/>
      <c r="I287" s="111"/>
      <c r="J287" s="111"/>
      <c r="K287" s="111"/>
      <c r="L287" s="111"/>
      <c r="M287" s="111"/>
      <c r="N287" s="111"/>
    </row>
    <row r="288" spans="2:14">
      <c r="B288" s="110"/>
      <c r="C288" s="110"/>
      <c r="D288" s="110"/>
      <c r="E288" s="110"/>
      <c r="F288" s="110"/>
      <c r="G288" s="110"/>
      <c r="H288" s="111"/>
      <c r="I288" s="111"/>
      <c r="J288" s="111"/>
      <c r="K288" s="111"/>
      <c r="L288" s="111"/>
      <c r="M288" s="111"/>
      <c r="N288" s="111"/>
    </row>
    <row r="289" spans="2:14">
      <c r="B289" s="110"/>
      <c r="C289" s="110"/>
      <c r="D289" s="110"/>
      <c r="E289" s="110"/>
      <c r="F289" s="110"/>
      <c r="G289" s="110"/>
      <c r="H289" s="111"/>
      <c r="I289" s="111"/>
      <c r="J289" s="111"/>
      <c r="K289" s="111"/>
      <c r="L289" s="111"/>
      <c r="M289" s="111"/>
      <c r="N289" s="111"/>
    </row>
    <row r="290" spans="2:14">
      <c r="B290" s="110"/>
      <c r="C290" s="110"/>
      <c r="D290" s="110"/>
      <c r="E290" s="110"/>
      <c r="F290" s="110"/>
      <c r="G290" s="110"/>
      <c r="H290" s="111"/>
      <c r="I290" s="111"/>
      <c r="J290" s="111"/>
      <c r="K290" s="111"/>
      <c r="L290" s="111"/>
      <c r="M290" s="111"/>
      <c r="N290" s="111"/>
    </row>
    <row r="291" spans="2:14">
      <c r="B291" s="110"/>
      <c r="C291" s="110"/>
      <c r="D291" s="110"/>
      <c r="E291" s="110"/>
      <c r="F291" s="110"/>
      <c r="G291" s="110"/>
      <c r="H291" s="111"/>
      <c r="I291" s="111"/>
      <c r="J291" s="111"/>
      <c r="K291" s="111"/>
      <c r="L291" s="111"/>
      <c r="M291" s="111"/>
      <c r="N291" s="111"/>
    </row>
    <row r="292" spans="2:14">
      <c r="B292" s="110"/>
      <c r="C292" s="110"/>
      <c r="D292" s="110"/>
      <c r="E292" s="110"/>
      <c r="F292" s="110"/>
      <c r="G292" s="110"/>
      <c r="H292" s="111"/>
      <c r="I292" s="111"/>
      <c r="J292" s="111"/>
      <c r="K292" s="111"/>
      <c r="L292" s="111"/>
      <c r="M292" s="111"/>
      <c r="N292" s="111"/>
    </row>
    <row r="293" spans="2:14">
      <c r="B293" s="110"/>
      <c r="C293" s="110"/>
      <c r="D293" s="110"/>
      <c r="E293" s="110"/>
      <c r="F293" s="110"/>
      <c r="G293" s="110"/>
      <c r="H293" s="111"/>
      <c r="I293" s="111"/>
      <c r="J293" s="111"/>
      <c r="K293" s="111"/>
      <c r="L293" s="111"/>
      <c r="M293" s="111"/>
      <c r="N293" s="111"/>
    </row>
    <row r="294" spans="2:14">
      <c r="B294" s="110"/>
      <c r="C294" s="110"/>
      <c r="D294" s="110"/>
      <c r="E294" s="110"/>
      <c r="F294" s="110"/>
      <c r="G294" s="110"/>
      <c r="H294" s="111"/>
      <c r="I294" s="111"/>
      <c r="J294" s="111"/>
      <c r="K294" s="111"/>
      <c r="L294" s="111"/>
      <c r="M294" s="111"/>
      <c r="N294" s="111"/>
    </row>
    <row r="295" spans="2:14">
      <c r="B295" s="110"/>
      <c r="C295" s="110"/>
      <c r="D295" s="110"/>
      <c r="E295" s="110"/>
      <c r="F295" s="110"/>
      <c r="G295" s="110"/>
      <c r="H295" s="111"/>
      <c r="I295" s="111"/>
      <c r="J295" s="111"/>
      <c r="K295" s="111"/>
      <c r="L295" s="111"/>
      <c r="M295" s="111"/>
      <c r="N295" s="111"/>
    </row>
    <row r="296" spans="2:14">
      <c r="B296" s="110"/>
      <c r="C296" s="110"/>
      <c r="D296" s="110"/>
      <c r="E296" s="110"/>
      <c r="F296" s="110"/>
      <c r="G296" s="110"/>
      <c r="H296" s="111"/>
      <c r="I296" s="111"/>
      <c r="J296" s="111"/>
      <c r="K296" s="111"/>
      <c r="L296" s="111"/>
      <c r="M296" s="111"/>
      <c r="N296" s="111"/>
    </row>
    <row r="297" spans="2:14">
      <c r="B297" s="110"/>
      <c r="C297" s="110"/>
      <c r="D297" s="110"/>
      <c r="E297" s="110"/>
      <c r="F297" s="110"/>
      <c r="G297" s="110"/>
      <c r="H297" s="111"/>
      <c r="I297" s="111"/>
      <c r="J297" s="111"/>
      <c r="K297" s="111"/>
      <c r="L297" s="111"/>
      <c r="M297" s="111"/>
      <c r="N297" s="111"/>
    </row>
    <row r="298" spans="2:14">
      <c r="B298" s="110"/>
      <c r="C298" s="110"/>
      <c r="D298" s="110"/>
      <c r="E298" s="110"/>
      <c r="F298" s="110"/>
      <c r="G298" s="110"/>
      <c r="H298" s="111"/>
      <c r="I298" s="111"/>
      <c r="J298" s="111"/>
      <c r="K298" s="111"/>
      <c r="L298" s="111"/>
      <c r="M298" s="111"/>
      <c r="N298" s="111"/>
    </row>
    <row r="299" spans="2:14">
      <c r="B299" s="110"/>
      <c r="C299" s="110"/>
      <c r="D299" s="110"/>
      <c r="E299" s="110"/>
      <c r="F299" s="110"/>
      <c r="G299" s="110"/>
      <c r="H299" s="111"/>
      <c r="I299" s="111"/>
      <c r="J299" s="111"/>
      <c r="K299" s="111"/>
      <c r="L299" s="111"/>
      <c r="M299" s="111"/>
      <c r="N299" s="111"/>
    </row>
    <row r="300" spans="2:14">
      <c r="B300" s="110"/>
      <c r="C300" s="110"/>
      <c r="D300" s="110"/>
      <c r="E300" s="110"/>
      <c r="F300" s="110"/>
      <c r="G300" s="110"/>
      <c r="H300" s="111"/>
      <c r="I300" s="111"/>
      <c r="J300" s="111"/>
      <c r="K300" s="111"/>
      <c r="L300" s="111"/>
      <c r="M300" s="111"/>
      <c r="N300" s="111"/>
    </row>
    <row r="301" spans="2:14">
      <c r="B301" s="110"/>
      <c r="C301" s="110"/>
      <c r="D301" s="110"/>
      <c r="E301" s="110"/>
      <c r="F301" s="110"/>
      <c r="G301" s="110"/>
      <c r="H301" s="111"/>
      <c r="I301" s="111"/>
      <c r="J301" s="111"/>
      <c r="K301" s="111"/>
      <c r="L301" s="111"/>
      <c r="M301" s="111"/>
      <c r="N301" s="111"/>
    </row>
    <row r="302" spans="2:14">
      <c r="B302" s="110"/>
      <c r="C302" s="110"/>
      <c r="D302" s="110"/>
      <c r="E302" s="110"/>
      <c r="F302" s="110"/>
      <c r="G302" s="110"/>
      <c r="H302" s="111"/>
      <c r="I302" s="111"/>
      <c r="J302" s="111"/>
      <c r="K302" s="111"/>
      <c r="L302" s="111"/>
      <c r="M302" s="111"/>
      <c r="N302" s="111"/>
    </row>
    <row r="303" spans="2:14">
      <c r="B303" s="110"/>
      <c r="C303" s="110"/>
      <c r="D303" s="110"/>
      <c r="E303" s="110"/>
      <c r="F303" s="110"/>
      <c r="G303" s="110"/>
      <c r="H303" s="111"/>
      <c r="I303" s="111"/>
      <c r="J303" s="111"/>
      <c r="K303" s="111"/>
      <c r="L303" s="111"/>
      <c r="M303" s="111"/>
      <c r="N303" s="111"/>
    </row>
    <row r="304" spans="2:14">
      <c r="B304" s="110"/>
      <c r="C304" s="110"/>
      <c r="D304" s="110"/>
      <c r="E304" s="110"/>
      <c r="F304" s="110"/>
      <c r="G304" s="110"/>
      <c r="H304" s="111"/>
      <c r="I304" s="111"/>
      <c r="J304" s="111"/>
      <c r="K304" s="111"/>
      <c r="L304" s="111"/>
      <c r="M304" s="111"/>
      <c r="N304" s="111"/>
    </row>
    <row r="305" spans="2:14">
      <c r="B305" s="110"/>
      <c r="C305" s="110"/>
      <c r="D305" s="110"/>
      <c r="E305" s="110"/>
      <c r="F305" s="110"/>
      <c r="G305" s="110"/>
      <c r="H305" s="111"/>
      <c r="I305" s="111"/>
      <c r="J305" s="111"/>
      <c r="K305" s="111"/>
      <c r="L305" s="111"/>
      <c r="M305" s="111"/>
      <c r="N305" s="111"/>
    </row>
    <row r="306" spans="2:14">
      <c r="B306" s="110"/>
      <c r="C306" s="110"/>
      <c r="D306" s="110"/>
      <c r="E306" s="110"/>
      <c r="F306" s="110"/>
      <c r="G306" s="110"/>
      <c r="H306" s="111"/>
      <c r="I306" s="111"/>
      <c r="J306" s="111"/>
      <c r="K306" s="111"/>
      <c r="L306" s="111"/>
      <c r="M306" s="111"/>
      <c r="N306" s="111"/>
    </row>
    <row r="307" spans="2:14">
      <c r="B307" s="110"/>
      <c r="C307" s="110"/>
      <c r="D307" s="110"/>
      <c r="E307" s="110"/>
      <c r="F307" s="110"/>
      <c r="G307" s="110"/>
      <c r="H307" s="111"/>
      <c r="I307" s="111"/>
      <c r="J307" s="111"/>
      <c r="K307" s="111"/>
      <c r="L307" s="111"/>
      <c r="M307" s="111"/>
      <c r="N307" s="111"/>
    </row>
    <row r="308" spans="2:14">
      <c r="B308" s="110"/>
      <c r="C308" s="110"/>
      <c r="D308" s="110"/>
      <c r="E308" s="110"/>
      <c r="F308" s="110"/>
      <c r="G308" s="110"/>
      <c r="H308" s="111"/>
      <c r="I308" s="111"/>
      <c r="J308" s="111"/>
      <c r="K308" s="111"/>
      <c r="L308" s="111"/>
      <c r="M308" s="111"/>
      <c r="N308" s="111"/>
    </row>
    <row r="309" spans="2:14">
      <c r="B309" s="110"/>
      <c r="C309" s="110"/>
      <c r="D309" s="110"/>
      <c r="E309" s="110"/>
      <c r="F309" s="110"/>
      <c r="G309" s="110"/>
      <c r="H309" s="111"/>
      <c r="I309" s="111"/>
      <c r="J309" s="111"/>
      <c r="K309" s="111"/>
      <c r="L309" s="111"/>
      <c r="M309" s="111"/>
      <c r="N309" s="111"/>
    </row>
    <row r="310" spans="2:14">
      <c r="B310" s="110"/>
      <c r="C310" s="110"/>
      <c r="D310" s="110"/>
      <c r="E310" s="110"/>
      <c r="F310" s="110"/>
      <c r="G310" s="110"/>
      <c r="H310" s="111"/>
      <c r="I310" s="111"/>
      <c r="J310" s="111"/>
      <c r="K310" s="111"/>
      <c r="L310" s="111"/>
      <c r="M310" s="111"/>
      <c r="N310" s="111"/>
    </row>
    <row r="311" spans="2:14">
      <c r="B311" s="110"/>
      <c r="C311" s="110"/>
      <c r="D311" s="110"/>
      <c r="E311" s="110"/>
      <c r="F311" s="110"/>
      <c r="G311" s="110"/>
      <c r="H311" s="111"/>
      <c r="I311" s="111"/>
      <c r="J311" s="111"/>
      <c r="K311" s="111"/>
      <c r="L311" s="111"/>
      <c r="M311" s="111"/>
      <c r="N311" s="111"/>
    </row>
    <row r="312" spans="2:14">
      <c r="B312" s="110"/>
      <c r="C312" s="110"/>
      <c r="D312" s="110"/>
      <c r="E312" s="110"/>
      <c r="F312" s="110"/>
      <c r="G312" s="110"/>
      <c r="H312" s="111"/>
      <c r="I312" s="111"/>
      <c r="J312" s="111"/>
      <c r="K312" s="111"/>
      <c r="L312" s="111"/>
      <c r="M312" s="111"/>
      <c r="N312" s="111"/>
    </row>
    <row r="313" spans="2:14">
      <c r="B313" s="110"/>
      <c r="C313" s="110"/>
      <c r="D313" s="110"/>
      <c r="E313" s="110"/>
      <c r="F313" s="110"/>
      <c r="G313" s="110"/>
      <c r="H313" s="111"/>
      <c r="I313" s="111"/>
      <c r="J313" s="111"/>
      <c r="K313" s="111"/>
      <c r="L313" s="111"/>
      <c r="M313" s="111"/>
      <c r="N313" s="111"/>
    </row>
    <row r="314" spans="2:14">
      <c r="B314" s="110"/>
      <c r="C314" s="110"/>
      <c r="D314" s="110"/>
      <c r="E314" s="110"/>
      <c r="F314" s="110"/>
      <c r="G314" s="110"/>
      <c r="H314" s="111"/>
      <c r="I314" s="111"/>
      <c r="J314" s="111"/>
      <c r="K314" s="111"/>
      <c r="L314" s="111"/>
      <c r="M314" s="111"/>
      <c r="N314" s="111"/>
    </row>
    <row r="315" spans="2:14">
      <c r="B315" s="110"/>
      <c r="C315" s="110"/>
      <c r="D315" s="110"/>
      <c r="E315" s="110"/>
      <c r="F315" s="110"/>
      <c r="G315" s="110"/>
      <c r="H315" s="111"/>
      <c r="I315" s="111"/>
      <c r="J315" s="111"/>
      <c r="K315" s="111"/>
      <c r="L315" s="111"/>
      <c r="M315" s="111"/>
      <c r="N315" s="111"/>
    </row>
    <row r="316" spans="2:14">
      <c r="B316" s="110"/>
      <c r="C316" s="110"/>
      <c r="D316" s="110"/>
      <c r="E316" s="110"/>
      <c r="F316" s="110"/>
      <c r="G316" s="110"/>
      <c r="H316" s="111"/>
      <c r="I316" s="111"/>
      <c r="J316" s="111"/>
      <c r="K316" s="111"/>
      <c r="L316" s="111"/>
      <c r="M316" s="111"/>
      <c r="N316" s="111"/>
    </row>
    <row r="317" spans="2:14">
      <c r="B317" s="110"/>
      <c r="C317" s="110"/>
      <c r="D317" s="110"/>
      <c r="E317" s="110"/>
      <c r="F317" s="110"/>
      <c r="G317" s="110"/>
      <c r="H317" s="111"/>
      <c r="I317" s="111"/>
      <c r="J317" s="111"/>
      <c r="K317" s="111"/>
      <c r="L317" s="111"/>
      <c r="M317" s="111"/>
      <c r="N317" s="111"/>
    </row>
    <row r="318" spans="2:14">
      <c r="B318" s="110"/>
      <c r="C318" s="110"/>
      <c r="D318" s="110"/>
      <c r="E318" s="110"/>
      <c r="F318" s="110"/>
      <c r="G318" s="110"/>
      <c r="H318" s="111"/>
      <c r="I318" s="111"/>
      <c r="J318" s="111"/>
      <c r="K318" s="111"/>
      <c r="L318" s="111"/>
      <c r="M318" s="111"/>
      <c r="N318" s="111"/>
    </row>
    <row r="319" spans="2:14">
      <c r="B319" s="110"/>
      <c r="C319" s="110"/>
      <c r="D319" s="110"/>
      <c r="E319" s="110"/>
      <c r="F319" s="110"/>
      <c r="G319" s="110"/>
      <c r="H319" s="111"/>
      <c r="I319" s="111"/>
      <c r="J319" s="111"/>
      <c r="K319" s="111"/>
      <c r="L319" s="111"/>
      <c r="M319" s="111"/>
      <c r="N319" s="111"/>
    </row>
    <row r="320" spans="2:14">
      <c r="B320" s="110"/>
      <c r="C320" s="110"/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</row>
    <row r="321" spans="2:14">
      <c r="B321" s="110"/>
      <c r="C321" s="110"/>
      <c r="D321" s="110"/>
      <c r="E321" s="110"/>
      <c r="F321" s="110"/>
      <c r="G321" s="110"/>
      <c r="H321" s="111"/>
      <c r="I321" s="111"/>
      <c r="J321" s="111"/>
      <c r="K321" s="111"/>
      <c r="L321" s="111"/>
      <c r="M321" s="111"/>
      <c r="N321" s="111"/>
    </row>
    <row r="322" spans="2:14">
      <c r="B322" s="110"/>
      <c r="C322" s="110"/>
      <c r="D322" s="110"/>
      <c r="E322" s="110"/>
      <c r="F322" s="110"/>
      <c r="G322" s="110"/>
      <c r="H322" s="111"/>
      <c r="I322" s="111"/>
      <c r="J322" s="111"/>
      <c r="K322" s="111"/>
      <c r="L322" s="111"/>
      <c r="M322" s="111"/>
      <c r="N322" s="111"/>
    </row>
    <row r="323" spans="2:14">
      <c r="B323" s="110"/>
      <c r="C323" s="110"/>
      <c r="D323" s="110"/>
      <c r="E323" s="110"/>
      <c r="F323" s="110"/>
      <c r="G323" s="110"/>
      <c r="H323" s="111"/>
      <c r="I323" s="111"/>
      <c r="J323" s="111"/>
      <c r="K323" s="111"/>
      <c r="L323" s="111"/>
      <c r="M323" s="111"/>
      <c r="N323" s="111"/>
    </row>
    <row r="324" spans="2:14">
      <c r="B324" s="110"/>
      <c r="C324" s="110"/>
      <c r="D324" s="110"/>
      <c r="E324" s="110"/>
      <c r="F324" s="110"/>
      <c r="G324" s="110"/>
      <c r="H324" s="111"/>
      <c r="I324" s="111"/>
      <c r="J324" s="111"/>
      <c r="K324" s="111"/>
      <c r="L324" s="111"/>
      <c r="M324" s="111"/>
      <c r="N324" s="111"/>
    </row>
    <row r="325" spans="2:14">
      <c r="B325" s="110"/>
      <c r="C325" s="110"/>
      <c r="D325" s="110"/>
      <c r="E325" s="110"/>
      <c r="F325" s="110"/>
      <c r="G325" s="110"/>
      <c r="H325" s="111"/>
      <c r="I325" s="111"/>
      <c r="J325" s="111"/>
      <c r="K325" s="111"/>
      <c r="L325" s="111"/>
      <c r="M325" s="111"/>
      <c r="N325" s="111"/>
    </row>
    <row r="326" spans="2:14">
      <c r="B326" s="110"/>
      <c r="C326" s="110"/>
      <c r="D326" s="110"/>
      <c r="E326" s="110"/>
      <c r="F326" s="110"/>
      <c r="G326" s="110"/>
      <c r="H326" s="111"/>
      <c r="I326" s="111"/>
      <c r="J326" s="111"/>
      <c r="K326" s="111"/>
      <c r="L326" s="111"/>
      <c r="M326" s="111"/>
      <c r="N326" s="111"/>
    </row>
    <row r="327" spans="2:14">
      <c r="B327" s="110"/>
      <c r="C327" s="110"/>
      <c r="D327" s="110"/>
      <c r="E327" s="110"/>
      <c r="F327" s="110"/>
      <c r="G327" s="110"/>
      <c r="H327" s="111"/>
      <c r="I327" s="111"/>
      <c r="J327" s="111"/>
      <c r="K327" s="111"/>
      <c r="L327" s="111"/>
      <c r="M327" s="111"/>
      <c r="N327" s="111"/>
    </row>
    <row r="328" spans="2:14">
      <c r="B328" s="110"/>
      <c r="C328" s="110"/>
      <c r="D328" s="110"/>
      <c r="E328" s="110"/>
      <c r="F328" s="110"/>
      <c r="G328" s="110"/>
      <c r="H328" s="111"/>
      <c r="I328" s="111"/>
      <c r="J328" s="111"/>
      <c r="K328" s="111"/>
      <c r="L328" s="111"/>
      <c r="M328" s="111"/>
      <c r="N328" s="111"/>
    </row>
    <row r="329" spans="2:14">
      <c r="B329" s="110"/>
      <c r="C329" s="110"/>
      <c r="D329" s="110"/>
      <c r="E329" s="110"/>
      <c r="F329" s="110"/>
      <c r="G329" s="110"/>
      <c r="H329" s="111"/>
      <c r="I329" s="111"/>
      <c r="J329" s="111"/>
      <c r="K329" s="111"/>
      <c r="L329" s="111"/>
      <c r="M329" s="111"/>
      <c r="N329" s="111"/>
    </row>
    <row r="330" spans="2:14">
      <c r="B330" s="110"/>
      <c r="C330" s="110"/>
      <c r="D330" s="110"/>
      <c r="E330" s="110"/>
      <c r="F330" s="110"/>
      <c r="G330" s="110"/>
      <c r="H330" s="111"/>
      <c r="I330" s="111"/>
      <c r="J330" s="111"/>
      <c r="K330" s="111"/>
      <c r="L330" s="111"/>
      <c r="M330" s="111"/>
      <c r="N330" s="111"/>
    </row>
    <row r="331" spans="2:14">
      <c r="B331" s="110"/>
      <c r="C331" s="110"/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</row>
    <row r="332" spans="2:14">
      <c r="B332" s="110"/>
      <c r="C332" s="110"/>
      <c r="D332" s="110"/>
      <c r="E332" s="110"/>
      <c r="F332" s="110"/>
      <c r="G332" s="110"/>
      <c r="H332" s="111"/>
      <c r="I332" s="111"/>
      <c r="J332" s="111"/>
      <c r="K332" s="111"/>
      <c r="L332" s="111"/>
      <c r="M332" s="111"/>
      <c r="N332" s="111"/>
    </row>
    <row r="333" spans="2:14">
      <c r="B333" s="110"/>
      <c r="C333" s="110"/>
      <c r="D333" s="110"/>
      <c r="E333" s="110"/>
      <c r="F333" s="110"/>
      <c r="G333" s="110"/>
      <c r="H333" s="111"/>
      <c r="I333" s="111"/>
      <c r="J333" s="111"/>
      <c r="K333" s="111"/>
      <c r="L333" s="111"/>
      <c r="M333" s="111"/>
      <c r="N333" s="111"/>
    </row>
    <row r="334" spans="2:14">
      <c r="B334" s="110"/>
      <c r="C334" s="110"/>
      <c r="D334" s="110"/>
      <c r="E334" s="110"/>
      <c r="F334" s="110"/>
      <c r="G334" s="110"/>
      <c r="H334" s="111"/>
      <c r="I334" s="111"/>
      <c r="J334" s="111"/>
      <c r="K334" s="111"/>
      <c r="L334" s="111"/>
      <c r="M334" s="111"/>
      <c r="N334" s="111"/>
    </row>
    <row r="335" spans="2:14">
      <c r="B335" s="110"/>
      <c r="C335" s="110"/>
      <c r="D335" s="110"/>
      <c r="E335" s="110"/>
      <c r="F335" s="110"/>
      <c r="G335" s="110"/>
      <c r="H335" s="111"/>
      <c r="I335" s="111"/>
      <c r="J335" s="111"/>
      <c r="K335" s="111"/>
      <c r="L335" s="111"/>
      <c r="M335" s="111"/>
      <c r="N335" s="111"/>
    </row>
    <row r="336" spans="2:14">
      <c r="B336" s="110"/>
      <c r="C336" s="110"/>
      <c r="D336" s="110"/>
      <c r="E336" s="110"/>
      <c r="F336" s="110"/>
      <c r="G336" s="110"/>
      <c r="H336" s="111"/>
      <c r="I336" s="111"/>
      <c r="J336" s="111"/>
      <c r="K336" s="111"/>
      <c r="L336" s="111"/>
      <c r="M336" s="111"/>
      <c r="N336" s="111"/>
    </row>
    <row r="337" spans="2:14">
      <c r="B337" s="110"/>
      <c r="C337" s="110"/>
      <c r="D337" s="110"/>
      <c r="E337" s="110"/>
      <c r="F337" s="110"/>
      <c r="G337" s="110"/>
      <c r="H337" s="111"/>
      <c r="I337" s="111"/>
      <c r="J337" s="111"/>
      <c r="K337" s="111"/>
      <c r="L337" s="111"/>
      <c r="M337" s="111"/>
      <c r="N337" s="111"/>
    </row>
    <row r="338" spans="2:14">
      <c r="B338" s="110"/>
      <c r="C338" s="110"/>
      <c r="D338" s="110"/>
      <c r="E338" s="110"/>
      <c r="F338" s="110"/>
      <c r="G338" s="110"/>
      <c r="H338" s="111"/>
      <c r="I338" s="111"/>
      <c r="J338" s="111"/>
      <c r="K338" s="111"/>
      <c r="L338" s="111"/>
      <c r="M338" s="111"/>
      <c r="N338" s="111"/>
    </row>
    <row r="339" spans="2:14">
      <c r="B339" s="110"/>
      <c r="C339" s="110"/>
      <c r="D339" s="110"/>
      <c r="E339" s="110"/>
      <c r="F339" s="110"/>
      <c r="G339" s="110"/>
      <c r="H339" s="111"/>
      <c r="I339" s="111"/>
      <c r="J339" s="111"/>
      <c r="K339" s="111"/>
      <c r="L339" s="111"/>
      <c r="M339" s="111"/>
      <c r="N339" s="111"/>
    </row>
    <row r="340" spans="2:14">
      <c r="B340" s="110"/>
      <c r="C340" s="110"/>
      <c r="D340" s="110"/>
      <c r="E340" s="110"/>
      <c r="F340" s="110"/>
      <c r="G340" s="110"/>
      <c r="H340" s="111"/>
      <c r="I340" s="111"/>
      <c r="J340" s="111"/>
      <c r="K340" s="111"/>
      <c r="L340" s="111"/>
      <c r="M340" s="111"/>
      <c r="N340" s="111"/>
    </row>
    <row r="341" spans="2:14">
      <c r="B341" s="110"/>
      <c r="C341" s="110"/>
      <c r="D341" s="110"/>
      <c r="E341" s="110"/>
      <c r="F341" s="110"/>
      <c r="G341" s="110"/>
      <c r="H341" s="111"/>
      <c r="I341" s="111"/>
      <c r="J341" s="111"/>
      <c r="K341" s="111"/>
      <c r="L341" s="111"/>
      <c r="M341" s="111"/>
      <c r="N341" s="111"/>
    </row>
    <row r="342" spans="2:14">
      <c r="B342" s="110"/>
      <c r="C342" s="110"/>
      <c r="D342" s="110"/>
      <c r="E342" s="110"/>
      <c r="F342" s="110"/>
      <c r="G342" s="110"/>
      <c r="H342" s="111"/>
      <c r="I342" s="111"/>
      <c r="J342" s="111"/>
      <c r="K342" s="111"/>
      <c r="L342" s="111"/>
      <c r="M342" s="111"/>
      <c r="N342" s="111"/>
    </row>
    <row r="343" spans="2:14">
      <c r="B343" s="110"/>
      <c r="C343" s="110"/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</row>
    <row r="344" spans="2:14">
      <c r="B344" s="110"/>
      <c r="C344" s="110"/>
      <c r="D344" s="110"/>
      <c r="E344" s="110"/>
      <c r="F344" s="110"/>
      <c r="G344" s="110"/>
      <c r="H344" s="111"/>
      <c r="I344" s="111"/>
      <c r="J344" s="111"/>
      <c r="K344" s="111"/>
      <c r="L344" s="111"/>
      <c r="M344" s="111"/>
      <c r="N344" s="111"/>
    </row>
    <row r="345" spans="2:14">
      <c r="B345" s="110"/>
      <c r="C345" s="110"/>
      <c r="D345" s="110"/>
      <c r="E345" s="110"/>
      <c r="F345" s="110"/>
      <c r="G345" s="110"/>
      <c r="H345" s="111"/>
      <c r="I345" s="111"/>
      <c r="J345" s="111"/>
      <c r="K345" s="111"/>
      <c r="L345" s="111"/>
      <c r="M345" s="111"/>
      <c r="N345" s="111"/>
    </row>
    <row r="346" spans="2:14">
      <c r="B346" s="110"/>
      <c r="C346" s="110"/>
      <c r="D346" s="110"/>
      <c r="E346" s="110"/>
      <c r="F346" s="110"/>
      <c r="G346" s="110"/>
      <c r="H346" s="111"/>
      <c r="I346" s="111"/>
      <c r="J346" s="111"/>
      <c r="K346" s="111"/>
      <c r="L346" s="111"/>
      <c r="M346" s="111"/>
      <c r="N346" s="111"/>
    </row>
    <row r="347" spans="2:14">
      <c r="B347" s="110"/>
      <c r="C347" s="110"/>
      <c r="D347" s="110"/>
      <c r="E347" s="110"/>
      <c r="F347" s="110"/>
      <c r="G347" s="110"/>
      <c r="H347" s="111"/>
      <c r="I347" s="111"/>
      <c r="J347" s="111"/>
      <c r="K347" s="111"/>
      <c r="L347" s="111"/>
      <c r="M347" s="111"/>
      <c r="N347" s="111"/>
    </row>
    <row r="348" spans="2:14">
      <c r="B348" s="110"/>
      <c r="C348" s="110"/>
      <c r="D348" s="110"/>
      <c r="E348" s="110"/>
      <c r="F348" s="110"/>
      <c r="G348" s="110"/>
      <c r="H348" s="111"/>
      <c r="I348" s="111"/>
      <c r="J348" s="111"/>
      <c r="K348" s="111"/>
      <c r="L348" s="111"/>
      <c r="M348" s="111"/>
      <c r="N348" s="111"/>
    </row>
    <row r="349" spans="2:14">
      <c r="B349" s="110"/>
      <c r="C349" s="110"/>
      <c r="D349" s="110"/>
      <c r="E349" s="110"/>
      <c r="F349" s="110"/>
      <c r="G349" s="110"/>
      <c r="H349" s="111"/>
      <c r="I349" s="111"/>
      <c r="J349" s="111"/>
      <c r="K349" s="111"/>
      <c r="L349" s="111"/>
      <c r="M349" s="111"/>
      <c r="N349" s="111"/>
    </row>
    <row r="350" spans="2:14">
      <c r="B350" s="110"/>
      <c r="C350" s="110"/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</row>
    <row r="351" spans="2:14">
      <c r="B351" s="110"/>
      <c r="C351" s="110"/>
      <c r="D351" s="110"/>
      <c r="E351" s="110"/>
      <c r="F351" s="110"/>
      <c r="G351" s="110"/>
      <c r="H351" s="111"/>
      <c r="I351" s="111"/>
      <c r="J351" s="111"/>
      <c r="K351" s="111"/>
      <c r="L351" s="111"/>
      <c r="M351" s="111"/>
      <c r="N351" s="111"/>
    </row>
    <row r="352" spans="2:14">
      <c r="B352" s="110"/>
      <c r="C352" s="110"/>
      <c r="D352" s="110"/>
      <c r="E352" s="110"/>
      <c r="F352" s="110"/>
      <c r="G352" s="110"/>
      <c r="H352" s="111"/>
      <c r="I352" s="111"/>
      <c r="J352" s="111"/>
      <c r="K352" s="111"/>
      <c r="L352" s="111"/>
      <c r="M352" s="111"/>
      <c r="N352" s="111"/>
    </row>
    <row r="353" spans="2:14">
      <c r="B353" s="110"/>
      <c r="C353" s="110"/>
      <c r="D353" s="110"/>
      <c r="E353" s="110"/>
      <c r="F353" s="110"/>
      <c r="G353" s="110"/>
      <c r="H353" s="111"/>
      <c r="I353" s="111"/>
      <c r="J353" s="111"/>
      <c r="K353" s="111"/>
      <c r="L353" s="111"/>
      <c r="M353" s="111"/>
      <c r="N353" s="111"/>
    </row>
    <row r="354" spans="2:14">
      <c r="B354" s="110"/>
      <c r="C354" s="110"/>
      <c r="D354" s="110"/>
      <c r="E354" s="110"/>
      <c r="F354" s="110"/>
      <c r="G354" s="110"/>
      <c r="H354" s="111"/>
      <c r="I354" s="111"/>
      <c r="J354" s="111"/>
      <c r="K354" s="111"/>
      <c r="L354" s="111"/>
      <c r="M354" s="111"/>
      <c r="N354" s="111"/>
    </row>
    <row r="355" spans="2:14">
      <c r="B355" s="110"/>
      <c r="C355" s="110"/>
      <c r="D355" s="110"/>
      <c r="E355" s="110"/>
      <c r="F355" s="110"/>
      <c r="G355" s="110"/>
      <c r="H355" s="111"/>
      <c r="I355" s="111"/>
      <c r="J355" s="111"/>
      <c r="K355" s="111"/>
      <c r="L355" s="111"/>
      <c r="M355" s="111"/>
      <c r="N355" s="111"/>
    </row>
    <row r="356" spans="2:14">
      <c r="B356" s="110"/>
      <c r="C356" s="110"/>
      <c r="D356" s="110"/>
      <c r="E356" s="110"/>
      <c r="F356" s="110"/>
      <c r="G356" s="110"/>
      <c r="H356" s="111"/>
      <c r="I356" s="111"/>
      <c r="J356" s="111"/>
      <c r="K356" s="111"/>
      <c r="L356" s="111"/>
      <c r="M356" s="111"/>
      <c r="N356" s="111"/>
    </row>
    <row r="357" spans="2:14">
      <c r="B357" s="110"/>
      <c r="C357" s="110"/>
      <c r="D357" s="110"/>
      <c r="E357" s="110"/>
      <c r="F357" s="110"/>
      <c r="G357" s="110"/>
      <c r="H357" s="111"/>
      <c r="I357" s="111"/>
      <c r="J357" s="111"/>
      <c r="K357" s="111"/>
      <c r="L357" s="111"/>
      <c r="M357" s="111"/>
      <c r="N357" s="111"/>
    </row>
    <row r="358" spans="2:14">
      <c r="B358" s="110"/>
      <c r="C358" s="110"/>
      <c r="D358" s="110"/>
      <c r="E358" s="110"/>
      <c r="F358" s="110"/>
      <c r="G358" s="110"/>
      <c r="H358" s="111"/>
      <c r="I358" s="111"/>
      <c r="J358" s="111"/>
      <c r="K358" s="111"/>
      <c r="L358" s="111"/>
      <c r="M358" s="111"/>
      <c r="N358" s="111"/>
    </row>
    <row r="359" spans="2:14">
      <c r="B359" s="110"/>
      <c r="C359" s="110"/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</row>
    <row r="360" spans="2:14">
      <c r="B360" s="110"/>
      <c r="C360" s="110"/>
      <c r="D360" s="110"/>
      <c r="E360" s="110"/>
      <c r="F360" s="110"/>
      <c r="G360" s="110"/>
      <c r="H360" s="111"/>
      <c r="I360" s="111"/>
      <c r="J360" s="111"/>
      <c r="K360" s="111"/>
      <c r="L360" s="111"/>
      <c r="M360" s="111"/>
      <c r="N360" s="111"/>
    </row>
    <row r="361" spans="2:14">
      <c r="B361" s="110"/>
      <c r="C361" s="110"/>
      <c r="D361" s="110"/>
      <c r="E361" s="110"/>
      <c r="F361" s="110"/>
      <c r="G361" s="110"/>
      <c r="H361" s="111"/>
      <c r="I361" s="111"/>
      <c r="J361" s="111"/>
      <c r="K361" s="111"/>
      <c r="L361" s="111"/>
      <c r="M361" s="111"/>
      <c r="N361" s="111"/>
    </row>
    <row r="362" spans="2:14">
      <c r="B362" s="110"/>
      <c r="C362" s="110"/>
      <c r="D362" s="110"/>
      <c r="E362" s="110"/>
      <c r="F362" s="110"/>
      <c r="G362" s="110"/>
      <c r="H362" s="111"/>
      <c r="I362" s="111"/>
      <c r="J362" s="111"/>
      <c r="K362" s="111"/>
      <c r="L362" s="111"/>
      <c r="M362" s="111"/>
      <c r="N362" s="111"/>
    </row>
    <row r="363" spans="2:14">
      <c r="B363" s="11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</row>
    <row r="364" spans="2:14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</row>
    <row r="365" spans="2:14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</row>
    <row r="366" spans="2:14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</row>
    <row r="367" spans="2:14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</row>
    <row r="368" spans="2:14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</row>
    <row r="369" spans="2:14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</row>
    <row r="370" spans="2:14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</row>
    <row r="371" spans="2:14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</row>
    <row r="372" spans="2:14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</row>
    <row r="373" spans="2:14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</row>
    <row r="374" spans="2:14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</row>
    <row r="375" spans="2:14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</row>
    <row r="376" spans="2:14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</row>
    <row r="377" spans="2:14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</row>
    <row r="378" spans="2:14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</row>
    <row r="379" spans="2:14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</row>
    <row r="380" spans="2:14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</row>
    <row r="381" spans="2:14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</row>
    <row r="382" spans="2:14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</row>
    <row r="383" spans="2:14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</row>
    <row r="384" spans="2:14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</row>
    <row r="385" spans="2:14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</row>
    <row r="386" spans="2:14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</row>
    <row r="387" spans="2:14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</row>
    <row r="388" spans="2:14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</row>
    <row r="389" spans="2:14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</row>
    <row r="390" spans="2:14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</row>
    <row r="391" spans="2:14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</row>
    <row r="392" spans="2:14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</row>
    <row r="393" spans="2:14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</row>
    <row r="394" spans="2:14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</row>
    <row r="395" spans="2:14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</row>
    <row r="396" spans="2:14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</row>
    <row r="397" spans="2:14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</row>
    <row r="398" spans="2:14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</row>
    <row r="399" spans="2:14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</row>
    <row r="400" spans="2:14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</row>
    <row r="401" spans="2:14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</row>
    <row r="402" spans="2:14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</row>
    <row r="403" spans="2:14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</row>
    <row r="404" spans="2:14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</row>
    <row r="405" spans="2:14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</row>
    <row r="406" spans="2:14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</row>
    <row r="407" spans="2:14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</row>
    <row r="408" spans="2:14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</row>
    <row r="409" spans="2:14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</row>
    <row r="410" spans="2:14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</row>
    <row r="411" spans="2:14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</row>
    <row r="412" spans="2:14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</row>
    <row r="413" spans="2:14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</row>
    <row r="414" spans="2:14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</row>
    <row r="415" spans="2:14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</row>
    <row r="416" spans="2:14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</row>
    <row r="417" spans="2:14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</row>
    <row r="418" spans="2:14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</row>
    <row r="419" spans="2:14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</row>
    <row r="420" spans="2:14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</row>
    <row r="421" spans="2:14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</row>
    <row r="422" spans="2:14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</row>
    <row r="423" spans="2:14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</row>
    <row r="424" spans="2:14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</row>
    <row r="425" spans="2:14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</row>
    <row r="426" spans="2:14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</row>
    <row r="427" spans="2:14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</row>
    <row r="428" spans="2:14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</row>
    <row r="429" spans="2:14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</row>
    <row r="430" spans="2:14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</row>
    <row r="431" spans="2:14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</row>
    <row r="432" spans="2:14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</row>
    <row r="433" spans="2:14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</row>
    <row r="434" spans="2:14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</row>
    <row r="435" spans="2:14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</row>
    <row r="436" spans="2:14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</row>
    <row r="437" spans="2:14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</row>
    <row r="438" spans="2:14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</row>
    <row r="439" spans="2:14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</row>
    <row r="440" spans="2:14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</row>
    <row r="441" spans="2:14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</row>
    <row r="442" spans="2:14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</row>
    <row r="443" spans="2:14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</row>
    <row r="444" spans="2:14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</row>
    <row r="445" spans="2:14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</row>
    <row r="446" spans="2:14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</row>
    <row r="447" spans="2:14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</row>
    <row r="448" spans="2:14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</row>
    <row r="449" spans="2:14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</row>
    <row r="450" spans="2:14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</row>
    <row r="451" spans="2:14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</row>
    <row r="452" spans="2:14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</row>
    <row r="453" spans="2:14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</row>
    <row r="454" spans="2:14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</row>
    <row r="455" spans="2:14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</row>
    <row r="456" spans="2:14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</row>
    <row r="457" spans="2:14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</row>
    <row r="458" spans="2:14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</row>
    <row r="459" spans="2:14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</row>
    <row r="460" spans="2:14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</row>
    <row r="461" spans="2:14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</row>
    <row r="462" spans="2:14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</row>
    <row r="463" spans="2:14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</row>
    <row r="464" spans="2:14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</row>
    <row r="465" spans="2:14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</row>
    <row r="466" spans="2:14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</row>
    <row r="467" spans="2:14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</row>
    <row r="468" spans="2:14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</row>
    <row r="469" spans="2:14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</row>
    <row r="470" spans="2:14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</row>
    <row r="471" spans="2:14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</row>
    <row r="472" spans="2:14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</row>
    <row r="473" spans="2:14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</row>
    <row r="474" spans="2:14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</row>
    <row r="475" spans="2:14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</row>
    <row r="476" spans="2:14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</row>
    <row r="477" spans="2:14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</row>
    <row r="478" spans="2:14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</row>
    <row r="479" spans="2:14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</row>
    <row r="480" spans="2:14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</row>
    <row r="481" spans="2:14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</row>
    <row r="482" spans="2:14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</row>
    <row r="483" spans="2:14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</row>
    <row r="484" spans="2:14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</row>
    <row r="485" spans="2:14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</row>
    <row r="486" spans="2:14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</row>
    <row r="487" spans="2:14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</row>
    <row r="488" spans="2:14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</row>
    <row r="489" spans="2:14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</row>
    <row r="490" spans="2:14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</row>
    <row r="491" spans="2:14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</row>
    <row r="492" spans="2:14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</row>
    <row r="493" spans="2:14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</row>
    <row r="494" spans="2:14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</row>
    <row r="495" spans="2:14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</row>
    <row r="496" spans="2:14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</row>
    <row r="497" spans="2:14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</row>
    <row r="498" spans="2:14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</row>
    <row r="499" spans="2:14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</row>
    <row r="500" spans="2:14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</row>
    <row r="501" spans="2:14">
      <c r="B501" s="110"/>
      <c r="C501" s="110"/>
      <c r="D501" s="110"/>
      <c r="E501" s="110"/>
      <c r="F501" s="110"/>
      <c r="G501" s="110"/>
      <c r="H501" s="111"/>
      <c r="I501" s="111"/>
      <c r="J501" s="111"/>
      <c r="K501" s="111"/>
      <c r="L501" s="111"/>
      <c r="M501" s="111"/>
      <c r="N501" s="111"/>
    </row>
    <row r="502" spans="2:14">
      <c r="B502" s="110"/>
      <c r="C502" s="110"/>
      <c r="D502" s="110"/>
      <c r="E502" s="110"/>
      <c r="F502" s="110"/>
      <c r="G502" s="110"/>
      <c r="H502" s="111"/>
      <c r="I502" s="111"/>
      <c r="J502" s="111"/>
      <c r="K502" s="111"/>
      <c r="L502" s="111"/>
      <c r="M502" s="111"/>
      <c r="N502" s="111"/>
    </row>
    <row r="503" spans="2:14">
      <c r="B503" s="110"/>
      <c r="C503" s="110"/>
      <c r="D503" s="110"/>
      <c r="E503" s="110"/>
      <c r="F503" s="110"/>
      <c r="G503" s="110"/>
      <c r="H503" s="111"/>
      <c r="I503" s="111"/>
      <c r="J503" s="111"/>
      <c r="K503" s="111"/>
      <c r="L503" s="111"/>
      <c r="M503" s="111"/>
      <c r="N503" s="111"/>
    </row>
    <row r="504" spans="2:14">
      <c r="B504" s="110"/>
      <c r="C504" s="110"/>
      <c r="D504" s="110"/>
      <c r="E504" s="110"/>
      <c r="F504" s="110"/>
      <c r="G504" s="110"/>
      <c r="H504" s="111"/>
      <c r="I504" s="111"/>
      <c r="J504" s="111"/>
      <c r="K504" s="111"/>
      <c r="L504" s="111"/>
      <c r="M504" s="111"/>
      <c r="N504" s="111"/>
    </row>
    <row r="505" spans="2:14">
      <c r="B505" s="110"/>
      <c r="C505" s="110"/>
      <c r="D505" s="110"/>
      <c r="E505" s="110"/>
      <c r="F505" s="110"/>
      <c r="G505" s="110"/>
      <c r="H505" s="111"/>
      <c r="I505" s="111"/>
      <c r="J505" s="111"/>
      <c r="K505" s="111"/>
      <c r="L505" s="111"/>
      <c r="M505" s="111"/>
      <c r="N505" s="111"/>
    </row>
    <row r="506" spans="2:14">
      <c r="B506" s="110"/>
      <c r="C506" s="110"/>
      <c r="D506" s="110"/>
      <c r="E506" s="110"/>
      <c r="F506" s="110"/>
      <c r="G506" s="110"/>
      <c r="H506" s="111"/>
      <c r="I506" s="111"/>
      <c r="J506" s="111"/>
      <c r="K506" s="111"/>
      <c r="L506" s="111"/>
      <c r="M506" s="111"/>
      <c r="N506" s="111"/>
    </row>
    <row r="507" spans="2:14">
      <c r="B507" s="110"/>
      <c r="C507" s="110"/>
      <c r="D507" s="110"/>
      <c r="E507" s="110"/>
      <c r="F507" s="110"/>
      <c r="G507" s="110"/>
      <c r="H507" s="111"/>
      <c r="I507" s="111"/>
      <c r="J507" s="111"/>
      <c r="K507" s="111"/>
      <c r="L507" s="111"/>
      <c r="M507" s="111"/>
      <c r="N507" s="111"/>
    </row>
    <row r="508" spans="2:14">
      <c r="B508" s="110"/>
      <c r="C508" s="110"/>
      <c r="D508" s="110"/>
      <c r="E508" s="110"/>
      <c r="F508" s="110"/>
      <c r="G508" s="110"/>
      <c r="H508" s="111"/>
      <c r="I508" s="111"/>
      <c r="J508" s="111"/>
      <c r="K508" s="111"/>
      <c r="L508" s="111"/>
      <c r="M508" s="111"/>
      <c r="N508" s="111"/>
    </row>
    <row r="509" spans="2:14">
      <c r="B509" s="110"/>
      <c r="C509" s="110"/>
      <c r="D509" s="110"/>
      <c r="E509" s="110"/>
      <c r="F509" s="110"/>
      <c r="G509" s="110"/>
      <c r="H509" s="111"/>
      <c r="I509" s="111"/>
      <c r="J509" s="111"/>
      <c r="K509" s="111"/>
      <c r="L509" s="111"/>
      <c r="M509" s="111"/>
      <c r="N509" s="111"/>
    </row>
    <row r="510" spans="2:14">
      <c r="B510" s="110"/>
      <c r="C510" s="110"/>
      <c r="D510" s="110"/>
      <c r="E510" s="110"/>
      <c r="F510" s="110"/>
      <c r="G510" s="110"/>
      <c r="H510" s="111"/>
      <c r="I510" s="111"/>
      <c r="J510" s="111"/>
      <c r="K510" s="111"/>
      <c r="L510" s="111"/>
      <c r="M510" s="111"/>
      <c r="N510" s="111"/>
    </row>
    <row r="511" spans="2:14">
      <c r="B511" s="110"/>
      <c r="C511" s="110"/>
      <c r="D511" s="110"/>
      <c r="E511" s="110"/>
      <c r="F511" s="110"/>
      <c r="G511" s="110"/>
      <c r="H511" s="111"/>
      <c r="I511" s="111"/>
      <c r="J511" s="111"/>
      <c r="K511" s="111"/>
      <c r="L511" s="111"/>
      <c r="M511" s="111"/>
      <c r="N511" s="111"/>
    </row>
    <row r="512" spans="2:14">
      <c r="B512" s="110"/>
      <c r="C512" s="110"/>
      <c r="D512" s="110"/>
      <c r="E512" s="110"/>
      <c r="F512" s="110"/>
      <c r="G512" s="110"/>
      <c r="H512" s="111"/>
      <c r="I512" s="111"/>
      <c r="J512" s="111"/>
      <c r="K512" s="111"/>
      <c r="L512" s="111"/>
      <c r="M512" s="111"/>
      <c r="N512" s="111"/>
    </row>
    <row r="513" spans="2:14">
      <c r="B513" s="110"/>
      <c r="C513" s="110"/>
      <c r="D513" s="110"/>
      <c r="E513" s="110"/>
      <c r="F513" s="110"/>
      <c r="G513" s="110"/>
      <c r="H513" s="111"/>
      <c r="I513" s="111"/>
      <c r="J513" s="111"/>
      <c r="K513" s="111"/>
      <c r="L513" s="111"/>
      <c r="M513" s="111"/>
      <c r="N513" s="111"/>
    </row>
    <row r="514" spans="2:14">
      <c r="B514" s="110"/>
      <c r="C514" s="110"/>
      <c r="D514" s="110"/>
      <c r="E514" s="110"/>
      <c r="F514" s="110"/>
      <c r="G514" s="110"/>
      <c r="H514" s="111"/>
      <c r="I514" s="111"/>
      <c r="J514" s="111"/>
      <c r="K514" s="111"/>
      <c r="L514" s="111"/>
      <c r="M514" s="111"/>
      <c r="N514" s="111"/>
    </row>
    <row r="515" spans="2:14">
      <c r="B515" s="110"/>
      <c r="C515" s="110"/>
      <c r="D515" s="110"/>
      <c r="E515" s="110"/>
      <c r="F515" s="110"/>
      <c r="G515" s="110"/>
      <c r="H515" s="111"/>
      <c r="I515" s="111"/>
      <c r="J515" s="111"/>
      <c r="K515" s="111"/>
      <c r="L515" s="111"/>
      <c r="M515" s="111"/>
      <c r="N515" s="111"/>
    </row>
    <row r="516" spans="2:14">
      <c r="B516" s="110"/>
      <c r="C516" s="110"/>
      <c r="D516" s="110"/>
      <c r="E516" s="110"/>
      <c r="F516" s="110"/>
      <c r="G516" s="110"/>
      <c r="H516" s="111"/>
      <c r="I516" s="111"/>
      <c r="J516" s="111"/>
      <c r="K516" s="111"/>
      <c r="L516" s="111"/>
      <c r="M516" s="111"/>
      <c r="N516" s="111"/>
    </row>
    <row r="517" spans="2:14">
      <c r="B517" s="110"/>
      <c r="C517" s="110"/>
      <c r="D517" s="110"/>
      <c r="E517" s="110"/>
      <c r="F517" s="110"/>
      <c r="G517" s="110"/>
      <c r="H517" s="111"/>
      <c r="I517" s="111"/>
      <c r="J517" s="111"/>
      <c r="K517" s="111"/>
      <c r="L517" s="111"/>
      <c r="M517" s="111"/>
      <c r="N517" s="111"/>
    </row>
    <row r="518" spans="2:14">
      <c r="B518" s="110"/>
      <c r="C518" s="110"/>
      <c r="D518" s="110"/>
      <c r="E518" s="110"/>
      <c r="F518" s="110"/>
      <c r="G518" s="110"/>
      <c r="H518" s="111"/>
      <c r="I518" s="111"/>
      <c r="J518" s="111"/>
      <c r="K518" s="111"/>
      <c r="L518" s="111"/>
      <c r="M518" s="111"/>
      <c r="N518" s="111"/>
    </row>
    <row r="519" spans="2:14">
      <c r="B519" s="110"/>
      <c r="C519" s="110"/>
      <c r="D519" s="110"/>
      <c r="E519" s="110"/>
      <c r="F519" s="110"/>
      <c r="G519" s="110"/>
      <c r="H519" s="111"/>
      <c r="I519" s="111"/>
      <c r="J519" s="111"/>
      <c r="K519" s="111"/>
      <c r="L519" s="111"/>
      <c r="M519" s="111"/>
      <c r="N519" s="111"/>
    </row>
    <row r="520" spans="2:14">
      <c r="B520" s="110"/>
      <c r="C520" s="110"/>
      <c r="D520" s="110"/>
      <c r="E520" s="110"/>
      <c r="F520" s="110"/>
      <c r="G520" s="110"/>
      <c r="H520" s="111"/>
      <c r="I520" s="111"/>
      <c r="J520" s="111"/>
      <c r="K520" s="111"/>
      <c r="L520" s="111"/>
      <c r="M520" s="111"/>
      <c r="N520" s="111"/>
    </row>
    <row r="521" spans="2:14">
      <c r="B521" s="110"/>
      <c r="C521" s="110"/>
      <c r="D521" s="110"/>
      <c r="E521" s="110"/>
      <c r="F521" s="110"/>
      <c r="G521" s="110"/>
      <c r="H521" s="111"/>
      <c r="I521" s="111"/>
      <c r="J521" s="111"/>
      <c r="K521" s="111"/>
      <c r="L521" s="111"/>
      <c r="M521" s="111"/>
      <c r="N521" s="111"/>
    </row>
    <row r="522" spans="2:14">
      <c r="B522" s="110"/>
      <c r="C522" s="110"/>
      <c r="D522" s="110"/>
      <c r="E522" s="110"/>
      <c r="F522" s="110"/>
      <c r="G522" s="110"/>
      <c r="H522" s="111"/>
      <c r="I522" s="111"/>
      <c r="J522" s="111"/>
      <c r="K522" s="111"/>
      <c r="L522" s="111"/>
      <c r="M522" s="111"/>
      <c r="N522" s="111"/>
    </row>
    <row r="523" spans="2:14">
      <c r="B523" s="110"/>
      <c r="C523" s="110"/>
      <c r="D523" s="110"/>
      <c r="E523" s="110"/>
      <c r="F523" s="110"/>
      <c r="G523" s="110"/>
      <c r="H523" s="111"/>
      <c r="I523" s="111"/>
      <c r="J523" s="111"/>
      <c r="K523" s="111"/>
      <c r="L523" s="111"/>
      <c r="M523" s="111"/>
      <c r="N523" s="111"/>
    </row>
    <row r="524" spans="2:14">
      <c r="B524" s="110"/>
      <c r="C524" s="110"/>
      <c r="D524" s="110"/>
      <c r="E524" s="110"/>
      <c r="F524" s="110"/>
      <c r="G524" s="110"/>
      <c r="H524" s="111"/>
      <c r="I524" s="111"/>
      <c r="J524" s="111"/>
      <c r="K524" s="111"/>
      <c r="L524" s="111"/>
      <c r="M524" s="111"/>
      <c r="N524" s="111"/>
    </row>
    <row r="525" spans="2:14">
      <c r="B525" s="110"/>
      <c r="C525" s="110"/>
      <c r="D525" s="110"/>
      <c r="E525" s="110"/>
      <c r="F525" s="110"/>
      <c r="G525" s="110"/>
      <c r="H525" s="111"/>
      <c r="I525" s="111"/>
      <c r="J525" s="111"/>
      <c r="K525" s="111"/>
      <c r="L525" s="111"/>
      <c r="M525" s="111"/>
      <c r="N525" s="111"/>
    </row>
    <row r="526" spans="2:14">
      <c r="B526" s="110"/>
      <c r="C526" s="110"/>
      <c r="D526" s="110"/>
      <c r="E526" s="110"/>
      <c r="F526" s="110"/>
      <c r="G526" s="110"/>
      <c r="H526" s="111"/>
      <c r="I526" s="111"/>
      <c r="J526" s="111"/>
      <c r="K526" s="111"/>
      <c r="L526" s="111"/>
      <c r="M526" s="111"/>
      <c r="N526" s="111"/>
    </row>
    <row r="527" spans="2:14">
      <c r="B527" s="110"/>
      <c r="C527" s="110"/>
      <c r="D527" s="110"/>
      <c r="E527" s="110"/>
      <c r="F527" s="110"/>
      <c r="G527" s="110"/>
      <c r="H527" s="111"/>
      <c r="I527" s="111"/>
      <c r="J527" s="111"/>
      <c r="K527" s="111"/>
      <c r="L527" s="111"/>
      <c r="M527" s="111"/>
      <c r="N527" s="111"/>
    </row>
    <row r="528" spans="2:14">
      <c r="B528" s="110"/>
      <c r="C528" s="110"/>
      <c r="D528" s="110"/>
      <c r="E528" s="110"/>
      <c r="F528" s="110"/>
      <c r="G528" s="110"/>
      <c r="H528" s="111"/>
      <c r="I528" s="111"/>
      <c r="J528" s="111"/>
      <c r="K528" s="111"/>
      <c r="L528" s="111"/>
      <c r="M528" s="111"/>
      <c r="N528" s="111"/>
    </row>
    <row r="529" spans="2:14">
      <c r="B529" s="110"/>
      <c r="C529" s="110"/>
      <c r="D529" s="110"/>
      <c r="E529" s="110"/>
      <c r="F529" s="110"/>
      <c r="G529" s="110"/>
      <c r="H529" s="111"/>
      <c r="I529" s="111"/>
      <c r="J529" s="111"/>
      <c r="K529" s="111"/>
      <c r="L529" s="111"/>
      <c r="M529" s="111"/>
      <c r="N529" s="111"/>
    </row>
    <row r="530" spans="2:14">
      <c r="B530" s="110"/>
      <c r="C530" s="110"/>
      <c r="D530" s="110"/>
      <c r="E530" s="110"/>
      <c r="F530" s="110"/>
      <c r="G530" s="110"/>
      <c r="H530" s="111"/>
      <c r="I530" s="111"/>
      <c r="J530" s="111"/>
      <c r="K530" s="111"/>
      <c r="L530" s="111"/>
      <c r="M530" s="111"/>
      <c r="N530" s="111"/>
    </row>
    <row r="531" spans="2:14">
      <c r="B531" s="110"/>
      <c r="C531" s="110"/>
      <c r="D531" s="110"/>
      <c r="E531" s="110"/>
      <c r="F531" s="110"/>
      <c r="G531" s="110"/>
      <c r="H531" s="111"/>
      <c r="I531" s="111"/>
      <c r="J531" s="111"/>
      <c r="K531" s="111"/>
      <c r="L531" s="111"/>
      <c r="M531" s="111"/>
      <c r="N531" s="111"/>
    </row>
    <row r="532" spans="2:14">
      <c r="B532" s="110"/>
      <c r="C532" s="110"/>
      <c r="D532" s="110"/>
      <c r="E532" s="110"/>
      <c r="F532" s="110"/>
      <c r="G532" s="110"/>
      <c r="H532" s="111"/>
      <c r="I532" s="111"/>
      <c r="J532" s="111"/>
      <c r="K532" s="111"/>
      <c r="L532" s="111"/>
      <c r="M532" s="111"/>
      <c r="N532" s="111"/>
    </row>
    <row r="533" spans="2:14">
      <c r="B533" s="110"/>
      <c r="C533" s="110"/>
      <c r="D533" s="110"/>
      <c r="E533" s="110"/>
      <c r="F533" s="110"/>
      <c r="G533" s="110"/>
      <c r="H533" s="111"/>
      <c r="I533" s="111"/>
      <c r="J533" s="111"/>
      <c r="K533" s="111"/>
      <c r="L533" s="111"/>
      <c r="M533" s="111"/>
      <c r="N533" s="111"/>
    </row>
    <row r="534" spans="2:14">
      <c r="B534" s="110"/>
      <c r="C534" s="110"/>
      <c r="D534" s="110"/>
      <c r="E534" s="110"/>
      <c r="F534" s="110"/>
      <c r="G534" s="110"/>
      <c r="H534" s="111"/>
      <c r="I534" s="111"/>
      <c r="J534" s="111"/>
      <c r="K534" s="111"/>
      <c r="L534" s="111"/>
      <c r="M534" s="111"/>
      <c r="N534" s="111"/>
    </row>
    <row r="535" spans="2:14">
      <c r="B535" s="110"/>
      <c r="C535" s="110"/>
      <c r="D535" s="110"/>
      <c r="E535" s="110"/>
      <c r="F535" s="110"/>
      <c r="G535" s="110"/>
      <c r="H535" s="111"/>
      <c r="I535" s="111"/>
      <c r="J535" s="111"/>
      <c r="K535" s="111"/>
      <c r="L535" s="111"/>
      <c r="M535" s="111"/>
      <c r="N535" s="111"/>
    </row>
    <row r="536" spans="2:14">
      <c r="B536" s="110"/>
      <c r="C536" s="110"/>
      <c r="D536" s="110"/>
      <c r="E536" s="110"/>
      <c r="F536" s="110"/>
      <c r="G536" s="110"/>
      <c r="H536" s="111"/>
      <c r="I536" s="111"/>
      <c r="J536" s="111"/>
      <c r="K536" s="111"/>
      <c r="L536" s="111"/>
      <c r="M536" s="111"/>
      <c r="N536" s="111"/>
    </row>
    <row r="537" spans="2:14">
      <c r="B537" s="110"/>
      <c r="C537" s="110"/>
      <c r="D537" s="110"/>
      <c r="E537" s="110"/>
      <c r="F537" s="110"/>
      <c r="G537" s="110"/>
      <c r="H537" s="111"/>
      <c r="I537" s="111"/>
      <c r="J537" s="111"/>
      <c r="K537" s="111"/>
      <c r="L537" s="111"/>
      <c r="M537" s="111"/>
      <c r="N537" s="111"/>
    </row>
    <row r="538" spans="2:14">
      <c r="B538" s="110"/>
      <c r="C538" s="110"/>
      <c r="D538" s="110"/>
      <c r="E538" s="110"/>
      <c r="F538" s="110"/>
      <c r="G538" s="110"/>
      <c r="H538" s="111"/>
      <c r="I538" s="111"/>
      <c r="J538" s="111"/>
      <c r="K538" s="111"/>
      <c r="L538" s="111"/>
      <c r="M538" s="111"/>
      <c r="N538" s="111"/>
    </row>
    <row r="539" spans="2:14">
      <c r="B539" s="110"/>
      <c r="C539" s="110"/>
      <c r="D539" s="110"/>
      <c r="E539" s="110"/>
      <c r="F539" s="110"/>
      <c r="G539" s="110"/>
      <c r="H539" s="111"/>
      <c r="I539" s="111"/>
      <c r="J539" s="111"/>
      <c r="K539" s="111"/>
      <c r="L539" s="111"/>
      <c r="M539" s="111"/>
      <c r="N539" s="111"/>
    </row>
    <row r="540" spans="2:14">
      <c r="B540" s="110"/>
      <c r="C540" s="110"/>
      <c r="D540" s="110"/>
      <c r="E540" s="110"/>
      <c r="F540" s="110"/>
      <c r="G540" s="110"/>
      <c r="H540" s="111"/>
      <c r="I540" s="111"/>
      <c r="J540" s="111"/>
      <c r="K540" s="111"/>
      <c r="L540" s="111"/>
      <c r="M540" s="111"/>
      <c r="N540" s="111"/>
    </row>
    <row r="541" spans="2:14">
      <c r="B541" s="110"/>
      <c r="C541" s="110"/>
      <c r="D541" s="110"/>
      <c r="E541" s="110"/>
      <c r="F541" s="110"/>
      <c r="G541" s="110"/>
      <c r="H541" s="111"/>
      <c r="I541" s="111"/>
      <c r="J541" s="111"/>
      <c r="K541" s="111"/>
      <c r="L541" s="111"/>
      <c r="M541" s="111"/>
      <c r="N541" s="111"/>
    </row>
    <row r="542" spans="2:14">
      <c r="B542" s="110"/>
      <c r="C542" s="110"/>
      <c r="D542" s="110"/>
      <c r="E542" s="110"/>
      <c r="F542" s="110"/>
      <c r="G542" s="110"/>
      <c r="H542" s="111"/>
      <c r="I542" s="111"/>
      <c r="J542" s="111"/>
      <c r="K542" s="111"/>
      <c r="L542" s="111"/>
      <c r="M542" s="111"/>
      <c r="N542" s="111"/>
    </row>
    <row r="543" spans="2:14">
      <c r="B543" s="110"/>
      <c r="C543" s="110"/>
      <c r="D543" s="110"/>
      <c r="E543" s="110"/>
      <c r="F543" s="110"/>
      <c r="G543" s="110"/>
      <c r="H543" s="111"/>
      <c r="I543" s="111"/>
      <c r="J543" s="111"/>
      <c r="K543" s="111"/>
      <c r="L543" s="111"/>
      <c r="M543" s="111"/>
      <c r="N543" s="111"/>
    </row>
    <row r="544" spans="2:14">
      <c r="B544" s="110"/>
      <c r="C544" s="110"/>
      <c r="D544" s="110"/>
      <c r="E544" s="110"/>
      <c r="F544" s="110"/>
      <c r="G544" s="110"/>
      <c r="H544" s="111"/>
      <c r="I544" s="111"/>
      <c r="J544" s="111"/>
      <c r="K544" s="111"/>
      <c r="L544" s="111"/>
      <c r="M544" s="111"/>
      <c r="N544" s="111"/>
    </row>
    <row r="545" spans="2:14">
      <c r="B545" s="110"/>
      <c r="C545" s="110"/>
      <c r="D545" s="110"/>
      <c r="E545" s="110"/>
      <c r="F545" s="110"/>
      <c r="G545" s="110"/>
      <c r="H545" s="111"/>
      <c r="I545" s="111"/>
      <c r="J545" s="111"/>
      <c r="K545" s="111"/>
      <c r="L545" s="111"/>
      <c r="M545" s="111"/>
      <c r="N545" s="111"/>
    </row>
    <row r="546" spans="2:14">
      <c r="B546" s="110"/>
      <c r="C546" s="110"/>
      <c r="D546" s="110"/>
      <c r="E546" s="110"/>
      <c r="F546" s="110"/>
      <c r="G546" s="110"/>
      <c r="H546" s="111"/>
      <c r="I546" s="111"/>
      <c r="J546" s="111"/>
      <c r="K546" s="111"/>
      <c r="L546" s="111"/>
      <c r="M546" s="111"/>
      <c r="N546" s="111"/>
    </row>
    <row r="547" spans="2:14">
      <c r="B547" s="110"/>
      <c r="C547" s="110"/>
      <c r="D547" s="110"/>
      <c r="E547" s="110"/>
      <c r="F547" s="110"/>
      <c r="G547" s="110"/>
      <c r="H547" s="111"/>
      <c r="I547" s="111"/>
      <c r="J547" s="111"/>
      <c r="K547" s="111"/>
      <c r="L547" s="111"/>
      <c r="M547" s="111"/>
      <c r="N547" s="111"/>
    </row>
    <row r="548" spans="2:14">
      <c r="B548" s="110"/>
      <c r="C548" s="110"/>
      <c r="D548" s="110"/>
      <c r="E548" s="110"/>
      <c r="F548" s="110"/>
      <c r="G548" s="110"/>
      <c r="H548" s="111"/>
      <c r="I548" s="111"/>
      <c r="J548" s="111"/>
      <c r="K548" s="111"/>
      <c r="L548" s="111"/>
      <c r="M548" s="111"/>
      <c r="N548" s="111"/>
    </row>
    <row r="549" spans="2:14">
      <c r="B549" s="110"/>
      <c r="C549" s="110"/>
      <c r="D549" s="110"/>
      <c r="E549" s="110"/>
      <c r="F549" s="110"/>
      <c r="G549" s="110"/>
      <c r="H549" s="111"/>
      <c r="I549" s="111"/>
      <c r="J549" s="111"/>
      <c r="K549" s="111"/>
      <c r="L549" s="111"/>
      <c r="M549" s="111"/>
      <c r="N549" s="111"/>
    </row>
    <row r="550" spans="2:14">
      <c r="B550" s="110"/>
      <c r="C550" s="110"/>
      <c r="D550" s="110"/>
      <c r="E550" s="110"/>
      <c r="F550" s="110"/>
      <c r="G550" s="110"/>
      <c r="H550" s="111"/>
      <c r="I550" s="111"/>
      <c r="J550" s="111"/>
      <c r="K550" s="111"/>
      <c r="L550" s="111"/>
      <c r="M550" s="111"/>
      <c r="N550" s="111"/>
    </row>
    <row r="551" spans="2:14">
      <c r="B551" s="110"/>
      <c r="C551" s="110"/>
      <c r="D551" s="110"/>
      <c r="E551" s="110"/>
      <c r="F551" s="110"/>
      <c r="G551" s="110"/>
      <c r="H551" s="111"/>
      <c r="I551" s="111"/>
      <c r="J551" s="111"/>
      <c r="K551" s="111"/>
      <c r="L551" s="111"/>
      <c r="M551" s="111"/>
      <c r="N551" s="111"/>
    </row>
    <row r="552" spans="2:14">
      <c r="B552" s="110"/>
      <c r="C552" s="110"/>
      <c r="D552" s="110"/>
      <c r="E552" s="110"/>
      <c r="F552" s="110"/>
      <c r="G552" s="110"/>
      <c r="H552" s="111"/>
      <c r="I552" s="111"/>
      <c r="J552" s="111"/>
      <c r="K552" s="111"/>
      <c r="L552" s="111"/>
      <c r="M552" s="111"/>
      <c r="N552" s="111"/>
    </row>
    <row r="553" spans="2:14">
      <c r="B553" s="110"/>
      <c r="C553" s="110"/>
      <c r="D553" s="110"/>
      <c r="E553" s="110"/>
      <c r="F553" s="110"/>
      <c r="G553" s="110"/>
      <c r="H553" s="111"/>
      <c r="I553" s="111"/>
      <c r="J553" s="111"/>
      <c r="K553" s="111"/>
      <c r="L553" s="111"/>
      <c r="M553" s="111"/>
      <c r="N553" s="111"/>
    </row>
    <row r="554" spans="2:14">
      <c r="B554" s="110"/>
      <c r="C554" s="110"/>
      <c r="D554" s="110"/>
      <c r="E554" s="110"/>
      <c r="F554" s="110"/>
      <c r="G554" s="110"/>
      <c r="H554" s="111"/>
      <c r="I554" s="111"/>
      <c r="J554" s="111"/>
      <c r="K554" s="111"/>
      <c r="L554" s="111"/>
      <c r="M554" s="111"/>
      <c r="N554" s="111"/>
    </row>
    <row r="555" spans="2:14">
      <c r="B555" s="110"/>
      <c r="C555" s="110"/>
      <c r="D555" s="110"/>
      <c r="E555" s="110"/>
      <c r="F555" s="110"/>
      <c r="G555" s="110"/>
      <c r="H555" s="111"/>
      <c r="I555" s="111"/>
      <c r="J555" s="111"/>
      <c r="K555" s="111"/>
      <c r="L555" s="111"/>
      <c r="M555" s="111"/>
      <c r="N555" s="111"/>
    </row>
    <row r="556" spans="2:14">
      <c r="B556" s="110"/>
      <c r="C556" s="110"/>
      <c r="D556" s="110"/>
      <c r="E556" s="110"/>
      <c r="F556" s="110"/>
      <c r="G556" s="110"/>
      <c r="H556" s="111"/>
      <c r="I556" s="111"/>
      <c r="J556" s="111"/>
      <c r="K556" s="111"/>
      <c r="L556" s="111"/>
      <c r="M556" s="111"/>
      <c r="N556" s="111"/>
    </row>
    <row r="557" spans="2:14">
      <c r="B557" s="110"/>
      <c r="C557" s="110"/>
      <c r="D557" s="110"/>
      <c r="E557" s="110"/>
      <c r="F557" s="110"/>
      <c r="G557" s="110"/>
      <c r="H557" s="111"/>
      <c r="I557" s="111"/>
      <c r="J557" s="111"/>
      <c r="K557" s="111"/>
      <c r="L557" s="111"/>
      <c r="M557" s="111"/>
      <c r="N557" s="111"/>
    </row>
    <row r="558" spans="2:14">
      <c r="B558" s="110"/>
      <c r="C558" s="110"/>
      <c r="D558" s="110"/>
      <c r="E558" s="110"/>
      <c r="F558" s="110"/>
      <c r="G558" s="110"/>
      <c r="H558" s="111"/>
      <c r="I558" s="111"/>
      <c r="J558" s="111"/>
      <c r="K558" s="111"/>
      <c r="L558" s="111"/>
      <c r="M558" s="111"/>
      <c r="N558" s="111"/>
    </row>
    <row r="559" spans="2:14">
      <c r="B559" s="110"/>
      <c r="C559" s="110"/>
      <c r="D559" s="110"/>
      <c r="E559" s="110"/>
      <c r="F559" s="110"/>
      <c r="G559" s="110"/>
      <c r="H559" s="111"/>
      <c r="I559" s="111"/>
      <c r="J559" s="111"/>
      <c r="K559" s="111"/>
      <c r="L559" s="111"/>
      <c r="M559" s="111"/>
      <c r="N559" s="111"/>
    </row>
    <row r="560" spans="2:14">
      <c r="B560" s="110"/>
      <c r="C560" s="110"/>
      <c r="D560" s="110"/>
      <c r="E560" s="110"/>
      <c r="F560" s="110"/>
      <c r="G560" s="110"/>
      <c r="H560" s="111"/>
      <c r="I560" s="111"/>
      <c r="J560" s="111"/>
      <c r="K560" s="111"/>
      <c r="L560" s="111"/>
      <c r="M560" s="111"/>
      <c r="N560" s="111"/>
    </row>
    <row r="561" spans="2:14">
      <c r="B561" s="110"/>
      <c r="C561" s="110"/>
      <c r="D561" s="110"/>
      <c r="E561" s="110"/>
      <c r="F561" s="110"/>
      <c r="G561" s="110"/>
      <c r="H561" s="111"/>
      <c r="I561" s="111"/>
      <c r="J561" s="111"/>
      <c r="K561" s="111"/>
      <c r="L561" s="111"/>
      <c r="M561" s="111"/>
      <c r="N561" s="111"/>
    </row>
    <row r="562" spans="2:14">
      <c r="B562" s="110"/>
      <c r="C562" s="110"/>
      <c r="D562" s="110"/>
      <c r="E562" s="110"/>
      <c r="F562" s="110"/>
      <c r="G562" s="110"/>
      <c r="H562" s="111"/>
      <c r="I562" s="111"/>
      <c r="J562" s="111"/>
      <c r="K562" s="111"/>
      <c r="L562" s="111"/>
      <c r="M562" s="111"/>
      <c r="N562" s="111"/>
    </row>
    <row r="563" spans="2:14">
      <c r="B563" s="110"/>
      <c r="C563" s="110"/>
      <c r="D563" s="110"/>
      <c r="E563" s="110"/>
      <c r="F563" s="110"/>
      <c r="G563" s="110"/>
      <c r="H563" s="111"/>
      <c r="I563" s="111"/>
      <c r="J563" s="111"/>
      <c r="K563" s="111"/>
      <c r="L563" s="111"/>
      <c r="M563" s="111"/>
      <c r="N563" s="111"/>
    </row>
    <row r="564" spans="2:14">
      <c r="B564" s="110"/>
      <c r="C564" s="110"/>
      <c r="D564" s="110"/>
      <c r="E564" s="110"/>
      <c r="F564" s="110"/>
      <c r="G564" s="110"/>
      <c r="H564" s="111"/>
      <c r="I564" s="111"/>
      <c r="J564" s="111"/>
      <c r="K564" s="111"/>
      <c r="L564" s="111"/>
      <c r="M564" s="111"/>
      <c r="N564" s="111"/>
    </row>
    <row r="565" spans="2:14">
      <c r="B565" s="110"/>
      <c r="C565" s="110"/>
      <c r="D565" s="110"/>
      <c r="E565" s="110"/>
      <c r="F565" s="110"/>
      <c r="G565" s="110"/>
      <c r="H565" s="111"/>
      <c r="I565" s="111"/>
      <c r="J565" s="111"/>
      <c r="K565" s="111"/>
      <c r="L565" s="111"/>
      <c r="M565" s="111"/>
      <c r="N565" s="111"/>
    </row>
    <row r="566" spans="2:14">
      <c r="B566" s="110"/>
      <c r="C566" s="110"/>
      <c r="D566" s="110"/>
      <c r="E566" s="110"/>
      <c r="F566" s="110"/>
      <c r="G566" s="110"/>
      <c r="H566" s="111"/>
      <c r="I566" s="111"/>
      <c r="J566" s="111"/>
      <c r="K566" s="111"/>
      <c r="L566" s="111"/>
      <c r="M566" s="111"/>
      <c r="N566" s="111"/>
    </row>
    <row r="567" spans="2:14">
      <c r="B567" s="110"/>
      <c r="C567" s="110"/>
      <c r="D567" s="110"/>
      <c r="E567" s="110"/>
      <c r="F567" s="110"/>
      <c r="G567" s="110"/>
      <c r="H567" s="111"/>
      <c r="I567" s="111"/>
      <c r="J567" s="111"/>
      <c r="K567" s="111"/>
      <c r="L567" s="111"/>
      <c r="M567" s="111"/>
      <c r="N567" s="111"/>
    </row>
    <row r="568" spans="2:14">
      <c r="B568" s="110"/>
      <c r="C568" s="110"/>
      <c r="D568" s="110"/>
      <c r="E568" s="110"/>
      <c r="F568" s="110"/>
      <c r="G568" s="110"/>
      <c r="H568" s="111"/>
      <c r="I568" s="111"/>
      <c r="J568" s="111"/>
      <c r="K568" s="111"/>
      <c r="L568" s="111"/>
      <c r="M568" s="111"/>
      <c r="N568" s="111"/>
    </row>
    <row r="569" spans="2:14">
      <c r="B569" s="110"/>
      <c r="C569" s="110"/>
      <c r="D569" s="110"/>
      <c r="E569" s="110"/>
      <c r="F569" s="110"/>
      <c r="G569" s="110"/>
      <c r="H569" s="111"/>
      <c r="I569" s="111"/>
      <c r="J569" s="111"/>
      <c r="K569" s="111"/>
      <c r="L569" s="111"/>
      <c r="M569" s="111"/>
      <c r="N569" s="111"/>
    </row>
    <row r="570" spans="2:14">
      <c r="B570" s="110"/>
      <c r="C570" s="110"/>
      <c r="D570" s="110"/>
      <c r="E570" s="110"/>
      <c r="F570" s="110"/>
      <c r="G570" s="110"/>
      <c r="H570" s="111"/>
      <c r="I570" s="111"/>
      <c r="J570" s="111"/>
      <c r="K570" s="111"/>
      <c r="L570" s="111"/>
      <c r="M570" s="111"/>
      <c r="N570" s="111"/>
    </row>
    <row r="571" spans="2:14">
      <c r="B571" s="110"/>
      <c r="C571" s="110"/>
      <c r="D571" s="110"/>
      <c r="E571" s="110"/>
      <c r="F571" s="110"/>
      <c r="G571" s="110"/>
      <c r="H571" s="111"/>
      <c r="I571" s="111"/>
      <c r="J571" s="111"/>
      <c r="K571" s="111"/>
      <c r="L571" s="111"/>
      <c r="M571" s="111"/>
      <c r="N571" s="111"/>
    </row>
    <row r="572" spans="2:14">
      <c r="B572" s="110"/>
      <c r="C572" s="110"/>
      <c r="D572" s="110"/>
      <c r="E572" s="110"/>
      <c r="F572" s="110"/>
      <c r="G572" s="110"/>
      <c r="H572" s="111"/>
      <c r="I572" s="111"/>
      <c r="J572" s="111"/>
      <c r="K572" s="111"/>
      <c r="L572" s="111"/>
      <c r="M572" s="111"/>
      <c r="N572" s="111"/>
    </row>
    <row r="573" spans="2:14">
      <c r="B573" s="110"/>
      <c r="C573" s="110"/>
      <c r="D573" s="110"/>
      <c r="E573" s="110"/>
      <c r="F573" s="110"/>
      <c r="G573" s="110"/>
      <c r="H573" s="111"/>
      <c r="I573" s="111"/>
      <c r="J573" s="111"/>
      <c r="K573" s="111"/>
      <c r="L573" s="111"/>
      <c r="M573" s="111"/>
      <c r="N573" s="111"/>
    </row>
  </sheetData>
  <sheetProtection sheet="1" objects="1" scenarios="1"/>
  <mergeCells count="2">
    <mergeCell ref="B6:N6"/>
    <mergeCell ref="B7:N7"/>
  </mergeCells>
  <phoneticPr fontId="6" type="noConversion"/>
  <dataValidations count="1">
    <dataValidation allowBlank="1" showInputMessage="1" showErrorMessage="1" sqref="J9:J1048576 C5:C1048576 J1:J7 A1:A1048576 B1:B43 D1:I1048576 B45:B80 B82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zoomScale="85" zoomScaleNormal="85" workbookViewId="0">
      <selection activeCell="D18" sqref="D18"/>
    </sheetView>
  </sheetViews>
  <sheetFormatPr defaultColWidth="9.140625" defaultRowHeight="18"/>
  <cols>
    <col min="1" max="1" width="6.28515625" style="1" customWidth="1"/>
    <col min="2" max="2" width="39.42578125" style="2" bestFit="1" customWidth="1"/>
    <col min="3" max="3" width="64.8554687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12" style="1" bestFit="1" customWidth="1"/>
    <col min="10" max="10" width="7.28515625" style="1" bestFit="1" customWidth="1"/>
    <col min="11" max="11" width="9.5703125" style="1" bestFit="1" customWidth="1"/>
    <col min="12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139</v>
      </c>
      <c r="C1" s="67" t="s" vm="1">
        <v>216</v>
      </c>
    </row>
    <row r="2" spans="2:15">
      <c r="B2" s="46" t="s">
        <v>138</v>
      </c>
      <c r="C2" s="67" t="s">
        <v>217</v>
      </c>
    </row>
    <row r="3" spans="2:15">
      <c r="B3" s="46" t="s">
        <v>140</v>
      </c>
      <c r="C3" s="67" t="s">
        <v>218</v>
      </c>
    </row>
    <row r="4" spans="2:15">
      <c r="B4" s="46" t="s">
        <v>141</v>
      </c>
      <c r="C4" s="67">
        <v>8602</v>
      </c>
    </row>
    <row r="6" spans="2:15" ht="26.25" customHeight="1">
      <c r="B6" s="141" t="s">
        <v>166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15" ht="26.25" customHeight="1">
      <c r="B7" s="141" t="s">
        <v>87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</row>
    <row r="8" spans="2:15" s="3" customFormat="1" ht="78.75">
      <c r="B8" s="21" t="s">
        <v>109</v>
      </c>
      <c r="C8" s="29" t="s">
        <v>43</v>
      </c>
      <c r="D8" s="29" t="s">
        <v>113</v>
      </c>
      <c r="E8" s="29" t="s">
        <v>111</v>
      </c>
      <c r="F8" s="29" t="s">
        <v>62</v>
      </c>
      <c r="G8" s="29" t="s">
        <v>14</v>
      </c>
      <c r="H8" s="29" t="s">
        <v>63</v>
      </c>
      <c r="I8" s="29" t="s">
        <v>97</v>
      </c>
      <c r="J8" s="29" t="s">
        <v>193</v>
      </c>
      <c r="K8" s="29" t="s">
        <v>192</v>
      </c>
      <c r="L8" s="29" t="s">
        <v>59</v>
      </c>
      <c r="M8" s="29" t="s">
        <v>56</v>
      </c>
      <c r="N8" s="29" t="s">
        <v>142</v>
      </c>
      <c r="O8" s="19" t="s">
        <v>144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200</v>
      </c>
      <c r="K9" s="31"/>
      <c r="L9" s="31" t="s">
        <v>196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29</v>
      </c>
      <c r="C11" s="82"/>
      <c r="D11" s="82"/>
      <c r="E11" s="82"/>
      <c r="F11" s="82"/>
      <c r="G11" s="82"/>
      <c r="H11" s="82"/>
      <c r="I11" s="82"/>
      <c r="J11" s="87"/>
      <c r="K11" s="89"/>
      <c r="L11" s="87">
        <v>28.253062930999999</v>
      </c>
      <c r="M11" s="82"/>
      <c r="N11" s="88">
        <f>IFERROR(L11/$L$11,0)</f>
        <v>1</v>
      </c>
      <c r="O11" s="88">
        <f>L11/'סכום נכסי הקרן'!$C$42</f>
        <v>3.63629060285687E-4</v>
      </c>
    </row>
    <row r="12" spans="2:15" s="4" customFormat="1" ht="18" customHeight="1">
      <c r="B12" s="71" t="s">
        <v>186</v>
      </c>
      <c r="C12" s="82"/>
      <c r="D12" s="82"/>
      <c r="E12" s="82"/>
      <c r="F12" s="82"/>
      <c r="G12" s="82"/>
      <c r="H12" s="82"/>
      <c r="I12" s="82"/>
      <c r="J12" s="87"/>
      <c r="K12" s="89"/>
      <c r="L12" s="87">
        <v>28.253062930999999</v>
      </c>
      <c r="M12" s="82"/>
      <c r="N12" s="88">
        <f t="shared" ref="N12:N15" si="0">IFERROR(L12/$L$11,0)</f>
        <v>1</v>
      </c>
      <c r="O12" s="88">
        <f>L12/'סכום נכסי הקרן'!$C$42</f>
        <v>3.63629060285687E-4</v>
      </c>
    </row>
    <row r="13" spans="2:15">
      <c r="B13" s="97" t="s">
        <v>28</v>
      </c>
      <c r="C13" s="84"/>
      <c r="D13" s="84"/>
      <c r="E13" s="84"/>
      <c r="F13" s="84"/>
      <c r="G13" s="84"/>
      <c r="H13" s="84"/>
      <c r="I13" s="84"/>
      <c r="J13" s="90"/>
      <c r="K13" s="92"/>
      <c r="L13" s="90">
        <v>28.253062930999999</v>
      </c>
      <c r="M13" s="84"/>
      <c r="N13" s="91">
        <f t="shared" si="0"/>
        <v>1</v>
      </c>
      <c r="O13" s="91">
        <f>L13/'סכום נכסי הקרן'!$C$42</f>
        <v>3.63629060285687E-4</v>
      </c>
    </row>
    <row r="14" spans="2:15">
      <c r="B14" s="86" t="s">
        <v>1348</v>
      </c>
      <c r="C14" s="82" t="s">
        <v>1349</v>
      </c>
      <c r="D14" s="93" t="s">
        <v>118</v>
      </c>
      <c r="E14" s="82"/>
      <c r="F14" s="93" t="s">
        <v>1226</v>
      </c>
      <c r="G14" s="82" t="s">
        <v>469</v>
      </c>
      <c r="H14" s="82"/>
      <c r="I14" s="93" t="s">
        <v>125</v>
      </c>
      <c r="J14" s="87">
        <v>211.20354299999997</v>
      </c>
      <c r="K14" s="89">
        <v>1419.8</v>
      </c>
      <c r="L14" s="87">
        <v>10.552312379000002</v>
      </c>
      <c r="M14" s="88">
        <v>3.3006418153914415E-7</v>
      </c>
      <c r="N14" s="88">
        <f t="shared" si="0"/>
        <v>0.37349268660785551</v>
      </c>
      <c r="O14" s="88">
        <f>L14/'סכום נכסי הקרן'!$C$42</f>
        <v>1.3581279465479107E-4</v>
      </c>
    </row>
    <row r="15" spans="2:15">
      <c r="B15" s="86" t="s">
        <v>1350</v>
      </c>
      <c r="C15" s="82" t="s">
        <v>1351</v>
      </c>
      <c r="D15" s="93" t="s">
        <v>118</v>
      </c>
      <c r="E15" s="82"/>
      <c r="F15" s="93" t="s">
        <v>1226</v>
      </c>
      <c r="G15" s="82" t="s">
        <v>469</v>
      </c>
      <c r="H15" s="82"/>
      <c r="I15" s="93" t="s">
        <v>125</v>
      </c>
      <c r="J15" s="87">
        <v>43.139118000000011</v>
      </c>
      <c r="K15" s="89">
        <v>11660.07</v>
      </c>
      <c r="L15" s="87">
        <v>17.700750551999999</v>
      </c>
      <c r="M15" s="88">
        <v>4.7209472843172156E-7</v>
      </c>
      <c r="N15" s="88">
        <f t="shared" si="0"/>
        <v>0.6265073133921446</v>
      </c>
      <c r="O15" s="88">
        <f>L15/'סכום נכסי הקרן'!$C$42</f>
        <v>2.2781626563089593E-4</v>
      </c>
    </row>
    <row r="16" spans="2:15">
      <c r="B16" s="85"/>
      <c r="C16" s="82"/>
      <c r="D16" s="82"/>
      <c r="E16" s="82"/>
      <c r="F16" s="82"/>
      <c r="G16" s="82"/>
      <c r="H16" s="82"/>
      <c r="I16" s="82"/>
      <c r="J16" s="87"/>
      <c r="K16" s="89"/>
      <c r="L16" s="82"/>
      <c r="M16" s="82"/>
      <c r="N16" s="88"/>
      <c r="O16" s="82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118" t="s">
        <v>208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118" t="s">
        <v>106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118" t="s">
        <v>191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118" t="s">
        <v>199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</row>
    <row r="112" spans="2:1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</row>
    <row r="113" spans="2:1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2:1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</row>
    <row r="115" spans="2:1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</row>
    <row r="116" spans="2:15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2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2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22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</row>
    <row r="501" spans="2:15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</row>
    <row r="502" spans="2:15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</row>
    <row r="503" spans="2:15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</row>
    <row r="504" spans="2:15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</row>
    <row r="505" spans="2:15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</row>
    <row r="506" spans="2:15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</row>
    <row r="507" spans="2:15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</row>
    <row r="508" spans="2:15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</row>
    <row r="509" spans="2:15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</row>
    <row r="510" spans="2:15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</row>
    <row r="511" spans="2:15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</row>
    <row r="512" spans="2:15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</row>
    <row r="513" spans="2:15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</row>
    <row r="514" spans="2:15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</row>
    <row r="515" spans="2:15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</row>
    <row r="516" spans="2:15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</row>
    <row r="517" spans="2:15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</row>
    <row r="518" spans="2:15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</row>
    <row r="519" spans="2:15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</row>
    <row r="520" spans="2:15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</row>
    <row r="521" spans="2:15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</row>
    <row r="522" spans="2:15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</row>
    <row r="523" spans="2:15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</row>
    <row r="524" spans="2:15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</row>
    <row r="525" spans="2:15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</row>
  </sheetData>
  <sheetProtection sheet="1" objects="1" scenarios="1"/>
  <mergeCells count="2">
    <mergeCell ref="B6:O6"/>
    <mergeCell ref="B7:O7"/>
  </mergeCells>
  <phoneticPr fontId="6" type="noConversion"/>
  <dataValidations count="1">
    <dataValidation allowBlank="1" showInputMessage="1" showErrorMessage="1" sqref="A1:A1048576 B39:B1048576 C5:C1048576 B1:B18 B20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2.8554687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7" style="1" bestFit="1" customWidth="1"/>
    <col min="8" max="8" width="8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139</v>
      </c>
      <c r="C1" s="67" t="s" vm="1">
        <v>216</v>
      </c>
    </row>
    <row r="2" spans="2:12">
      <c r="B2" s="46" t="s">
        <v>138</v>
      </c>
      <c r="C2" s="67" t="s">
        <v>217</v>
      </c>
    </row>
    <row r="3" spans="2:12">
      <c r="B3" s="46" t="s">
        <v>140</v>
      </c>
      <c r="C3" s="67" t="s">
        <v>218</v>
      </c>
    </row>
    <row r="4" spans="2:12">
      <c r="B4" s="46" t="s">
        <v>141</v>
      </c>
      <c r="C4" s="67">
        <v>8602</v>
      </c>
    </row>
    <row r="6" spans="2:12" ht="26.25" customHeight="1">
      <c r="B6" s="141" t="s">
        <v>166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ht="26.25" customHeight="1">
      <c r="B7" s="141" t="s">
        <v>88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12" s="3" customFormat="1" ht="78.75">
      <c r="B8" s="21" t="s">
        <v>110</v>
      </c>
      <c r="C8" s="29" t="s">
        <v>43</v>
      </c>
      <c r="D8" s="29" t="s">
        <v>113</v>
      </c>
      <c r="E8" s="29" t="s">
        <v>62</v>
      </c>
      <c r="F8" s="29" t="s">
        <v>97</v>
      </c>
      <c r="G8" s="29" t="s">
        <v>193</v>
      </c>
      <c r="H8" s="29" t="s">
        <v>192</v>
      </c>
      <c r="I8" s="29" t="s">
        <v>59</v>
      </c>
      <c r="J8" s="29" t="s">
        <v>56</v>
      </c>
      <c r="K8" s="29" t="s">
        <v>142</v>
      </c>
      <c r="L8" s="65" t="s">
        <v>144</v>
      </c>
    </row>
    <row r="9" spans="2:12" s="3" customFormat="1" ht="25.5">
      <c r="B9" s="14"/>
      <c r="C9" s="15"/>
      <c r="D9" s="15"/>
      <c r="E9" s="15"/>
      <c r="F9" s="15"/>
      <c r="G9" s="15" t="s">
        <v>200</v>
      </c>
      <c r="H9" s="15"/>
      <c r="I9" s="15" t="s">
        <v>196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68" t="s">
        <v>46</v>
      </c>
      <c r="C11" s="82"/>
      <c r="D11" s="82"/>
      <c r="E11" s="82"/>
      <c r="F11" s="82"/>
      <c r="G11" s="87"/>
      <c r="H11" s="89"/>
      <c r="I11" s="87">
        <v>0.112749796</v>
      </c>
      <c r="J11" s="82"/>
      <c r="K11" s="88">
        <f>IFERROR(I11/$I$11,0)</f>
        <v>1</v>
      </c>
      <c r="L11" s="88">
        <f>I11/'סכום נכסי הקרן'!$C$42</f>
        <v>1.4511383231974336E-6</v>
      </c>
    </row>
    <row r="12" spans="2:12" s="4" customFormat="1" ht="18" customHeight="1">
      <c r="B12" s="71" t="s">
        <v>24</v>
      </c>
      <c r="C12" s="82"/>
      <c r="D12" s="82"/>
      <c r="E12" s="82"/>
      <c r="F12" s="82"/>
      <c r="G12" s="87"/>
      <c r="H12" s="89"/>
      <c r="I12" s="87">
        <v>0.10739254999999999</v>
      </c>
      <c r="J12" s="82"/>
      <c r="K12" s="88">
        <f t="shared" ref="K12:K21" si="0">IFERROR(I12/$I$11,0)</f>
        <v>0.95248553709134864</v>
      </c>
      <c r="L12" s="88">
        <f>I12/'סכום נכסי הקרן'!$C$42</f>
        <v>1.3821882651645467E-6</v>
      </c>
    </row>
    <row r="13" spans="2:12">
      <c r="B13" s="97" t="s">
        <v>1352</v>
      </c>
      <c r="C13" s="84"/>
      <c r="D13" s="84"/>
      <c r="E13" s="84"/>
      <c r="F13" s="84"/>
      <c r="G13" s="90"/>
      <c r="H13" s="92"/>
      <c r="I13" s="90">
        <v>0.10739254999999999</v>
      </c>
      <c r="J13" s="84"/>
      <c r="K13" s="91">
        <f t="shared" si="0"/>
        <v>0.95248553709134864</v>
      </c>
      <c r="L13" s="91">
        <f>I13/'סכום נכסי הקרן'!$C$42</f>
        <v>1.3821882651645467E-6</v>
      </c>
    </row>
    <row r="14" spans="2:12">
      <c r="B14" s="86" t="s">
        <v>1353</v>
      </c>
      <c r="C14" s="82" t="s">
        <v>1354</v>
      </c>
      <c r="D14" s="93" t="s">
        <v>114</v>
      </c>
      <c r="E14" s="93" t="s">
        <v>416</v>
      </c>
      <c r="F14" s="93" t="s">
        <v>126</v>
      </c>
      <c r="G14" s="87">
        <v>4.3041600000000004</v>
      </c>
      <c r="H14" s="89">
        <v>1920</v>
      </c>
      <c r="I14" s="87">
        <v>8.2639872000000003E-2</v>
      </c>
      <c r="J14" s="88">
        <v>2.1520800000000004E-6</v>
      </c>
      <c r="K14" s="88">
        <f t="shared" si="0"/>
        <v>0.73294919309654449</v>
      </c>
      <c r="L14" s="88">
        <f>I14/'סכום נכסי הקרן'!$C$42</f>
        <v>1.0636106630590317E-6</v>
      </c>
    </row>
    <row r="15" spans="2:12">
      <c r="B15" s="86" t="s">
        <v>1355</v>
      </c>
      <c r="C15" s="82" t="s">
        <v>1356</v>
      </c>
      <c r="D15" s="93" t="s">
        <v>114</v>
      </c>
      <c r="E15" s="93" t="s">
        <v>150</v>
      </c>
      <c r="F15" s="93" t="s">
        <v>126</v>
      </c>
      <c r="G15" s="87">
        <v>54.314399999999999</v>
      </c>
      <c r="H15" s="89">
        <v>8.9</v>
      </c>
      <c r="I15" s="87">
        <v>4.8339819999999997E-3</v>
      </c>
      <c r="J15" s="88">
        <v>3.6220833287763642E-6</v>
      </c>
      <c r="K15" s="88">
        <f t="shared" si="0"/>
        <v>4.2873532117078061E-2</v>
      </c>
      <c r="L15" s="88">
        <f>I15/'סכום נכסי הקרן'!$C$42</f>
        <v>6.2215425505927973E-8</v>
      </c>
    </row>
    <row r="16" spans="2:12">
      <c r="B16" s="86" t="s">
        <v>1357</v>
      </c>
      <c r="C16" s="82" t="s">
        <v>1358</v>
      </c>
      <c r="D16" s="93" t="s">
        <v>114</v>
      </c>
      <c r="E16" s="93" t="s">
        <v>416</v>
      </c>
      <c r="F16" s="93" t="s">
        <v>126</v>
      </c>
      <c r="G16" s="87">
        <v>33.476799999999997</v>
      </c>
      <c r="H16" s="89">
        <v>59.5</v>
      </c>
      <c r="I16" s="87">
        <v>1.9918696E-2</v>
      </c>
      <c r="J16" s="88">
        <v>2.7327999999999999E-6</v>
      </c>
      <c r="K16" s="88">
        <f t="shared" si="0"/>
        <v>0.17666281187772614</v>
      </c>
      <c r="L16" s="88">
        <f>I16/'סכום נכסי הקרן'!$C$42</f>
        <v>2.5636217659958721E-7</v>
      </c>
    </row>
    <row r="17" spans="2:12">
      <c r="B17" s="85"/>
      <c r="C17" s="82"/>
      <c r="D17" s="82"/>
      <c r="E17" s="82"/>
      <c r="F17" s="82"/>
      <c r="G17" s="87"/>
      <c r="H17" s="89"/>
      <c r="I17" s="82"/>
      <c r="J17" s="82"/>
      <c r="K17" s="88"/>
      <c r="L17" s="82"/>
    </row>
    <row r="18" spans="2:12">
      <c r="B18" s="71" t="s">
        <v>39</v>
      </c>
      <c r="C18" s="82"/>
      <c r="D18" s="82"/>
      <c r="E18" s="82"/>
      <c r="F18" s="82"/>
      <c r="G18" s="87"/>
      <c r="H18" s="89"/>
      <c r="I18" s="87">
        <v>5.3572459999999995E-3</v>
      </c>
      <c r="J18" s="82"/>
      <c r="K18" s="88">
        <f t="shared" si="0"/>
        <v>4.7514462908651287E-2</v>
      </c>
      <c r="L18" s="88">
        <f>I18/'סכום נכסי הקרן'!$C$42</f>
        <v>6.8950058032886892E-8</v>
      </c>
    </row>
    <row r="19" spans="2:12">
      <c r="B19" s="97" t="s">
        <v>1359</v>
      </c>
      <c r="C19" s="84"/>
      <c r="D19" s="84"/>
      <c r="E19" s="84"/>
      <c r="F19" s="84"/>
      <c r="G19" s="90"/>
      <c r="H19" s="92"/>
      <c r="I19" s="90">
        <v>5.3572459999999995E-3</v>
      </c>
      <c r="J19" s="84"/>
      <c r="K19" s="91">
        <f t="shared" si="0"/>
        <v>4.7514462908651287E-2</v>
      </c>
      <c r="L19" s="91">
        <f>I19/'סכום נכסי הקרן'!$C$42</f>
        <v>6.8950058032886892E-8</v>
      </c>
    </row>
    <row r="20" spans="2:12">
      <c r="B20" s="86" t="s">
        <v>1360</v>
      </c>
      <c r="C20" s="82" t="s">
        <v>1361</v>
      </c>
      <c r="D20" s="93" t="s">
        <v>1080</v>
      </c>
      <c r="E20" s="93" t="s">
        <v>1175</v>
      </c>
      <c r="F20" s="93" t="s">
        <v>125</v>
      </c>
      <c r="G20" s="87">
        <v>8.1983999999999995</v>
      </c>
      <c r="H20" s="89">
        <v>8</v>
      </c>
      <c r="I20" s="87">
        <v>2.3080140000000002E-3</v>
      </c>
      <c r="J20" s="88">
        <v>2.4546107784431134E-7</v>
      </c>
      <c r="K20" s="88">
        <f t="shared" si="0"/>
        <v>2.0470227724403156E-2</v>
      </c>
      <c r="L20" s="88">
        <f>I20/'סכום נכסי הקרן'!$C$42</f>
        <v>2.9705131935460016E-8</v>
      </c>
    </row>
    <row r="21" spans="2:12">
      <c r="B21" s="86" t="s">
        <v>1362</v>
      </c>
      <c r="C21" s="82" t="s">
        <v>1363</v>
      </c>
      <c r="D21" s="93" t="s">
        <v>1096</v>
      </c>
      <c r="E21" s="93" t="s">
        <v>1109</v>
      </c>
      <c r="F21" s="93" t="s">
        <v>125</v>
      </c>
      <c r="G21" s="87">
        <v>2.1662629999999998</v>
      </c>
      <c r="H21" s="89">
        <v>40</v>
      </c>
      <c r="I21" s="87">
        <v>3.0492319999999998E-3</v>
      </c>
      <c r="J21" s="88">
        <v>8.5623043478260857E-8</v>
      </c>
      <c r="K21" s="88">
        <f t="shared" si="0"/>
        <v>2.7044235184248137E-2</v>
      </c>
      <c r="L21" s="88">
        <f>I21/'סכום נכסי הקרן'!$C$42</f>
        <v>3.9244926097426882E-8</v>
      </c>
    </row>
    <row r="22" spans="2:12">
      <c r="B22" s="85"/>
      <c r="C22" s="82"/>
      <c r="D22" s="82"/>
      <c r="E22" s="82"/>
      <c r="F22" s="82"/>
      <c r="G22" s="87"/>
      <c r="H22" s="89"/>
      <c r="I22" s="82"/>
      <c r="J22" s="82"/>
      <c r="K22" s="88"/>
      <c r="L22" s="82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18" t="s">
        <v>208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8" t="s">
        <v>106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118" t="s">
        <v>191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18" t="s">
        <v>199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6" type="noConversion"/>
  <dataValidations count="1">
    <dataValidation allowBlank="1" showInputMessage="1" showErrorMessage="1" sqref="A1:A1048576 B1:B19 C5:C1048576 B21:B24 B26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3.140625" style="2" customWidth="1"/>
    <col min="4" max="4" width="6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4.4257812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13">
      <c r="B1" s="46" t="s">
        <v>139</v>
      </c>
      <c r="C1" s="67" t="s" vm="1">
        <v>216</v>
      </c>
    </row>
    <row r="2" spans="2:13">
      <c r="B2" s="46" t="s">
        <v>138</v>
      </c>
      <c r="C2" s="67" t="s">
        <v>217</v>
      </c>
    </row>
    <row r="3" spans="2:13">
      <c r="B3" s="46" t="s">
        <v>140</v>
      </c>
      <c r="C3" s="67" t="s">
        <v>218</v>
      </c>
    </row>
    <row r="4" spans="2:13">
      <c r="B4" s="46" t="s">
        <v>141</v>
      </c>
      <c r="C4" s="67">
        <v>8602</v>
      </c>
    </row>
    <row r="6" spans="2:13" ht="26.25" customHeight="1">
      <c r="B6" s="141" t="s">
        <v>166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3" ht="26.25" customHeight="1">
      <c r="B7" s="141" t="s">
        <v>89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M7" s="3"/>
    </row>
    <row r="8" spans="2:13" s="3" customFormat="1" ht="78.75">
      <c r="B8" s="21" t="s">
        <v>110</v>
      </c>
      <c r="C8" s="29" t="s">
        <v>43</v>
      </c>
      <c r="D8" s="29" t="s">
        <v>113</v>
      </c>
      <c r="E8" s="29" t="s">
        <v>62</v>
      </c>
      <c r="F8" s="29" t="s">
        <v>97</v>
      </c>
      <c r="G8" s="29" t="s">
        <v>193</v>
      </c>
      <c r="H8" s="29" t="s">
        <v>192</v>
      </c>
      <c r="I8" s="29" t="s">
        <v>59</v>
      </c>
      <c r="J8" s="29" t="s">
        <v>56</v>
      </c>
      <c r="K8" s="29" t="s">
        <v>142</v>
      </c>
      <c r="L8" s="30" t="s">
        <v>144</v>
      </c>
    </row>
    <row r="9" spans="2:13" s="3" customFormat="1">
      <c r="B9" s="14"/>
      <c r="C9" s="29"/>
      <c r="D9" s="29"/>
      <c r="E9" s="29"/>
      <c r="F9" s="29"/>
      <c r="G9" s="15" t="s">
        <v>200</v>
      </c>
      <c r="H9" s="15"/>
      <c r="I9" s="15" t="s">
        <v>196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77" t="s">
        <v>48</v>
      </c>
      <c r="C11" s="84"/>
      <c r="D11" s="84"/>
      <c r="E11" s="84"/>
      <c r="F11" s="84"/>
      <c r="G11" s="90"/>
      <c r="H11" s="92"/>
      <c r="I11" s="90">
        <v>0.57351654200000002</v>
      </c>
      <c r="J11" s="84"/>
      <c r="K11" s="91">
        <f>IFERROR(I11/$I$11,0)</f>
        <v>1</v>
      </c>
      <c r="L11" s="91">
        <f>I11/'סכום נכסי הקרן'!$C$42</f>
        <v>7.3814043360563648E-6</v>
      </c>
    </row>
    <row r="12" spans="2:13">
      <c r="B12" s="71" t="s">
        <v>187</v>
      </c>
      <c r="C12" s="82"/>
      <c r="D12" s="82"/>
      <c r="E12" s="82"/>
      <c r="F12" s="82"/>
      <c r="G12" s="87"/>
      <c r="H12" s="89"/>
      <c r="I12" s="87">
        <v>0.45042720100000005</v>
      </c>
      <c r="J12" s="82"/>
      <c r="K12" s="88">
        <f t="shared" ref="K12:K24" si="0">IFERROR(I12/$I$11,0)</f>
        <v>0.78537787145466509</v>
      </c>
      <c r="L12" s="88">
        <f>I12/'סכום נכסי הקרן'!$C$42</f>
        <v>5.7971916257981835E-6</v>
      </c>
    </row>
    <row r="13" spans="2:13">
      <c r="B13" s="97" t="s">
        <v>184</v>
      </c>
      <c r="C13" s="84"/>
      <c r="D13" s="84"/>
      <c r="E13" s="84"/>
      <c r="F13" s="84"/>
      <c r="G13" s="90"/>
      <c r="H13" s="92"/>
      <c r="I13" s="90">
        <v>0.45042720100000005</v>
      </c>
      <c r="J13" s="84"/>
      <c r="K13" s="91">
        <f t="shared" si="0"/>
        <v>0.78537787145466509</v>
      </c>
      <c r="L13" s="91">
        <f>I13/'סכום נכסי הקרן'!$C$42</f>
        <v>5.7971916257981835E-6</v>
      </c>
    </row>
    <row r="14" spans="2:13">
      <c r="B14" s="86" t="s">
        <v>1364</v>
      </c>
      <c r="C14" s="82" t="s">
        <v>1365</v>
      </c>
      <c r="D14" s="93" t="s">
        <v>114</v>
      </c>
      <c r="E14" s="93" t="s">
        <v>468</v>
      </c>
      <c r="F14" s="93" t="s">
        <v>126</v>
      </c>
      <c r="G14" s="87">
        <v>2.9718999999999999E-2</v>
      </c>
      <c r="H14" s="80">
        <v>287800</v>
      </c>
      <c r="I14" s="87">
        <v>8.5531858000000002E-2</v>
      </c>
      <c r="J14" s="82"/>
      <c r="K14" s="88">
        <f t="shared" si="0"/>
        <v>0.1491358169055218</v>
      </c>
      <c r="L14" s="88">
        <f>I14/'סכום נכסי הקרן'!$C$42</f>
        <v>1.1008317655677266E-6</v>
      </c>
    </row>
    <row r="15" spans="2:13">
      <c r="B15" s="86" t="s">
        <v>1366</v>
      </c>
      <c r="C15" s="82" t="s">
        <v>1367</v>
      </c>
      <c r="D15" s="93" t="s">
        <v>114</v>
      </c>
      <c r="E15" s="93" t="s">
        <v>468</v>
      </c>
      <c r="F15" s="93" t="s">
        <v>126</v>
      </c>
      <c r="G15" s="87">
        <v>0.12447900000000001</v>
      </c>
      <c r="H15" s="80">
        <v>768200</v>
      </c>
      <c r="I15" s="87">
        <v>0.95624798500000008</v>
      </c>
      <c r="J15" s="82"/>
      <c r="K15" s="88">
        <f t="shared" si="0"/>
        <v>1.6673415934356781</v>
      </c>
      <c r="L15" s="88">
        <f>I15/'סכום נכסי הקרן'!$C$42</f>
        <v>1.2307322467473243E-5</v>
      </c>
    </row>
    <row r="16" spans="2:13">
      <c r="B16" s="86" t="s">
        <v>1368</v>
      </c>
      <c r="C16" s="82" t="s">
        <v>1369</v>
      </c>
      <c r="D16" s="93" t="s">
        <v>114</v>
      </c>
      <c r="E16" s="93" t="s">
        <v>468</v>
      </c>
      <c r="F16" s="93" t="s">
        <v>126</v>
      </c>
      <c r="G16" s="87">
        <v>-0.12447900000000001</v>
      </c>
      <c r="H16" s="89">
        <v>0</v>
      </c>
      <c r="I16" s="89">
        <v>0</v>
      </c>
      <c r="J16" s="82"/>
      <c r="K16" s="88">
        <f t="shared" si="0"/>
        <v>0</v>
      </c>
      <c r="L16" s="123">
        <v>0</v>
      </c>
    </row>
    <row r="17" spans="2:12">
      <c r="B17" s="86" t="s">
        <v>1370</v>
      </c>
      <c r="C17" s="82" t="s">
        <v>1371</v>
      </c>
      <c r="D17" s="93" t="s">
        <v>114</v>
      </c>
      <c r="E17" s="93" t="s">
        <v>468</v>
      </c>
      <c r="F17" s="93" t="s">
        <v>126</v>
      </c>
      <c r="G17" s="87">
        <v>-2.9718999999999999E-2</v>
      </c>
      <c r="H17" s="80">
        <v>1989800</v>
      </c>
      <c r="I17" s="87">
        <v>-0.59135264199999993</v>
      </c>
      <c r="J17" s="82"/>
      <c r="K17" s="88">
        <f t="shared" si="0"/>
        <v>-1.0310995388865347</v>
      </c>
      <c r="L17" s="88">
        <f>I17/'סכום נכסי הקרן'!$C$42</f>
        <v>-7.6109626072427851E-6</v>
      </c>
    </row>
    <row r="18" spans="2:12">
      <c r="B18" s="85"/>
      <c r="C18" s="82"/>
      <c r="D18" s="82"/>
      <c r="E18" s="82"/>
      <c r="F18" s="82"/>
      <c r="G18" s="87"/>
      <c r="H18" s="89"/>
      <c r="I18" s="82"/>
      <c r="J18" s="82"/>
      <c r="K18" s="88"/>
      <c r="L18" s="82"/>
    </row>
    <row r="19" spans="2:12">
      <c r="B19" s="71" t="s">
        <v>186</v>
      </c>
      <c r="C19" s="82"/>
      <c r="D19" s="82"/>
      <c r="E19" s="82"/>
      <c r="F19" s="82"/>
      <c r="G19" s="87"/>
      <c r="H19" s="89"/>
      <c r="I19" s="87">
        <v>0.12308934099999999</v>
      </c>
      <c r="J19" s="82"/>
      <c r="K19" s="88">
        <f t="shared" si="0"/>
        <v>0.21462212854533494</v>
      </c>
      <c r="L19" s="88">
        <f>I19/'סכום נכסי הקרן'!$C$42</f>
        <v>1.5842127102581819E-6</v>
      </c>
    </row>
    <row r="20" spans="2:12">
      <c r="B20" s="97" t="s">
        <v>184</v>
      </c>
      <c r="C20" s="84"/>
      <c r="D20" s="84"/>
      <c r="E20" s="84"/>
      <c r="F20" s="84"/>
      <c r="G20" s="90"/>
      <c r="H20" s="92"/>
      <c r="I20" s="90">
        <v>0.12308934099999999</v>
      </c>
      <c r="J20" s="84"/>
      <c r="K20" s="91">
        <f t="shared" si="0"/>
        <v>0.21462212854533494</v>
      </c>
      <c r="L20" s="91">
        <f>I20/'סכום נכסי הקרן'!$C$42</f>
        <v>1.5842127102581819E-6</v>
      </c>
    </row>
    <row r="21" spans="2:12">
      <c r="B21" s="86" t="s">
        <v>1372</v>
      </c>
      <c r="C21" s="82" t="s">
        <v>1372</v>
      </c>
      <c r="D21" s="93" t="s">
        <v>26</v>
      </c>
      <c r="E21" s="93" t="s">
        <v>468</v>
      </c>
      <c r="F21" s="93" t="s">
        <v>125</v>
      </c>
      <c r="G21" s="87">
        <v>0.46638000000000007</v>
      </c>
      <c r="H21" s="89">
        <v>262</v>
      </c>
      <c r="I21" s="87">
        <v>0.42999209999999999</v>
      </c>
      <c r="J21" s="82"/>
      <c r="K21" s="88">
        <f t="shared" si="0"/>
        <v>0.7497466393916149</v>
      </c>
      <c r="L21" s="88">
        <f>I21/'סכום נכסי הקרן'!$C$42</f>
        <v>5.5341830949489541E-6</v>
      </c>
    </row>
    <row r="22" spans="2:12">
      <c r="B22" s="86" t="s">
        <v>1373</v>
      </c>
      <c r="C22" s="82" t="s">
        <v>1373</v>
      </c>
      <c r="D22" s="93" t="s">
        <v>26</v>
      </c>
      <c r="E22" s="93" t="s">
        <v>468</v>
      </c>
      <c r="F22" s="93" t="s">
        <v>125</v>
      </c>
      <c r="G22" s="87">
        <v>-0.46638000000000007</v>
      </c>
      <c r="H22" s="89">
        <v>71</v>
      </c>
      <c r="I22" s="87">
        <v>-0.11652457699999999</v>
      </c>
      <c r="J22" s="82"/>
      <c r="K22" s="88">
        <f t="shared" si="0"/>
        <v>-0.2031756165108137</v>
      </c>
      <c r="L22" s="88">
        <f>I22/'סכום נכסי הקרן'!$C$42</f>
        <v>-1.4997213766938454E-6</v>
      </c>
    </row>
    <row r="23" spans="2:12">
      <c r="B23" s="86" t="s">
        <v>1374</v>
      </c>
      <c r="C23" s="82" t="s">
        <v>1374</v>
      </c>
      <c r="D23" s="93" t="s">
        <v>26</v>
      </c>
      <c r="E23" s="93" t="s">
        <v>468</v>
      </c>
      <c r="F23" s="93" t="s">
        <v>125</v>
      </c>
      <c r="G23" s="87">
        <v>0.46638000000000007</v>
      </c>
      <c r="H23" s="89">
        <v>105</v>
      </c>
      <c r="I23" s="87">
        <v>0.17232507799999999</v>
      </c>
      <c r="J23" s="82"/>
      <c r="K23" s="88">
        <f t="shared" si="0"/>
        <v>0.30047098100964625</v>
      </c>
      <c r="L23" s="88">
        <f>I23/'סכום נכסי הקרן'!$C$42</f>
        <v>2.2178978020837125E-6</v>
      </c>
    </row>
    <row r="24" spans="2:12">
      <c r="B24" s="86" t="s">
        <v>1375</v>
      </c>
      <c r="C24" s="82" t="s">
        <v>1375</v>
      </c>
      <c r="D24" s="93" t="s">
        <v>26</v>
      </c>
      <c r="E24" s="93" t="s">
        <v>468</v>
      </c>
      <c r="F24" s="93" t="s">
        <v>125</v>
      </c>
      <c r="G24" s="87">
        <v>-0.46638000000000007</v>
      </c>
      <c r="H24" s="89">
        <v>221</v>
      </c>
      <c r="I24" s="87">
        <v>-0.36270326000000003</v>
      </c>
      <c r="J24" s="82"/>
      <c r="K24" s="88">
        <f t="shared" si="0"/>
        <v>-0.63241987534511257</v>
      </c>
      <c r="L24" s="88">
        <f>I24/'סכום נכסי הקרן'!$C$42</f>
        <v>-4.6681468100806397E-6</v>
      </c>
    </row>
    <row r="25" spans="2:12">
      <c r="B25" s="85"/>
      <c r="C25" s="82"/>
      <c r="D25" s="82"/>
      <c r="E25" s="82"/>
      <c r="F25" s="82"/>
      <c r="G25" s="87"/>
      <c r="H25" s="89"/>
      <c r="I25" s="82"/>
      <c r="J25" s="82"/>
      <c r="K25" s="88"/>
      <c r="L25" s="82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18" t="s">
        <v>208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18" t="s">
        <v>106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118" t="s">
        <v>191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118" t="s">
        <v>199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</row>
    <row r="572" spans="2:12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</row>
    <row r="573" spans="2:12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</row>
    <row r="574" spans="2:12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</row>
    <row r="575" spans="2:12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</row>
    <row r="576" spans="2:12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</row>
    <row r="577" spans="2:12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</row>
    <row r="578" spans="2:12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</row>
    <row r="579" spans="2:12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</row>
    <row r="580" spans="2:12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</row>
    <row r="581" spans="2:12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</row>
    <row r="582" spans="2:12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</row>
    <row r="583" spans="2:12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</row>
    <row r="584" spans="2:12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</row>
    <row r="585" spans="2:12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</row>
    <row r="586" spans="2:12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zoomScale="85" zoomScaleNormal="85" workbookViewId="0"/>
  </sheetViews>
  <sheetFormatPr defaultColWidth="9.140625" defaultRowHeight="18"/>
  <cols>
    <col min="1" max="1" width="6.28515625" style="2" customWidth="1"/>
    <col min="2" max="2" width="33" style="2" bestFit="1" customWidth="1"/>
    <col min="3" max="3" width="43" style="2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1.8554687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139</v>
      </c>
      <c r="C1" s="67" t="s" vm="1">
        <v>216</v>
      </c>
    </row>
    <row r="2" spans="1:11">
      <c r="B2" s="46" t="s">
        <v>138</v>
      </c>
      <c r="C2" s="67" t="s">
        <v>217</v>
      </c>
    </row>
    <row r="3" spans="1:11">
      <c r="B3" s="46" t="s">
        <v>140</v>
      </c>
      <c r="C3" s="67" t="s">
        <v>218</v>
      </c>
    </row>
    <row r="4" spans="1:11">
      <c r="B4" s="46" t="s">
        <v>141</v>
      </c>
      <c r="C4" s="67">
        <v>8602</v>
      </c>
    </row>
    <row r="6" spans="1:11" ht="26.25" customHeight="1">
      <c r="B6" s="141" t="s">
        <v>166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1:11" ht="26.25" customHeight="1">
      <c r="B7" s="141" t="s">
        <v>90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1:11" s="3" customFormat="1" ht="78.75">
      <c r="A8" s="2"/>
      <c r="B8" s="21" t="s">
        <v>110</v>
      </c>
      <c r="C8" s="29" t="s">
        <v>43</v>
      </c>
      <c r="D8" s="29" t="s">
        <v>113</v>
      </c>
      <c r="E8" s="29" t="s">
        <v>62</v>
      </c>
      <c r="F8" s="29" t="s">
        <v>97</v>
      </c>
      <c r="G8" s="29" t="s">
        <v>193</v>
      </c>
      <c r="H8" s="29" t="s">
        <v>192</v>
      </c>
      <c r="I8" s="29" t="s">
        <v>59</v>
      </c>
      <c r="J8" s="29" t="s">
        <v>142</v>
      </c>
      <c r="K8" s="30" t="s">
        <v>144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200</v>
      </c>
      <c r="H9" s="15"/>
      <c r="I9" s="15" t="s">
        <v>196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47</v>
      </c>
      <c r="C11" s="82"/>
      <c r="D11" s="82"/>
      <c r="E11" s="82"/>
      <c r="F11" s="82"/>
      <c r="G11" s="87"/>
      <c r="H11" s="89"/>
      <c r="I11" s="87">
        <v>-11.187172967999999</v>
      </c>
      <c r="J11" s="88">
        <f>IFERROR(I11/$I$11,0)</f>
        <v>1</v>
      </c>
      <c r="K11" s="88">
        <f>I11/'סכום נכסי הקרן'!$C$42</f>
        <v>-1.4398372323532342E-4</v>
      </c>
    </row>
    <row r="12" spans="1:11">
      <c r="B12" s="71" t="s">
        <v>189</v>
      </c>
      <c r="C12" s="82"/>
      <c r="D12" s="82"/>
      <c r="E12" s="82"/>
      <c r="F12" s="82"/>
      <c r="G12" s="87"/>
      <c r="H12" s="89"/>
      <c r="I12" s="87">
        <v>-11.187172967999999</v>
      </c>
      <c r="J12" s="88">
        <f t="shared" ref="J12:J17" si="0">IFERROR(I12/$I$11,0)</f>
        <v>1</v>
      </c>
      <c r="K12" s="88">
        <f>I12/'סכום נכסי הקרן'!$C$42</f>
        <v>-1.4398372323532342E-4</v>
      </c>
    </row>
    <row r="13" spans="1:11">
      <c r="B13" s="85" t="s">
        <v>1376</v>
      </c>
      <c r="C13" s="82" t="s">
        <v>1377</v>
      </c>
      <c r="D13" s="93" t="s">
        <v>26</v>
      </c>
      <c r="E13" s="93" t="s">
        <v>468</v>
      </c>
      <c r="F13" s="93" t="s">
        <v>125</v>
      </c>
      <c r="G13" s="87">
        <v>9.3415999999999999E-2</v>
      </c>
      <c r="H13" s="89">
        <v>95940</v>
      </c>
      <c r="I13" s="87">
        <v>-0.36778765299999999</v>
      </c>
      <c r="J13" s="88">
        <f t="shared" si="0"/>
        <v>3.28758350346443E-2</v>
      </c>
      <c r="K13" s="88">
        <f>I13/'סכום נכסי הקרן'!$C$42</f>
        <v>-4.7335851327583737E-6</v>
      </c>
    </row>
    <row r="14" spans="1:11">
      <c r="B14" s="85" t="s">
        <v>1378</v>
      </c>
      <c r="C14" s="82" t="s">
        <v>1379</v>
      </c>
      <c r="D14" s="93" t="s">
        <v>26</v>
      </c>
      <c r="E14" s="93" t="s">
        <v>468</v>
      </c>
      <c r="F14" s="93" t="s">
        <v>125</v>
      </c>
      <c r="G14" s="87">
        <v>1.6556000000000001E-2</v>
      </c>
      <c r="H14" s="89">
        <v>1102225</v>
      </c>
      <c r="I14" s="87">
        <v>-0.85951974199999992</v>
      </c>
      <c r="J14" s="88">
        <f t="shared" si="0"/>
        <v>7.6830826202346783E-2</v>
      </c>
      <c r="K14" s="88">
        <f>I14/'סכום נכסי הקרן'!$C$42</f>
        <v>-1.1062388415859934E-5</v>
      </c>
    </row>
    <row r="15" spans="1:11">
      <c r="B15" s="85" t="s">
        <v>1380</v>
      </c>
      <c r="C15" s="82" t="s">
        <v>1381</v>
      </c>
      <c r="D15" s="93" t="s">
        <v>26</v>
      </c>
      <c r="E15" s="93" t="s">
        <v>468</v>
      </c>
      <c r="F15" s="93" t="s">
        <v>133</v>
      </c>
      <c r="G15" s="87">
        <v>1.4924E-2</v>
      </c>
      <c r="H15" s="89">
        <v>116990</v>
      </c>
      <c r="I15" s="87">
        <v>-0.32182846300000001</v>
      </c>
      <c r="J15" s="88">
        <f t="shared" si="0"/>
        <v>2.8767630921642511E-2</v>
      </c>
      <c r="K15" s="88">
        <f>I15/'סכום נכסי הקרן'!$C$42</f>
        <v>-4.1420706087577072E-6</v>
      </c>
    </row>
    <row r="16" spans="1:11">
      <c r="B16" s="85" t="s">
        <v>1382</v>
      </c>
      <c r="C16" s="82" t="s">
        <v>1383</v>
      </c>
      <c r="D16" s="93" t="s">
        <v>26</v>
      </c>
      <c r="E16" s="93" t="s">
        <v>468</v>
      </c>
      <c r="F16" s="93" t="s">
        <v>125</v>
      </c>
      <c r="G16" s="87">
        <v>0.36001399999999995</v>
      </c>
      <c r="H16" s="89">
        <v>386100</v>
      </c>
      <c r="I16" s="87">
        <v>-9.0378331839999984</v>
      </c>
      <c r="J16" s="88">
        <f t="shared" si="0"/>
        <v>0.80787462657920706</v>
      </c>
      <c r="K16" s="88">
        <f>I16/'סכום נכסי הקרן'!$C$42</f>
        <v>-1.163207966422208E-4</v>
      </c>
    </row>
    <row r="17" spans="2:11">
      <c r="B17" s="85" t="s">
        <v>1384</v>
      </c>
      <c r="C17" s="82" t="s">
        <v>1385</v>
      </c>
      <c r="D17" s="93" t="s">
        <v>26</v>
      </c>
      <c r="E17" s="93" t="s">
        <v>468</v>
      </c>
      <c r="F17" s="93" t="s">
        <v>127</v>
      </c>
      <c r="G17" s="87">
        <v>0.193828</v>
      </c>
      <c r="H17" s="89">
        <v>42410</v>
      </c>
      <c r="I17" s="87">
        <v>-0.60020392600000005</v>
      </c>
      <c r="J17" s="88">
        <f t="shared" si="0"/>
        <v>5.3651081262159325E-2</v>
      </c>
      <c r="K17" s="88">
        <f>I17/'סכום נכסי הקרן'!$C$42</f>
        <v>-7.7248824357265945E-6</v>
      </c>
    </row>
    <row r="18" spans="2:11">
      <c r="B18" s="71"/>
      <c r="C18" s="82"/>
      <c r="D18" s="82"/>
      <c r="E18" s="82"/>
      <c r="F18" s="82"/>
      <c r="G18" s="87"/>
      <c r="H18" s="89"/>
      <c r="I18" s="82"/>
      <c r="J18" s="88"/>
      <c r="K18" s="82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118" t="s">
        <v>208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118" t="s">
        <v>106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118" t="s">
        <v>191</v>
      </c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118" t="s">
        <v>199</v>
      </c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110"/>
      <c r="C118" s="122"/>
      <c r="D118" s="122"/>
      <c r="E118" s="122"/>
      <c r="F118" s="122"/>
      <c r="G118" s="122"/>
      <c r="H118" s="122"/>
      <c r="I118" s="111"/>
      <c r="J118" s="111"/>
      <c r="K118" s="122"/>
    </row>
    <row r="119" spans="2:11">
      <c r="B119" s="110"/>
      <c r="C119" s="122"/>
      <c r="D119" s="122"/>
      <c r="E119" s="122"/>
      <c r="F119" s="122"/>
      <c r="G119" s="122"/>
      <c r="H119" s="122"/>
      <c r="I119" s="111"/>
      <c r="J119" s="111"/>
      <c r="K119" s="122"/>
    </row>
    <row r="120" spans="2:11">
      <c r="B120" s="110"/>
      <c r="C120" s="122"/>
      <c r="D120" s="122"/>
      <c r="E120" s="122"/>
      <c r="F120" s="122"/>
      <c r="G120" s="122"/>
      <c r="H120" s="122"/>
      <c r="I120" s="111"/>
      <c r="J120" s="111"/>
      <c r="K120" s="122"/>
    </row>
    <row r="121" spans="2:11">
      <c r="B121" s="110"/>
      <c r="C121" s="122"/>
      <c r="D121" s="122"/>
      <c r="E121" s="122"/>
      <c r="F121" s="122"/>
      <c r="G121" s="122"/>
      <c r="H121" s="122"/>
      <c r="I121" s="111"/>
      <c r="J121" s="111"/>
      <c r="K121" s="122"/>
    </row>
    <row r="122" spans="2:11">
      <c r="B122" s="110"/>
      <c r="C122" s="122"/>
      <c r="D122" s="122"/>
      <c r="E122" s="122"/>
      <c r="F122" s="122"/>
      <c r="G122" s="122"/>
      <c r="H122" s="122"/>
      <c r="I122" s="111"/>
      <c r="J122" s="111"/>
      <c r="K122" s="122"/>
    </row>
    <row r="123" spans="2:11">
      <c r="B123" s="110"/>
      <c r="C123" s="122"/>
      <c r="D123" s="122"/>
      <c r="E123" s="122"/>
      <c r="F123" s="122"/>
      <c r="G123" s="122"/>
      <c r="H123" s="122"/>
      <c r="I123" s="111"/>
      <c r="J123" s="111"/>
      <c r="K123" s="122"/>
    </row>
    <row r="124" spans="2:11">
      <c r="B124" s="110"/>
      <c r="C124" s="122"/>
      <c r="D124" s="122"/>
      <c r="E124" s="122"/>
      <c r="F124" s="122"/>
      <c r="G124" s="122"/>
      <c r="H124" s="122"/>
      <c r="I124" s="111"/>
      <c r="J124" s="111"/>
      <c r="K124" s="122"/>
    </row>
    <row r="125" spans="2:11">
      <c r="B125" s="110"/>
      <c r="C125" s="122"/>
      <c r="D125" s="122"/>
      <c r="E125" s="122"/>
      <c r="F125" s="122"/>
      <c r="G125" s="122"/>
      <c r="H125" s="122"/>
      <c r="I125" s="111"/>
      <c r="J125" s="111"/>
      <c r="K125" s="122"/>
    </row>
    <row r="126" spans="2:11">
      <c r="B126" s="110"/>
      <c r="C126" s="122"/>
      <c r="D126" s="122"/>
      <c r="E126" s="122"/>
      <c r="F126" s="122"/>
      <c r="G126" s="122"/>
      <c r="H126" s="122"/>
      <c r="I126" s="111"/>
      <c r="J126" s="111"/>
      <c r="K126" s="122"/>
    </row>
    <row r="127" spans="2:11">
      <c r="B127" s="110"/>
      <c r="C127" s="122"/>
      <c r="D127" s="122"/>
      <c r="E127" s="122"/>
      <c r="F127" s="122"/>
      <c r="G127" s="122"/>
      <c r="H127" s="122"/>
      <c r="I127" s="111"/>
      <c r="J127" s="111"/>
      <c r="K127" s="122"/>
    </row>
    <row r="128" spans="2:11">
      <c r="B128" s="110"/>
      <c r="C128" s="122"/>
      <c r="D128" s="122"/>
      <c r="E128" s="122"/>
      <c r="F128" s="122"/>
      <c r="G128" s="122"/>
      <c r="H128" s="122"/>
      <c r="I128" s="111"/>
      <c r="J128" s="111"/>
      <c r="K128" s="122"/>
    </row>
    <row r="129" spans="2:11">
      <c r="B129" s="110"/>
      <c r="C129" s="122"/>
      <c r="D129" s="122"/>
      <c r="E129" s="122"/>
      <c r="F129" s="122"/>
      <c r="G129" s="122"/>
      <c r="H129" s="122"/>
      <c r="I129" s="111"/>
      <c r="J129" s="111"/>
      <c r="K129" s="122"/>
    </row>
    <row r="130" spans="2:11">
      <c r="B130" s="110"/>
      <c r="C130" s="122"/>
      <c r="D130" s="122"/>
      <c r="E130" s="122"/>
      <c r="F130" s="122"/>
      <c r="G130" s="122"/>
      <c r="H130" s="122"/>
      <c r="I130" s="111"/>
      <c r="J130" s="111"/>
      <c r="K130" s="122"/>
    </row>
    <row r="131" spans="2:11">
      <c r="B131" s="110"/>
      <c r="C131" s="122"/>
      <c r="D131" s="122"/>
      <c r="E131" s="122"/>
      <c r="F131" s="122"/>
      <c r="G131" s="122"/>
      <c r="H131" s="122"/>
      <c r="I131" s="111"/>
      <c r="J131" s="111"/>
      <c r="K131" s="122"/>
    </row>
    <row r="132" spans="2:11">
      <c r="B132" s="110"/>
      <c r="C132" s="122"/>
      <c r="D132" s="122"/>
      <c r="E132" s="122"/>
      <c r="F132" s="122"/>
      <c r="G132" s="122"/>
      <c r="H132" s="122"/>
      <c r="I132" s="111"/>
      <c r="J132" s="111"/>
      <c r="K132" s="122"/>
    </row>
    <row r="133" spans="2:11">
      <c r="B133" s="110"/>
      <c r="C133" s="122"/>
      <c r="D133" s="122"/>
      <c r="E133" s="122"/>
      <c r="F133" s="122"/>
      <c r="G133" s="122"/>
      <c r="H133" s="122"/>
      <c r="I133" s="111"/>
      <c r="J133" s="111"/>
      <c r="K133" s="122"/>
    </row>
    <row r="134" spans="2:11">
      <c r="B134" s="110"/>
      <c r="C134" s="122"/>
      <c r="D134" s="122"/>
      <c r="E134" s="122"/>
      <c r="F134" s="122"/>
      <c r="G134" s="122"/>
      <c r="H134" s="122"/>
      <c r="I134" s="111"/>
      <c r="J134" s="111"/>
      <c r="K134" s="122"/>
    </row>
    <row r="135" spans="2:11">
      <c r="B135" s="110"/>
      <c r="C135" s="122"/>
      <c r="D135" s="122"/>
      <c r="E135" s="122"/>
      <c r="F135" s="122"/>
      <c r="G135" s="122"/>
      <c r="H135" s="122"/>
      <c r="I135" s="111"/>
      <c r="J135" s="111"/>
      <c r="K135" s="122"/>
    </row>
    <row r="136" spans="2:11">
      <c r="B136" s="110"/>
      <c r="C136" s="122"/>
      <c r="D136" s="122"/>
      <c r="E136" s="122"/>
      <c r="F136" s="122"/>
      <c r="G136" s="122"/>
      <c r="H136" s="122"/>
      <c r="I136" s="111"/>
      <c r="J136" s="111"/>
      <c r="K136" s="122"/>
    </row>
    <row r="137" spans="2:11">
      <c r="B137" s="110"/>
      <c r="C137" s="122"/>
      <c r="D137" s="122"/>
      <c r="E137" s="122"/>
      <c r="F137" s="122"/>
      <c r="G137" s="122"/>
      <c r="H137" s="122"/>
      <c r="I137" s="111"/>
      <c r="J137" s="111"/>
      <c r="K137" s="122"/>
    </row>
    <row r="138" spans="2:11">
      <c r="B138" s="110"/>
      <c r="C138" s="122"/>
      <c r="D138" s="122"/>
      <c r="E138" s="122"/>
      <c r="F138" s="122"/>
      <c r="G138" s="122"/>
      <c r="H138" s="122"/>
      <c r="I138" s="111"/>
      <c r="J138" s="111"/>
      <c r="K138" s="122"/>
    </row>
    <row r="139" spans="2:11">
      <c r="B139" s="110"/>
      <c r="C139" s="122"/>
      <c r="D139" s="122"/>
      <c r="E139" s="122"/>
      <c r="F139" s="122"/>
      <c r="G139" s="122"/>
      <c r="H139" s="122"/>
      <c r="I139" s="111"/>
      <c r="J139" s="111"/>
      <c r="K139" s="122"/>
    </row>
    <row r="140" spans="2:11">
      <c r="B140" s="110"/>
      <c r="C140" s="122"/>
      <c r="D140" s="122"/>
      <c r="E140" s="122"/>
      <c r="F140" s="122"/>
      <c r="G140" s="122"/>
      <c r="H140" s="122"/>
      <c r="I140" s="111"/>
      <c r="J140" s="111"/>
      <c r="K140" s="122"/>
    </row>
    <row r="141" spans="2:11">
      <c r="B141" s="110"/>
      <c r="C141" s="122"/>
      <c r="D141" s="122"/>
      <c r="E141" s="122"/>
      <c r="F141" s="122"/>
      <c r="G141" s="122"/>
      <c r="H141" s="122"/>
      <c r="I141" s="111"/>
      <c r="J141" s="111"/>
      <c r="K141" s="122"/>
    </row>
    <row r="142" spans="2:11">
      <c r="B142" s="110"/>
      <c r="C142" s="122"/>
      <c r="D142" s="122"/>
      <c r="E142" s="122"/>
      <c r="F142" s="122"/>
      <c r="G142" s="122"/>
      <c r="H142" s="122"/>
      <c r="I142" s="111"/>
      <c r="J142" s="111"/>
      <c r="K142" s="122"/>
    </row>
    <row r="143" spans="2:11">
      <c r="B143" s="110"/>
      <c r="C143" s="122"/>
      <c r="D143" s="122"/>
      <c r="E143" s="122"/>
      <c r="F143" s="122"/>
      <c r="G143" s="122"/>
      <c r="H143" s="122"/>
      <c r="I143" s="111"/>
      <c r="J143" s="111"/>
      <c r="K143" s="122"/>
    </row>
    <row r="144" spans="2:11">
      <c r="B144" s="110"/>
      <c r="C144" s="122"/>
      <c r="D144" s="122"/>
      <c r="E144" s="122"/>
      <c r="F144" s="122"/>
      <c r="G144" s="122"/>
      <c r="H144" s="122"/>
      <c r="I144" s="111"/>
      <c r="J144" s="111"/>
      <c r="K144" s="122"/>
    </row>
    <row r="145" spans="2:11">
      <c r="B145" s="110"/>
      <c r="C145" s="122"/>
      <c r="D145" s="122"/>
      <c r="E145" s="122"/>
      <c r="F145" s="122"/>
      <c r="G145" s="122"/>
      <c r="H145" s="122"/>
      <c r="I145" s="111"/>
      <c r="J145" s="111"/>
      <c r="K145" s="122"/>
    </row>
    <row r="146" spans="2:11">
      <c r="B146" s="110"/>
      <c r="C146" s="122"/>
      <c r="D146" s="122"/>
      <c r="E146" s="122"/>
      <c r="F146" s="122"/>
      <c r="G146" s="122"/>
      <c r="H146" s="122"/>
      <c r="I146" s="111"/>
      <c r="J146" s="111"/>
      <c r="K146" s="122"/>
    </row>
    <row r="147" spans="2:11">
      <c r="B147" s="110"/>
      <c r="C147" s="122"/>
      <c r="D147" s="122"/>
      <c r="E147" s="122"/>
      <c r="F147" s="122"/>
      <c r="G147" s="122"/>
      <c r="H147" s="122"/>
      <c r="I147" s="111"/>
      <c r="J147" s="111"/>
      <c r="K147" s="122"/>
    </row>
    <row r="148" spans="2:11">
      <c r="B148" s="110"/>
      <c r="C148" s="122"/>
      <c r="D148" s="122"/>
      <c r="E148" s="122"/>
      <c r="F148" s="122"/>
      <c r="G148" s="122"/>
      <c r="H148" s="122"/>
      <c r="I148" s="111"/>
      <c r="J148" s="111"/>
      <c r="K148" s="122"/>
    </row>
    <row r="149" spans="2:11">
      <c r="B149" s="110"/>
      <c r="C149" s="122"/>
      <c r="D149" s="122"/>
      <c r="E149" s="122"/>
      <c r="F149" s="122"/>
      <c r="G149" s="122"/>
      <c r="H149" s="122"/>
      <c r="I149" s="111"/>
      <c r="J149" s="111"/>
      <c r="K149" s="122"/>
    </row>
    <row r="150" spans="2:11">
      <c r="B150" s="110"/>
      <c r="C150" s="122"/>
      <c r="D150" s="122"/>
      <c r="E150" s="122"/>
      <c r="F150" s="122"/>
      <c r="G150" s="122"/>
      <c r="H150" s="122"/>
      <c r="I150" s="111"/>
      <c r="J150" s="111"/>
      <c r="K150" s="122"/>
    </row>
    <row r="151" spans="2:11">
      <c r="B151" s="110"/>
      <c r="C151" s="122"/>
      <c r="D151" s="122"/>
      <c r="E151" s="122"/>
      <c r="F151" s="122"/>
      <c r="G151" s="122"/>
      <c r="H151" s="122"/>
      <c r="I151" s="111"/>
      <c r="J151" s="111"/>
      <c r="K151" s="122"/>
    </row>
    <row r="152" spans="2:11">
      <c r="B152" s="110"/>
      <c r="C152" s="122"/>
      <c r="D152" s="122"/>
      <c r="E152" s="122"/>
      <c r="F152" s="122"/>
      <c r="G152" s="122"/>
      <c r="H152" s="122"/>
      <c r="I152" s="111"/>
      <c r="J152" s="111"/>
      <c r="K152" s="122"/>
    </row>
    <row r="153" spans="2:11">
      <c r="B153" s="110"/>
      <c r="C153" s="122"/>
      <c r="D153" s="122"/>
      <c r="E153" s="122"/>
      <c r="F153" s="122"/>
      <c r="G153" s="122"/>
      <c r="H153" s="122"/>
      <c r="I153" s="111"/>
      <c r="J153" s="111"/>
      <c r="K153" s="122"/>
    </row>
    <row r="154" spans="2:11">
      <c r="B154" s="110"/>
      <c r="C154" s="122"/>
      <c r="D154" s="122"/>
      <c r="E154" s="122"/>
      <c r="F154" s="122"/>
      <c r="G154" s="122"/>
      <c r="H154" s="122"/>
      <c r="I154" s="111"/>
      <c r="J154" s="111"/>
      <c r="K154" s="122"/>
    </row>
    <row r="155" spans="2:11">
      <c r="B155" s="110"/>
      <c r="C155" s="122"/>
      <c r="D155" s="122"/>
      <c r="E155" s="122"/>
      <c r="F155" s="122"/>
      <c r="G155" s="122"/>
      <c r="H155" s="122"/>
      <c r="I155" s="111"/>
      <c r="J155" s="111"/>
      <c r="K155" s="122"/>
    </row>
    <row r="156" spans="2:11">
      <c r="B156" s="110"/>
      <c r="C156" s="122"/>
      <c r="D156" s="122"/>
      <c r="E156" s="122"/>
      <c r="F156" s="122"/>
      <c r="G156" s="122"/>
      <c r="H156" s="122"/>
      <c r="I156" s="111"/>
      <c r="J156" s="111"/>
      <c r="K156" s="122"/>
    </row>
    <row r="157" spans="2:11">
      <c r="B157" s="110"/>
      <c r="C157" s="122"/>
      <c r="D157" s="122"/>
      <c r="E157" s="122"/>
      <c r="F157" s="122"/>
      <c r="G157" s="122"/>
      <c r="H157" s="122"/>
      <c r="I157" s="111"/>
      <c r="J157" s="111"/>
      <c r="K157" s="122"/>
    </row>
    <row r="158" spans="2:11">
      <c r="B158" s="110"/>
      <c r="C158" s="122"/>
      <c r="D158" s="122"/>
      <c r="E158" s="122"/>
      <c r="F158" s="122"/>
      <c r="G158" s="122"/>
      <c r="H158" s="122"/>
      <c r="I158" s="111"/>
      <c r="J158" s="111"/>
      <c r="K158" s="122"/>
    </row>
    <row r="159" spans="2:11">
      <c r="B159" s="110"/>
      <c r="C159" s="122"/>
      <c r="D159" s="122"/>
      <c r="E159" s="122"/>
      <c r="F159" s="122"/>
      <c r="G159" s="122"/>
      <c r="H159" s="122"/>
      <c r="I159" s="111"/>
      <c r="J159" s="111"/>
      <c r="K159" s="122"/>
    </row>
    <row r="160" spans="2:11">
      <c r="B160" s="110"/>
      <c r="C160" s="122"/>
      <c r="D160" s="122"/>
      <c r="E160" s="122"/>
      <c r="F160" s="122"/>
      <c r="G160" s="122"/>
      <c r="H160" s="122"/>
      <c r="I160" s="111"/>
      <c r="J160" s="111"/>
      <c r="K160" s="122"/>
    </row>
    <row r="161" spans="2:11">
      <c r="B161" s="110"/>
      <c r="C161" s="122"/>
      <c r="D161" s="122"/>
      <c r="E161" s="122"/>
      <c r="F161" s="122"/>
      <c r="G161" s="122"/>
      <c r="H161" s="122"/>
      <c r="I161" s="111"/>
      <c r="J161" s="111"/>
      <c r="K161" s="122"/>
    </row>
    <row r="162" spans="2:11">
      <c r="B162" s="110"/>
      <c r="C162" s="122"/>
      <c r="D162" s="122"/>
      <c r="E162" s="122"/>
      <c r="F162" s="122"/>
      <c r="G162" s="122"/>
      <c r="H162" s="122"/>
      <c r="I162" s="111"/>
      <c r="J162" s="111"/>
      <c r="K162" s="122"/>
    </row>
    <row r="163" spans="2:11">
      <c r="B163" s="110"/>
      <c r="C163" s="122"/>
      <c r="D163" s="122"/>
      <c r="E163" s="122"/>
      <c r="F163" s="122"/>
      <c r="G163" s="122"/>
      <c r="H163" s="122"/>
      <c r="I163" s="111"/>
      <c r="J163" s="111"/>
      <c r="K163" s="122"/>
    </row>
    <row r="164" spans="2:11">
      <c r="B164" s="110"/>
      <c r="C164" s="122"/>
      <c r="D164" s="122"/>
      <c r="E164" s="122"/>
      <c r="F164" s="122"/>
      <c r="G164" s="122"/>
      <c r="H164" s="122"/>
      <c r="I164" s="111"/>
      <c r="J164" s="111"/>
      <c r="K164" s="122"/>
    </row>
    <row r="165" spans="2:11">
      <c r="B165" s="110"/>
      <c r="C165" s="122"/>
      <c r="D165" s="122"/>
      <c r="E165" s="122"/>
      <c r="F165" s="122"/>
      <c r="G165" s="122"/>
      <c r="H165" s="122"/>
      <c r="I165" s="111"/>
      <c r="J165" s="111"/>
      <c r="K165" s="122"/>
    </row>
    <row r="166" spans="2:11">
      <c r="B166" s="110"/>
      <c r="C166" s="122"/>
      <c r="D166" s="122"/>
      <c r="E166" s="122"/>
      <c r="F166" s="122"/>
      <c r="G166" s="122"/>
      <c r="H166" s="122"/>
      <c r="I166" s="111"/>
      <c r="J166" s="111"/>
      <c r="K166" s="122"/>
    </row>
    <row r="167" spans="2:11">
      <c r="B167" s="110"/>
      <c r="C167" s="122"/>
      <c r="D167" s="122"/>
      <c r="E167" s="122"/>
      <c r="F167" s="122"/>
      <c r="G167" s="122"/>
      <c r="H167" s="122"/>
      <c r="I167" s="111"/>
      <c r="J167" s="111"/>
      <c r="K167" s="122"/>
    </row>
    <row r="168" spans="2:11">
      <c r="B168" s="110"/>
      <c r="C168" s="122"/>
      <c r="D168" s="122"/>
      <c r="E168" s="122"/>
      <c r="F168" s="122"/>
      <c r="G168" s="122"/>
      <c r="H168" s="122"/>
      <c r="I168" s="111"/>
      <c r="J168" s="111"/>
      <c r="K168" s="122"/>
    </row>
    <row r="169" spans="2:11">
      <c r="B169" s="110"/>
      <c r="C169" s="122"/>
      <c r="D169" s="122"/>
      <c r="E169" s="122"/>
      <c r="F169" s="122"/>
      <c r="G169" s="122"/>
      <c r="H169" s="122"/>
      <c r="I169" s="111"/>
      <c r="J169" s="111"/>
      <c r="K169" s="122"/>
    </row>
    <row r="170" spans="2:11">
      <c r="B170" s="110"/>
      <c r="C170" s="122"/>
      <c r="D170" s="122"/>
      <c r="E170" s="122"/>
      <c r="F170" s="122"/>
      <c r="G170" s="122"/>
      <c r="H170" s="122"/>
      <c r="I170" s="111"/>
      <c r="J170" s="111"/>
      <c r="K170" s="122"/>
    </row>
    <row r="171" spans="2:11">
      <c r="B171" s="110"/>
      <c r="C171" s="122"/>
      <c r="D171" s="122"/>
      <c r="E171" s="122"/>
      <c r="F171" s="122"/>
      <c r="G171" s="122"/>
      <c r="H171" s="122"/>
      <c r="I171" s="111"/>
      <c r="J171" s="111"/>
      <c r="K171" s="122"/>
    </row>
    <row r="172" spans="2:11">
      <c r="B172" s="110"/>
      <c r="C172" s="122"/>
      <c r="D172" s="122"/>
      <c r="E172" s="122"/>
      <c r="F172" s="122"/>
      <c r="G172" s="122"/>
      <c r="H172" s="122"/>
      <c r="I172" s="111"/>
      <c r="J172" s="111"/>
      <c r="K172" s="122"/>
    </row>
    <row r="173" spans="2:11">
      <c r="B173" s="110"/>
      <c r="C173" s="122"/>
      <c r="D173" s="122"/>
      <c r="E173" s="122"/>
      <c r="F173" s="122"/>
      <c r="G173" s="122"/>
      <c r="H173" s="122"/>
      <c r="I173" s="111"/>
      <c r="J173" s="111"/>
      <c r="K173" s="122"/>
    </row>
    <row r="174" spans="2:11">
      <c r="B174" s="110"/>
      <c r="C174" s="122"/>
      <c r="D174" s="122"/>
      <c r="E174" s="122"/>
      <c r="F174" s="122"/>
      <c r="G174" s="122"/>
      <c r="H174" s="122"/>
      <c r="I174" s="111"/>
      <c r="J174" s="111"/>
      <c r="K174" s="122"/>
    </row>
    <row r="175" spans="2:11">
      <c r="B175" s="110"/>
      <c r="C175" s="122"/>
      <c r="D175" s="122"/>
      <c r="E175" s="122"/>
      <c r="F175" s="122"/>
      <c r="G175" s="122"/>
      <c r="H175" s="122"/>
      <c r="I175" s="111"/>
      <c r="J175" s="111"/>
      <c r="K175" s="122"/>
    </row>
    <row r="176" spans="2:11">
      <c r="B176" s="110"/>
      <c r="C176" s="122"/>
      <c r="D176" s="122"/>
      <c r="E176" s="122"/>
      <c r="F176" s="122"/>
      <c r="G176" s="122"/>
      <c r="H176" s="122"/>
      <c r="I176" s="111"/>
      <c r="J176" s="111"/>
      <c r="K176" s="122"/>
    </row>
    <row r="177" spans="2:11">
      <c r="B177" s="110"/>
      <c r="C177" s="122"/>
      <c r="D177" s="122"/>
      <c r="E177" s="122"/>
      <c r="F177" s="122"/>
      <c r="G177" s="122"/>
      <c r="H177" s="122"/>
      <c r="I177" s="111"/>
      <c r="J177" s="111"/>
      <c r="K177" s="122"/>
    </row>
    <row r="178" spans="2:11">
      <c r="B178" s="110"/>
      <c r="C178" s="122"/>
      <c r="D178" s="122"/>
      <c r="E178" s="122"/>
      <c r="F178" s="122"/>
      <c r="G178" s="122"/>
      <c r="H178" s="122"/>
      <c r="I178" s="111"/>
      <c r="J178" s="111"/>
      <c r="K178" s="122"/>
    </row>
    <row r="179" spans="2:11">
      <c r="B179" s="110"/>
      <c r="C179" s="122"/>
      <c r="D179" s="122"/>
      <c r="E179" s="122"/>
      <c r="F179" s="122"/>
      <c r="G179" s="122"/>
      <c r="H179" s="122"/>
      <c r="I179" s="111"/>
      <c r="J179" s="111"/>
      <c r="K179" s="122"/>
    </row>
    <row r="180" spans="2:11">
      <c r="B180" s="110"/>
      <c r="C180" s="122"/>
      <c r="D180" s="122"/>
      <c r="E180" s="122"/>
      <c r="F180" s="122"/>
      <c r="G180" s="122"/>
      <c r="H180" s="122"/>
      <c r="I180" s="111"/>
      <c r="J180" s="111"/>
      <c r="K180" s="122"/>
    </row>
    <row r="181" spans="2:11">
      <c r="B181" s="110"/>
      <c r="C181" s="122"/>
      <c r="D181" s="122"/>
      <c r="E181" s="122"/>
      <c r="F181" s="122"/>
      <c r="G181" s="122"/>
      <c r="H181" s="122"/>
      <c r="I181" s="111"/>
      <c r="J181" s="111"/>
      <c r="K181" s="122"/>
    </row>
    <row r="182" spans="2:11">
      <c r="B182" s="110"/>
      <c r="C182" s="122"/>
      <c r="D182" s="122"/>
      <c r="E182" s="122"/>
      <c r="F182" s="122"/>
      <c r="G182" s="122"/>
      <c r="H182" s="122"/>
      <c r="I182" s="111"/>
      <c r="J182" s="111"/>
      <c r="K182" s="122"/>
    </row>
    <row r="183" spans="2:11">
      <c r="B183" s="110"/>
      <c r="C183" s="122"/>
      <c r="D183" s="122"/>
      <c r="E183" s="122"/>
      <c r="F183" s="122"/>
      <c r="G183" s="122"/>
      <c r="H183" s="122"/>
      <c r="I183" s="111"/>
      <c r="J183" s="111"/>
      <c r="K183" s="122"/>
    </row>
    <row r="184" spans="2:11">
      <c r="B184" s="110"/>
      <c r="C184" s="122"/>
      <c r="D184" s="122"/>
      <c r="E184" s="122"/>
      <c r="F184" s="122"/>
      <c r="G184" s="122"/>
      <c r="H184" s="122"/>
      <c r="I184" s="111"/>
      <c r="J184" s="111"/>
      <c r="K184" s="122"/>
    </row>
    <row r="185" spans="2:11">
      <c r="B185" s="110"/>
      <c r="C185" s="122"/>
      <c r="D185" s="122"/>
      <c r="E185" s="122"/>
      <c r="F185" s="122"/>
      <c r="G185" s="122"/>
      <c r="H185" s="122"/>
      <c r="I185" s="111"/>
      <c r="J185" s="111"/>
      <c r="K185" s="122"/>
    </row>
    <row r="186" spans="2:11">
      <c r="B186" s="110"/>
      <c r="C186" s="122"/>
      <c r="D186" s="122"/>
      <c r="E186" s="122"/>
      <c r="F186" s="122"/>
      <c r="G186" s="122"/>
      <c r="H186" s="122"/>
      <c r="I186" s="111"/>
      <c r="J186" s="111"/>
      <c r="K186" s="122"/>
    </row>
    <row r="187" spans="2:11">
      <c r="B187" s="110"/>
      <c r="C187" s="122"/>
      <c r="D187" s="122"/>
      <c r="E187" s="122"/>
      <c r="F187" s="122"/>
      <c r="G187" s="122"/>
      <c r="H187" s="122"/>
      <c r="I187" s="111"/>
      <c r="J187" s="111"/>
      <c r="K187" s="122"/>
    </row>
    <row r="188" spans="2:11">
      <c r="B188" s="110"/>
      <c r="C188" s="122"/>
      <c r="D188" s="122"/>
      <c r="E188" s="122"/>
      <c r="F188" s="122"/>
      <c r="G188" s="122"/>
      <c r="H188" s="122"/>
      <c r="I188" s="111"/>
      <c r="J188" s="111"/>
      <c r="K188" s="122"/>
    </row>
    <row r="189" spans="2:11">
      <c r="B189" s="110"/>
      <c r="C189" s="122"/>
      <c r="D189" s="122"/>
      <c r="E189" s="122"/>
      <c r="F189" s="122"/>
      <c r="G189" s="122"/>
      <c r="H189" s="122"/>
      <c r="I189" s="111"/>
      <c r="J189" s="111"/>
      <c r="K189" s="122"/>
    </row>
    <row r="190" spans="2:11">
      <c r="B190" s="110"/>
      <c r="C190" s="122"/>
      <c r="D190" s="122"/>
      <c r="E190" s="122"/>
      <c r="F190" s="122"/>
      <c r="G190" s="122"/>
      <c r="H190" s="122"/>
      <c r="I190" s="111"/>
      <c r="J190" s="111"/>
      <c r="K190" s="122"/>
    </row>
    <row r="191" spans="2:11">
      <c r="B191" s="110"/>
      <c r="C191" s="122"/>
      <c r="D191" s="122"/>
      <c r="E191" s="122"/>
      <c r="F191" s="122"/>
      <c r="G191" s="122"/>
      <c r="H191" s="122"/>
      <c r="I191" s="111"/>
      <c r="J191" s="111"/>
      <c r="K191" s="122"/>
    </row>
    <row r="192" spans="2:11">
      <c r="B192" s="110"/>
      <c r="C192" s="122"/>
      <c r="D192" s="122"/>
      <c r="E192" s="122"/>
      <c r="F192" s="122"/>
      <c r="G192" s="122"/>
      <c r="H192" s="122"/>
      <c r="I192" s="111"/>
      <c r="J192" s="111"/>
      <c r="K192" s="122"/>
    </row>
    <row r="193" spans="2:11">
      <c r="B193" s="110"/>
      <c r="C193" s="122"/>
      <c r="D193" s="122"/>
      <c r="E193" s="122"/>
      <c r="F193" s="122"/>
      <c r="G193" s="122"/>
      <c r="H193" s="122"/>
      <c r="I193" s="111"/>
      <c r="J193" s="111"/>
      <c r="K193" s="122"/>
    </row>
    <row r="194" spans="2:11">
      <c r="B194" s="110"/>
      <c r="C194" s="122"/>
      <c r="D194" s="122"/>
      <c r="E194" s="122"/>
      <c r="F194" s="122"/>
      <c r="G194" s="122"/>
      <c r="H194" s="122"/>
      <c r="I194" s="111"/>
      <c r="J194" s="111"/>
      <c r="K194" s="122"/>
    </row>
    <row r="195" spans="2:11">
      <c r="B195" s="110"/>
      <c r="C195" s="122"/>
      <c r="D195" s="122"/>
      <c r="E195" s="122"/>
      <c r="F195" s="122"/>
      <c r="G195" s="122"/>
      <c r="H195" s="122"/>
      <c r="I195" s="111"/>
      <c r="J195" s="111"/>
      <c r="K195" s="122"/>
    </row>
    <row r="196" spans="2:11">
      <c r="B196" s="110"/>
      <c r="C196" s="122"/>
      <c r="D196" s="122"/>
      <c r="E196" s="122"/>
      <c r="F196" s="122"/>
      <c r="G196" s="122"/>
      <c r="H196" s="122"/>
      <c r="I196" s="111"/>
      <c r="J196" s="111"/>
      <c r="K196" s="122"/>
    </row>
    <row r="197" spans="2:11">
      <c r="B197" s="110"/>
      <c r="C197" s="122"/>
      <c r="D197" s="122"/>
      <c r="E197" s="122"/>
      <c r="F197" s="122"/>
      <c r="G197" s="122"/>
      <c r="H197" s="122"/>
      <c r="I197" s="111"/>
      <c r="J197" s="111"/>
      <c r="K197" s="122"/>
    </row>
    <row r="198" spans="2:11">
      <c r="B198" s="110"/>
      <c r="C198" s="122"/>
      <c r="D198" s="122"/>
      <c r="E198" s="122"/>
      <c r="F198" s="122"/>
      <c r="G198" s="122"/>
      <c r="H198" s="122"/>
      <c r="I198" s="111"/>
      <c r="J198" s="111"/>
      <c r="K198" s="122"/>
    </row>
    <row r="199" spans="2:11">
      <c r="B199" s="110"/>
      <c r="C199" s="122"/>
      <c r="D199" s="122"/>
      <c r="E199" s="122"/>
      <c r="F199" s="122"/>
      <c r="G199" s="122"/>
      <c r="H199" s="122"/>
      <c r="I199" s="111"/>
      <c r="J199" s="111"/>
      <c r="K199" s="122"/>
    </row>
    <row r="200" spans="2:11">
      <c r="B200" s="110"/>
      <c r="C200" s="122"/>
      <c r="D200" s="122"/>
      <c r="E200" s="122"/>
      <c r="F200" s="122"/>
      <c r="G200" s="122"/>
      <c r="H200" s="122"/>
      <c r="I200" s="111"/>
      <c r="J200" s="111"/>
      <c r="K200" s="122"/>
    </row>
    <row r="201" spans="2:11">
      <c r="B201" s="110"/>
      <c r="C201" s="122"/>
      <c r="D201" s="122"/>
      <c r="E201" s="122"/>
      <c r="F201" s="122"/>
      <c r="G201" s="122"/>
      <c r="H201" s="122"/>
      <c r="I201" s="111"/>
      <c r="J201" s="111"/>
      <c r="K201" s="122"/>
    </row>
    <row r="202" spans="2:11">
      <c r="B202" s="110"/>
      <c r="C202" s="122"/>
      <c r="D202" s="122"/>
      <c r="E202" s="122"/>
      <c r="F202" s="122"/>
      <c r="G202" s="122"/>
      <c r="H202" s="122"/>
      <c r="I202" s="111"/>
      <c r="J202" s="111"/>
      <c r="K202" s="122"/>
    </row>
    <row r="203" spans="2:11">
      <c r="B203" s="110"/>
      <c r="C203" s="122"/>
      <c r="D203" s="122"/>
      <c r="E203" s="122"/>
      <c r="F203" s="122"/>
      <c r="G203" s="122"/>
      <c r="H203" s="122"/>
      <c r="I203" s="111"/>
      <c r="J203" s="111"/>
      <c r="K203" s="122"/>
    </row>
    <row r="204" spans="2:11">
      <c r="B204" s="110"/>
      <c r="C204" s="122"/>
      <c r="D204" s="122"/>
      <c r="E204" s="122"/>
      <c r="F204" s="122"/>
      <c r="G204" s="122"/>
      <c r="H204" s="122"/>
      <c r="I204" s="111"/>
      <c r="J204" s="111"/>
      <c r="K204" s="122"/>
    </row>
    <row r="205" spans="2:11">
      <c r="B205" s="110"/>
      <c r="C205" s="122"/>
      <c r="D205" s="122"/>
      <c r="E205" s="122"/>
      <c r="F205" s="122"/>
      <c r="G205" s="122"/>
      <c r="H205" s="122"/>
      <c r="I205" s="111"/>
      <c r="J205" s="111"/>
      <c r="K205" s="122"/>
    </row>
    <row r="206" spans="2:11">
      <c r="B206" s="110"/>
      <c r="C206" s="122"/>
      <c r="D206" s="122"/>
      <c r="E206" s="122"/>
      <c r="F206" s="122"/>
      <c r="G206" s="122"/>
      <c r="H206" s="122"/>
      <c r="I206" s="111"/>
      <c r="J206" s="111"/>
      <c r="K206" s="122"/>
    </row>
    <row r="207" spans="2:11">
      <c r="B207" s="110"/>
      <c r="C207" s="122"/>
      <c r="D207" s="122"/>
      <c r="E207" s="122"/>
      <c r="F207" s="122"/>
      <c r="G207" s="122"/>
      <c r="H207" s="122"/>
      <c r="I207" s="111"/>
      <c r="J207" s="111"/>
      <c r="K207" s="122"/>
    </row>
    <row r="208" spans="2:11">
      <c r="B208" s="110"/>
      <c r="C208" s="122"/>
      <c r="D208" s="122"/>
      <c r="E208" s="122"/>
      <c r="F208" s="122"/>
      <c r="G208" s="122"/>
      <c r="H208" s="122"/>
      <c r="I208" s="111"/>
      <c r="J208" s="111"/>
      <c r="K208" s="122"/>
    </row>
    <row r="209" spans="2:11">
      <c r="B209" s="110"/>
      <c r="C209" s="122"/>
      <c r="D209" s="122"/>
      <c r="E209" s="122"/>
      <c r="F209" s="122"/>
      <c r="G209" s="122"/>
      <c r="H209" s="122"/>
      <c r="I209" s="111"/>
      <c r="J209" s="111"/>
      <c r="K209" s="122"/>
    </row>
    <row r="210" spans="2:11">
      <c r="B210" s="110"/>
      <c r="C210" s="122"/>
      <c r="D210" s="122"/>
      <c r="E210" s="122"/>
      <c r="F210" s="122"/>
      <c r="G210" s="122"/>
      <c r="H210" s="122"/>
      <c r="I210" s="111"/>
      <c r="J210" s="111"/>
      <c r="K210" s="122"/>
    </row>
    <row r="211" spans="2:11">
      <c r="B211" s="110"/>
      <c r="C211" s="122"/>
      <c r="D211" s="122"/>
      <c r="E211" s="122"/>
      <c r="F211" s="122"/>
      <c r="G211" s="122"/>
      <c r="H211" s="122"/>
      <c r="I211" s="111"/>
      <c r="J211" s="111"/>
      <c r="K211" s="122"/>
    </row>
    <row r="212" spans="2:11">
      <c r="B212" s="110"/>
      <c r="C212" s="122"/>
      <c r="D212" s="122"/>
      <c r="E212" s="122"/>
      <c r="F212" s="122"/>
      <c r="G212" s="122"/>
      <c r="H212" s="122"/>
      <c r="I212" s="111"/>
      <c r="J212" s="111"/>
      <c r="K212" s="122"/>
    </row>
    <row r="213" spans="2:11">
      <c r="B213" s="110"/>
      <c r="C213" s="122"/>
      <c r="D213" s="122"/>
      <c r="E213" s="122"/>
      <c r="F213" s="122"/>
      <c r="G213" s="122"/>
      <c r="H213" s="122"/>
      <c r="I213" s="111"/>
      <c r="J213" s="111"/>
      <c r="K213" s="122"/>
    </row>
    <row r="214" spans="2:11">
      <c r="B214" s="110"/>
      <c r="C214" s="122"/>
      <c r="D214" s="122"/>
      <c r="E214" s="122"/>
      <c r="F214" s="122"/>
      <c r="G214" s="122"/>
      <c r="H214" s="122"/>
      <c r="I214" s="111"/>
      <c r="J214" s="111"/>
      <c r="K214" s="122"/>
    </row>
    <row r="215" spans="2:11">
      <c r="B215" s="110"/>
      <c r="C215" s="122"/>
      <c r="D215" s="122"/>
      <c r="E215" s="122"/>
      <c r="F215" s="122"/>
      <c r="G215" s="122"/>
      <c r="H215" s="122"/>
      <c r="I215" s="111"/>
      <c r="J215" s="111"/>
      <c r="K215" s="122"/>
    </row>
    <row r="216" spans="2:11">
      <c r="B216" s="110"/>
      <c r="C216" s="122"/>
      <c r="D216" s="122"/>
      <c r="E216" s="122"/>
      <c r="F216" s="122"/>
      <c r="G216" s="122"/>
      <c r="H216" s="122"/>
      <c r="I216" s="111"/>
      <c r="J216" s="111"/>
      <c r="K216" s="122"/>
    </row>
    <row r="217" spans="2:11">
      <c r="B217" s="110"/>
      <c r="C217" s="122"/>
      <c r="D217" s="122"/>
      <c r="E217" s="122"/>
      <c r="F217" s="122"/>
      <c r="G217" s="122"/>
      <c r="H217" s="122"/>
      <c r="I217" s="111"/>
      <c r="J217" s="111"/>
      <c r="K217" s="122"/>
    </row>
    <row r="218" spans="2:11">
      <c r="B218" s="110"/>
      <c r="C218" s="122"/>
      <c r="D218" s="122"/>
      <c r="E218" s="122"/>
      <c r="F218" s="122"/>
      <c r="G218" s="122"/>
      <c r="H218" s="122"/>
      <c r="I218" s="111"/>
      <c r="J218" s="111"/>
      <c r="K218" s="122"/>
    </row>
    <row r="219" spans="2:11">
      <c r="B219" s="110"/>
      <c r="C219" s="122"/>
      <c r="D219" s="122"/>
      <c r="E219" s="122"/>
      <c r="F219" s="122"/>
      <c r="G219" s="122"/>
      <c r="H219" s="122"/>
      <c r="I219" s="111"/>
      <c r="J219" s="111"/>
      <c r="K219" s="122"/>
    </row>
    <row r="220" spans="2:11">
      <c r="B220" s="110"/>
      <c r="C220" s="122"/>
      <c r="D220" s="122"/>
      <c r="E220" s="122"/>
      <c r="F220" s="122"/>
      <c r="G220" s="122"/>
      <c r="H220" s="122"/>
      <c r="I220" s="111"/>
      <c r="J220" s="111"/>
      <c r="K220" s="122"/>
    </row>
    <row r="221" spans="2:11">
      <c r="B221" s="110"/>
      <c r="C221" s="122"/>
      <c r="D221" s="122"/>
      <c r="E221" s="122"/>
      <c r="F221" s="122"/>
      <c r="G221" s="122"/>
      <c r="H221" s="122"/>
      <c r="I221" s="111"/>
      <c r="J221" s="111"/>
      <c r="K221" s="122"/>
    </row>
    <row r="222" spans="2:11">
      <c r="B222" s="110"/>
      <c r="C222" s="122"/>
      <c r="D222" s="122"/>
      <c r="E222" s="122"/>
      <c r="F222" s="122"/>
      <c r="G222" s="122"/>
      <c r="H222" s="122"/>
      <c r="I222" s="111"/>
      <c r="J222" s="111"/>
      <c r="K222" s="122"/>
    </row>
    <row r="223" spans="2:11">
      <c r="B223" s="110"/>
      <c r="C223" s="122"/>
      <c r="D223" s="122"/>
      <c r="E223" s="122"/>
      <c r="F223" s="122"/>
      <c r="G223" s="122"/>
      <c r="H223" s="122"/>
      <c r="I223" s="111"/>
      <c r="J223" s="111"/>
      <c r="K223" s="122"/>
    </row>
    <row r="224" spans="2:11">
      <c r="B224" s="110"/>
      <c r="C224" s="122"/>
      <c r="D224" s="122"/>
      <c r="E224" s="122"/>
      <c r="F224" s="122"/>
      <c r="G224" s="122"/>
      <c r="H224" s="122"/>
      <c r="I224" s="111"/>
      <c r="J224" s="111"/>
      <c r="K224" s="122"/>
    </row>
    <row r="225" spans="2:11">
      <c r="B225" s="110"/>
      <c r="C225" s="122"/>
      <c r="D225" s="122"/>
      <c r="E225" s="122"/>
      <c r="F225" s="122"/>
      <c r="G225" s="122"/>
      <c r="H225" s="122"/>
      <c r="I225" s="111"/>
      <c r="J225" s="111"/>
      <c r="K225" s="122"/>
    </row>
    <row r="226" spans="2:11">
      <c r="B226" s="110"/>
      <c r="C226" s="122"/>
      <c r="D226" s="122"/>
      <c r="E226" s="122"/>
      <c r="F226" s="122"/>
      <c r="G226" s="122"/>
      <c r="H226" s="122"/>
      <c r="I226" s="111"/>
      <c r="J226" s="111"/>
      <c r="K226" s="122"/>
    </row>
    <row r="227" spans="2:11">
      <c r="B227" s="110"/>
      <c r="C227" s="122"/>
      <c r="D227" s="122"/>
      <c r="E227" s="122"/>
      <c r="F227" s="122"/>
      <c r="G227" s="122"/>
      <c r="H227" s="122"/>
      <c r="I227" s="111"/>
      <c r="J227" s="111"/>
      <c r="K227" s="122"/>
    </row>
    <row r="228" spans="2:11">
      <c r="B228" s="110"/>
      <c r="C228" s="122"/>
      <c r="D228" s="122"/>
      <c r="E228" s="122"/>
      <c r="F228" s="122"/>
      <c r="G228" s="122"/>
      <c r="H228" s="122"/>
      <c r="I228" s="111"/>
      <c r="J228" s="111"/>
      <c r="K228" s="122"/>
    </row>
    <row r="229" spans="2:11">
      <c r="B229" s="110"/>
      <c r="C229" s="122"/>
      <c r="D229" s="122"/>
      <c r="E229" s="122"/>
      <c r="F229" s="122"/>
      <c r="G229" s="122"/>
      <c r="H229" s="122"/>
      <c r="I229" s="111"/>
      <c r="J229" s="111"/>
      <c r="K229" s="122"/>
    </row>
    <row r="230" spans="2:11">
      <c r="B230" s="110"/>
      <c r="C230" s="122"/>
      <c r="D230" s="122"/>
      <c r="E230" s="122"/>
      <c r="F230" s="122"/>
      <c r="G230" s="122"/>
      <c r="H230" s="122"/>
      <c r="I230" s="111"/>
      <c r="J230" s="111"/>
      <c r="K230" s="122"/>
    </row>
    <row r="231" spans="2:11">
      <c r="B231" s="110"/>
      <c r="C231" s="122"/>
      <c r="D231" s="122"/>
      <c r="E231" s="122"/>
      <c r="F231" s="122"/>
      <c r="G231" s="122"/>
      <c r="H231" s="122"/>
      <c r="I231" s="111"/>
      <c r="J231" s="111"/>
      <c r="K231" s="122"/>
    </row>
    <row r="232" spans="2:11">
      <c r="B232" s="110"/>
      <c r="C232" s="122"/>
      <c r="D232" s="122"/>
      <c r="E232" s="122"/>
      <c r="F232" s="122"/>
      <c r="G232" s="122"/>
      <c r="H232" s="122"/>
      <c r="I232" s="111"/>
      <c r="J232" s="111"/>
      <c r="K232" s="122"/>
    </row>
    <row r="233" spans="2:11">
      <c r="B233" s="110"/>
      <c r="C233" s="122"/>
      <c r="D233" s="122"/>
      <c r="E233" s="122"/>
      <c r="F233" s="122"/>
      <c r="G233" s="122"/>
      <c r="H233" s="122"/>
      <c r="I233" s="111"/>
      <c r="J233" s="111"/>
      <c r="K233" s="122"/>
    </row>
    <row r="234" spans="2:11">
      <c r="B234" s="110"/>
      <c r="C234" s="122"/>
      <c r="D234" s="122"/>
      <c r="E234" s="122"/>
      <c r="F234" s="122"/>
      <c r="G234" s="122"/>
      <c r="H234" s="122"/>
      <c r="I234" s="111"/>
      <c r="J234" s="111"/>
      <c r="K234" s="122"/>
    </row>
    <row r="235" spans="2:11">
      <c r="B235" s="110"/>
      <c r="C235" s="122"/>
      <c r="D235" s="122"/>
      <c r="E235" s="122"/>
      <c r="F235" s="122"/>
      <c r="G235" s="122"/>
      <c r="H235" s="122"/>
      <c r="I235" s="111"/>
      <c r="J235" s="111"/>
      <c r="K235" s="122"/>
    </row>
    <row r="236" spans="2:11">
      <c r="B236" s="110"/>
      <c r="C236" s="122"/>
      <c r="D236" s="122"/>
      <c r="E236" s="122"/>
      <c r="F236" s="122"/>
      <c r="G236" s="122"/>
      <c r="H236" s="122"/>
      <c r="I236" s="111"/>
      <c r="J236" s="111"/>
      <c r="K236" s="122"/>
    </row>
    <row r="237" spans="2:11">
      <c r="B237" s="110"/>
      <c r="C237" s="122"/>
      <c r="D237" s="122"/>
      <c r="E237" s="122"/>
      <c r="F237" s="122"/>
      <c r="G237" s="122"/>
      <c r="H237" s="122"/>
      <c r="I237" s="111"/>
      <c r="J237" s="111"/>
      <c r="K237" s="122"/>
    </row>
    <row r="238" spans="2:11">
      <c r="B238" s="110"/>
      <c r="C238" s="122"/>
      <c r="D238" s="122"/>
      <c r="E238" s="122"/>
      <c r="F238" s="122"/>
      <c r="G238" s="122"/>
      <c r="H238" s="122"/>
      <c r="I238" s="111"/>
      <c r="J238" s="111"/>
      <c r="K238" s="122"/>
    </row>
    <row r="239" spans="2:11">
      <c r="B239" s="110"/>
      <c r="C239" s="122"/>
      <c r="D239" s="122"/>
      <c r="E239" s="122"/>
      <c r="F239" s="122"/>
      <c r="G239" s="122"/>
      <c r="H239" s="122"/>
      <c r="I239" s="111"/>
      <c r="J239" s="111"/>
      <c r="K239" s="122"/>
    </row>
    <row r="240" spans="2:11">
      <c r="B240" s="110"/>
      <c r="C240" s="122"/>
      <c r="D240" s="122"/>
      <c r="E240" s="122"/>
      <c r="F240" s="122"/>
      <c r="G240" s="122"/>
      <c r="H240" s="122"/>
      <c r="I240" s="111"/>
      <c r="J240" s="111"/>
      <c r="K240" s="122"/>
    </row>
    <row r="241" spans="2:11">
      <c r="B241" s="110"/>
      <c r="C241" s="122"/>
      <c r="D241" s="122"/>
      <c r="E241" s="122"/>
      <c r="F241" s="122"/>
      <c r="G241" s="122"/>
      <c r="H241" s="122"/>
      <c r="I241" s="111"/>
      <c r="J241" s="111"/>
      <c r="K241" s="122"/>
    </row>
    <row r="242" spans="2:11">
      <c r="B242" s="110"/>
      <c r="C242" s="122"/>
      <c r="D242" s="122"/>
      <c r="E242" s="122"/>
      <c r="F242" s="122"/>
      <c r="G242" s="122"/>
      <c r="H242" s="122"/>
      <c r="I242" s="111"/>
      <c r="J242" s="111"/>
      <c r="K242" s="122"/>
    </row>
    <row r="243" spans="2:11">
      <c r="B243" s="110"/>
      <c r="C243" s="122"/>
      <c r="D243" s="122"/>
      <c r="E243" s="122"/>
      <c r="F243" s="122"/>
      <c r="G243" s="122"/>
      <c r="H243" s="122"/>
      <c r="I243" s="111"/>
      <c r="J243" s="111"/>
      <c r="K243" s="122"/>
    </row>
    <row r="244" spans="2:11">
      <c r="B244" s="110"/>
      <c r="C244" s="122"/>
      <c r="D244" s="122"/>
      <c r="E244" s="122"/>
      <c r="F244" s="122"/>
      <c r="G244" s="122"/>
      <c r="H244" s="122"/>
      <c r="I244" s="111"/>
      <c r="J244" s="111"/>
      <c r="K244" s="122"/>
    </row>
    <row r="245" spans="2:11">
      <c r="B245" s="110"/>
      <c r="C245" s="122"/>
      <c r="D245" s="122"/>
      <c r="E245" s="122"/>
      <c r="F245" s="122"/>
      <c r="G245" s="122"/>
      <c r="H245" s="122"/>
      <c r="I245" s="111"/>
      <c r="J245" s="111"/>
      <c r="K245" s="122"/>
    </row>
    <row r="246" spans="2:11">
      <c r="B246" s="110"/>
      <c r="C246" s="122"/>
      <c r="D246" s="122"/>
      <c r="E246" s="122"/>
      <c r="F246" s="122"/>
      <c r="G246" s="122"/>
      <c r="H246" s="122"/>
      <c r="I246" s="111"/>
      <c r="J246" s="111"/>
      <c r="K246" s="122"/>
    </row>
    <row r="247" spans="2:11">
      <c r="B247" s="110"/>
      <c r="C247" s="122"/>
      <c r="D247" s="122"/>
      <c r="E247" s="122"/>
      <c r="F247" s="122"/>
      <c r="G247" s="122"/>
      <c r="H247" s="122"/>
      <c r="I247" s="111"/>
      <c r="J247" s="111"/>
      <c r="K247" s="122"/>
    </row>
    <row r="248" spans="2:11">
      <c r="B248" s="110"/>
      <c r="C248" s="122"/>
      <c r="D248" s="122"/>
      <c r="E248" s="122"/>
      <c r="F248" s="122"/>
      <c r="G248" s="122"/>
      <c r="H248" s="122"/>
      <c r="I248" s="111"/>
      <c r="J248" s="111"/>
      <c r="K248" s="122"/>
    </row>
    <row r="249" spans="2:11">
      <c r="B249" s="110"/>
      <c r="C249" s="122"/>
      <c r="D249" s="122"/>
      <c r="E249" s="122"/>
      <c r="F249" s="122"/>
      <c r="G249" s="122"/>
      <c r="H249" s="122"/>
      <c r="I249" s="111"/>
      <c r="J249" s="111"/>
      <c r="K249" s="122"/>
    </row>
    <row r="250" spans="2:11">
      <c r="B250" s="110"/>
      <c r="C250" s="122"/>
      <c r="D250" s="122"/>
      <c r="E250" s="122"/>
      <c r="F250" s="122"/>
      <c r="G250" s="122"/>
      <c r="H250" s="122"/>
      <c r="I250" s="111"/>
      <c r="J250" s="111"/>
      <c r="K250" s="122"/>
    </row>
    <row r="251" spans="2:11">
      <c r="B251" s="110"/>
      <c r="C251" s="122"/>
      <c r="D251" s="122"/>
      <c r="E251" s="122"/>
      <c r="F251" s="122"/>
      <c r="G251" s="122"/>
      <c r="H251" s="122"/>
      <c r="I251" s="111"/>
      <c r="J251" s="111"/>
      <c r="K251" s="122"/>
    </row>
    <row r="252" spans="2:11">
      <c r="B252" s="110"/>
      <c r="C252" s="122"/>
      <c r="D252" s="122"/>
      <c r="E252" s="122"/>
      <c r="F252" s="122"/>
      <c r="G252" s="122"/>
      <c r="H252" s="122"/>
      <c r="I252" s="111"/>
      <c r="J252" s="111"/>
      <c r="K252" s="122"/>
    </row>
    <row r="253" spans="2:11">
      <c r="B253" s="110"/>
      <c r="C253" s="122"/>
      <c r="D253" s="122"/>
      <c r="E253" s="122"/>
      <c r="F253" s="122"/>
      <c r="G253" s="122"/>
      <c r="H253" s="122"/>
      <c r="I253" s="111"/>
      <c r="J253" s="111"/>
      <c r="K253" s="122"/>
    </row>
    <row r="254" spans="2:11">
      <c r="B254" s="110"/>
      <c r="C254" s="122"/>
      <c r="D254" s="122"/>
      <c r="E254" s="122"/>
      <c r="F254" s="122"/>
      <c r="G254" s="122"/>
      <c r="H254" s="122"/>
      <c r="I254" s="111"/>
      <c r="J254" s="111"/>
      <c r="K254" s="122"/>
    </row>
    <row r="255" spans="2:11">
      <c r="B255" s="110"/>
      <c r="C255" s="122"/>
      <c r="D255" s="122"/>
      <c r="E255" s="122"/>
      <c r="F255" s="122"/>
      <c r="G255" s="122"/>
      <c r="H255" s="122"/>
      <c r="I255" s="111"/>
      <c r="J255" s="111"/>
      <c r="K255" s="122"/>
    </row>
    <row r="256" spans="2:11">
      <c r="B256" s="110"/>
      <c r="C256" s="122"/>
      <c r="D256" s="122"/>
      <c r="E256" s="122"/>
      <c r="F256" s="122"/>
      <c r="G256" s="122"/>
      <c r="H256" s="122"/>
      <c r="I256" s="111"/>
      <c r="J256" s="111"/>
      <c r="K256" s="122"/>
    </row>
    <row r="257" spans="2:11">
      <c r="B257" s="110"/>
      <c r="C257" s="122"/>
      <c r="D257" s="122"/>
      <c r="E257" s="122"/>
      <c r="F257" s="122"/>
      <c r="G257" s="122"/>
      <c r="H257" s="122"/>
      <c r="I257" s="111"/>
      <c r="J257" s="111"/>
      <c r="K257" s="122"/>
    </row>
    <row r="258" spans="2:11">
      <c r="B258" s="110"/>
      <c r="C258" s="122"/>
      <c r="D258" s="122"/>
      <c r="E258" s="122"/>
      <c r="F258" s="122"/>
      <c r="G258" s="122"/>
      <c r="H258" s="122"/>
      <c r="I258" s="111"/>
      <c r="J258" s="111"/>
      <c r="K258" s="122"/>
    </row>
    <row r="259" spans="2:11">
      <c r="B259" s="110"/>
      <c r="C259" s="122"/>
      <c r="D259" s="122"/>
      <c r="E259" s="122"/>
      <c r="F259" s="122"/>
      <c r="G259" s="122"/>
      <c r="H259" s="122"/>
      <c r="I259" s="111"/>
      <c r="J259" s="111"/>
      <c r="K259" s="122"/>
    </row>
    <row r="260" spans="2:11">
      <c r="B260" s="110"/>
      <c r="C260" s="122"/>
      <c r="D260" s="122"/>
      <c r="E260" s="122"/>
      <c r="F260" s="122"/>
      <c r="G260" s="122"/>
      <c r="H260" s="122"/>
      <c r="I260" s="111"/>
      <c r="J260" s="111"/>
      <c r="K260" s="122"/>
    </row>
    <row r="261" spans="2:11">
      <c r="B261" s="110"/>
      <c r="C261" s="122"/>
      <c r="D261" s="122"/>
      <c r="E261" s="122"/>
      <c r="F261" s="122"/>
      <c r="G261" s="122"/>
      <c r="H261" s="122"/>
      <c r="I261" s="111"/>
      <c r="J261" s="111"/>
      <c r="K261" s="122"/>
    </row>
    <row r="262" spans="2:11">
      <c r="B262" s="110"/>
      <c r="C262" s="122"/>
      <c r="D262" s="122"/>
      <c r="E262" s="122"/>
      <c r="F262" s="122"/>
      <c r="G262" s="122"/>
      <c r="H262" s="122"/>
      <c r="I262" s="111"/>
      <c r="J262" s="111"/>
      <c r="K262" s="122"/>
    </row>
    <row r="263" spans="2:11">
      <c r="B263" s="110"/>
      <c r="C263" s="122"/>
      <c r="D263" s="122"/>
      <c r="E263" s="122"/>
      <c r="F263" s="122"/>
      <c r="G263" s="122"/>
      <c r="H263" s="122"/>
      <c r="I263" s="111"/>
      <c r="J263" s="111"/>
      <c r="K263" s="122"/>
    </row>
    <row r="264" spans="2:11">
      <c r="B264" s="110"/>
      <c r="C264" s="122"/>
      <c r="D264" s="122"/>
      <c r="E264" s="122"/>
      <c r="F264" s="122"/>
      <c r="G264" s="122"/>
      <c r="H264" s="122"/>
      <c r="I264" s="111"/>
      <c r="J264" s="111"/>
      <c r="K264" s="122"/>
    </row>
    <row r="265" spans="2:11">
      <c r="B265" s="110"/>
      <c r="C265" s="122"/>
      <c r="D265" s="122"/>
      <c r="E265" s="122"/>
      <c r="F265" s="122"/>
      <c r="G265" s="122"/>
      <c r="H265" s="122"/>
      <c r="I265" s="111"/>
      <c r="J265" s="111"/>
      <c r="K265" s="122"/>
    </row>
    <row r="266" spans="2:11">
      <c r="B266" s="110"/>
      <c r="C266" s="122"/>
      <c r="D266" s="122"/>
      <c r="E266" s="122"/>
      <c r="F266" s="122"/>
      <c r="G266" s="122"/>
      <c r="H266" s="122"/>
      <c r="I266" s="111"/>
      <c r="J266" s="111"/>
      <c r="K266" s="122"/>
    </row>
    <row r="267" spans="2:11">
      <c r="B267" s="110"/>
      <c r="C267" s="122"/>
      <c r="D267" s="122"/>
      <c r="E267" s="122"/>
      <c r="F267" s="122"/>
      <c r="G267" s="122"/>
      <c r="H267" s="122"/>
      <c r="I267" s="111"/>
      <c r="J267" s="111"/>
      <c r="K267" s="122"/>
    </row>
    <row r="268" spans="2:11">
      <c r="B268" s="110"/>
      <c r="C268" s="122"/>
      <c r="D268" s="122"/>
      <c r="E268" s="122"/>
      <c r="F268" s="122"/>
      <c r="G268" s="122"/>
      <c r="H268" s="122"/>
      <c r="I268" s="111"/>
      <c r="J268" s="111"/>
      <c r="K268" s="122"/>
    </row>
    <row r="269" spans="2:11">
      <c r="B269" s="110"/>
      <c r="C269" s="122"/>
      <c r="D269" s="122"/>
      <c r="E269" s="122"/>
      <c r="F269" s="122"/>
      <c r="G269" s="122"/>
      <c r="H269" s="122"/>
      <c r="I269" s="111"/>
      <c r="J269" s="111"/>
      <c r="K269" s="122"/>
    </row>
    <row r="270" spans="2:11">
      <c r="B270" s="110"/>
      <c r="C270" s="122"/>
      <c r="D270" s="122"/>
      <c r="E270" s="122"/>
      <c r="F270" s="122"/>
      <c r="G270" s="122"/>
      <c r="H270" s="122"/>
      <c r="I270" s="111"/>
      <c r="J270" s="111"/>
      <c r="K270" s="122"/>
    </row>
    <row r="271" spans="2:11">
      <c r="B271" s="110"/>
      <c r="C271" s="122"/>
      <c r="D271" s="122"/>
      <c r="E271" s="122"/>
      <c r="F271" s="122"/>
      <c r="G271" s="122"/>
      <c r="H271" s="122"/>
      <c r="I271" s="111"/>
      <c r="J271" s="111"/>
      <c r="K271" s="122"/>
    </row>
    <row r="272" spans="2:11">
      <c r="B272" s="110"/>
      <c r="C272" s="122"/>
      <c r="D272" s="122"/>
      <c r="E272" s="122"/>
      <c r="F272" s="122"/>
      <c r="G272" s="122"/>
      <c r="H272" s="122"/>
      <c r="I272" s="111"/>
      <c r="J272" s="111"/>
      <c r="K272" s="122"/>
    </row>
    <row r="273" spans="2:11">
      <c r="B273" s="110"/>
      <c r="C273" s="122"/>
      <c r="D273" s="122"/>
      <c r="E273" s="122"/>
      <c r="F273" s="122"/>
      <c r="G273" s="122"/>
      <c r="H273" s="122"/>
      <c r="I273" s="111"/>
      <c r="J273" s="111"/>
      <c r="K273" s="122"/>
    </row>
    <row r="274" spans="2:11">
      <c r="B274" s="110"/>
      <c r="C274" s="122"/>
      <c r="D274" s="122"/>
      <c r="E274" s="122"/>
      <c r="F274" s="122"/>
      <c r="G274" s="122"/>
      <c r="H274" s="122"/>
      <c r="I274" s="111"/>
      <c r="J274" s="111"/>
      <c r="K274" s="122"/>
    </row>
    <row r="275" spans="2:11">
      <c r="B275" s="110"/>
      <c r="C275" s="122"/>
      <c r="D275" s="122"/>
      <c r="E275" s="122"/>
      <c r="F275" s="122"/>
      <c r="G275" s="122"/>
      <c r="H275" s="122"/>
      <c r="I275" s="111"/>
      <c r="J275" s="111"/>
      <c r="K275" s="122"/>
    </row>
    <row r="276" spans="2:11">
      <c r="B276" s="110"/>
      <c r="C276" s="122"/>
      <c r="D276" s="122"/>
      <c r="E276" s="122"/>
      <c r="F276" s="122"/>
      <c r="G276" s="122"/>
      <c r="H276" s="122"/>
      <c r="I276" s="111"/>
      <c r="J276" s="111"/>
      <c r="K276" s="122"/>
    </row>
    <row r="277" spans="2:11">
      <c r="B277" s="110"/>
      <c r="C277" s="122"/>
      <c r="D277" s="122"/>
      <c r="E277" s="122"/>
      <c r="F277" s="122"/>
      <c r="G277" s="122"/>
      <c r="H277" s="122"/>
      <c r="I277" s="111"/>
      <c r="J277" s="111"/>
      <c r="K277" s="122"/>
    </row>
    <row r="278" spans="2:11">
      <c r="B278" s="110"/>
      <c r="C278" s="122"/>
      <c r="D278" s="122"/>
      <c r="E278" s="122"/>
      <c r="F278" s="122"/>
      <c r="G278" s="122"/>
      <c r="H278" s="122"/>
      <c r="I278" s="111"/>
      <c r="J278" s="111"/>
      <c r="K278" s="122"/>
    </row>
    <row r="279" spans="2:11">
      <c r="B279" s="110"/>
      <c r="C279" s="122"/>
      <c r="D279" s="122"/>
      <c r="E279" s="122"/>
      <c r="F279" s="122"/>
      <c r="G279" s="122"/>
      <c r="H279" s="122"/>
      <c r="I279" s="111"/>
      <c r="J279" s="111"/>
      <c r="K279" s="122"/>
    </row>
    <row r="280" spans="2:11">
      <c r="B280" s="110"/>
      <c r="C280" s="122"/>
      <c r="D280" s="122"/>
      <c r="E280" s="122"/>
      <c r="F280" s="122"/>
      <c r="G280" s="122"/>
      <c r="H280" s="122"/>
      <c r="I280" s="111"/>
      <c r="J280" s="111"/>
      <c r="K280" s="122"/>
    </row>
    <row r="281" spans="2:11">
      <c r="B281" s="110"/>
      <c r="C281" s="122"/>
      <c r="D281" s="122"/>
      <c r="E281" s="122"/>
      <c r="F281" s="122"/>
      <c r="G281" s="122"/>
      <c r="H281" s="122"/>
      <c r="I281" s="111"/>
      <c r="J281" s="111"/>
      <c r="K281" s="122"/>
    </row>
    <row r="282" spans="2:11">
      <c r="B282" s="110"/>
      <c r="C282" s="122"/>
      <c r="D282" s="122"/>
      <c r="E282" s="122"/>
      <c r="F282" s="122"/>
      <c r="G282" s="122"/>
      <c r="H282" s="122"/>
      <c r="I282" s="111"/>
      <c r="J282" s="111"/>
      <c r="K282" s="122"/>
    </row>
    <row r="283" spans="2:11">
      <c r="B283" s="110"/>
      <c r="C283" s="122"/>
      <c r="D283" s="122"/>
      <c r="E283" s="122"/>
      <c r="F283" s="122"/>
      <c r="G283" s="122"/>
      <c r="H283" s="122"/>
      <c r="I283" s="111"/>
      <c r="J283" s="111"/>
      <c r="K283" s="122"/>
    </row>
    <row r="284" spans="2:11">
      <c r="B284" s="110"/>
      <c r="C284" s="122"/>
      <c r="D284" s="122"/>
      <c r="E284" s="122"/>
      <c r="F284" s="122"/>
      <c r="G284" s="122"/>
      <c r="H284" s="122"/>
      <c r="I284" s="111"/>
      <c r="J284" s="111"/>
      <c r="K284" s="122"/>
    </row>
    <row r="285" spans="2:11">
      <c r="B285" s="110"/>
      <c r="C285" s="122"/>
      <c r="D285" s="122"/>
      <c r="E285" s="122"/>
      <c r="F285" s="122"/>
      <c r="G285" s="122"/>
      <c r="H285" s="122"/>
      <c r="I285" s="111"/>
      <c r="J285" s="111"/>
      <c r="K285" s="122"/>
    </row>
    <row r="286" spans="2:11">
      <c r="B286" s="110"/>
      <c r="C286" s="122"/>
      <c r="D286" s="122"/>
      <c r="E286" s="122"/>
      <c r="F286" s="122"/>
      <c r="G286" s="122"/>
      <c r="H286" s="122"/>
      <c r="I286" s="111"/>
      <c r="J286" s="111"/>
      <c r="K286" s="122"/>
    </row>
    <row r="287" spans="2:11">
      <c r="B287" s="110"/>
      <c r="C287" s="122"/>
      <c r="D287" s="122"/>
      <c r="E287" s="122"/>
      <c r="F287" s="122"/>
      <c r="G287" s="122"/>
      <c r="H287" s="122"/>
      <c r="I287" s="111"/>
      <c r="J287" s="111"/>
      <c r="K287" s="122"/>
    </row>
    <row r="288" spans="2:11">
      <c r="B288" s="110"/>
      <c r="C288" s="122"/>
      <c r="D288" s="122"/>
      <c r="E288" s="122"/>
      <c r="F288" s="122"/>
      <c r="G288" s="122"/>
      <c r="H288" s="122"/>
      <c r="I288" s="111"/>
      <c r="J288" s="111"/>
      <c r="K288" s="122"/>
    </row>
    <row r="289" spans="2:11">
      <c r="B289" s="110"/>
      <c r="C289" s="122"/>
      <c r="D289" s="122"/>
      <c r="E289" s="122"/>
      <c r="F289" s="122"/>
      <c r="G289" s="122"/>
      <c r="H289" s="122"/>
      <c r="I289" s="111"/>
      <c r="J289" s="111"/>
      <c r="K289" s="122"/>
    </row>
    <row r="290" spans="2:11">
      <c r="B290" s="110"/>
      <c r="C290" s="122"/>
      <c r="D290" s="122"/>
      <c r="E290" s="122"/>
      <c r="F290" s="122"/>
      <c r="G290" s="122"/>
      <c r="H290" s="122"/>
      <c r="I290" s="111"/>
      <c r="J290" s="111"/>
      <c r="K290" s="122"/>
    </row>
    <row r="291" spans="2:11">
      <c r="B291" s="110"/>
      <c r="C291" s="122"/>
      <c r="D291" s="122"/>
      <c r="E291" s="122"/>
      <c r="F291" s="122"/>
      <c r="G291" s="122"/>
      <c r="H291" s="122"/>
      <c r="I291" s="111"/>
      <c r="J291" s="111"/>
      <c r="K291" s="122"/>
    </row>
    <row r="292" spans="2:11">
      <c r="B292" s="110"/>
      <c r="C292" s="122"/>
      <c r="D292" s="122"/>
      <c r="E292" s="122"/>
      <c r="F292" s="122"/>
      <c r="G292" s="122"/>
      <c r="H292" s="122"/>
      <c r="I292" s="111"/>
      <c r="J292" s="111"/>
      <c r="K292" s="122"/>
    </row>
    <row r="293" spans="2:11">
      <c r="B293" s="110"/>
      <c r="C293" s="122"/>
      <c r="D293" s="122"/>
      <c r="E293" s="122"/>
      <c r="F293" s="122"/>
      <c r="G293" s="122"/>
      <c r="H293" s="122"/>
      <c r="I293" s="111"/>
      <c r="J293" s="111"/>
      <c r="K293" s="122"/>
    </row>
    <row r="294" spans="2:11">
      <c r="B294" s="110"/>
      <c r="C294" s="122"/>
      <c r="D294" s="122"/>
      <c r="E294" s="122"/>
      <c r="F294" s="122"/>
      <c r="G294" s="122"/>
      <c r="H294" s="122"/>
      <c r="I294" s="111"/>
      <c r="J294" s="111"/>
      <c r="K294" s="122"/>
    </row>
    <row r="295" spans="2:11">
      <c r="B295" s="110"/>
      <c r="C295" s="122"/>
      <c r="D295" s="122"/>
      <c r="E295" s="122"/>
      <c r="F295" s="122"/>
      <c r="G295" s="122"/>
      <c r="H295" s="122"/>
      <c r="I295" s="111"/>
      <c r="J295" s="111"/>
      <c r="K295" s="122"/>
    </row>
    <row r="296" spans="2:11">
      <c r="B296" s="110"/>
      <c r="C296" s="122"/>
      <c r="D296" s="122"/>
      <c r="E296" s="122"/>
      <c r="F296" s="122"/>
      <c r="G296" s="122"/>
      <c r="H296" s="122"/>
      <c r="I296" s="111"/>
      <c r="J296" s="111"/>
      <c r="K296" s="122"/>
    </row>
    <row r="297" spans="2:11">
      <c r="B297" s="110"/>
      <c r="C297" s="122"/>
      <c r="D297" s="122"/>
      <c r="E297" s="122"/>
      <c r="F297" s="122"/>
      <c r="G297" s="122"/>
      <c r="H297" s="122"/>
      <c r="I297" s="111"/>
      <c r="J297" s="111"/>
      <c r="K297" s="122"/>
    </row>
    <row r="298" spans="2:11">
      <c r="B298" s="110"/>
      <c r="C298" s="122"/>
      <c r="D298" s="122"/>
      <c r="E298" s="122"/>
      <c r="F298" s="122"/>
      <c r="G298" s="122"/>
      <c r="H298" s="122"/>
      <c r="I298" s="111"/>
      <c r="J298" s="111"/>
      <c r="K298" s="122"/>
    </row>
    <row r="299" spans="2:11">
      <c r="B299" s="110"/>
      <c r="C299" s="122"/>
      <c r="D299" s="122"/>
      <c r="E299" s="122"/>
      <c r="F299" s="122"/>
      <c r="G299" s="122"/>
      <c r="H299" s="122"/>
      <c r="I299" s="111"/>
      <c r="J299" s="111"/>
      <c r="K299" s="122"/>
    </row>
    <row r="300" spans="2:11">
      <c r="B300" s="110"/>
      <c r="C300" s="122"/>
      <c r="D300" s="122"/>
      <c r="E300" s="122"/>
      <c r="F300" s="122"/>
      <c r="G300" s="122"/>
      <c r="H300" s="122"/>
      <c r="I300" s="111"/>
      <c r="J300" s="111"/>
      <c r="K300" s="122"/>
    </row>
    <row r="301" spans="2:11">
      <c r="B301" s="110"/>
      <c r="C301" s="122"/>
      <c r="D301" s="122"/>
      <c r="E301" s="122"/>
      <c r="F301" s="122"/>
      <c r="G301" s="122"/>
      <c r="H301" s="122"/>
      <c r="I301" s="111"/>
      <c r="J301" s="111"/>
      <c r="K301" s="122"/>
    </row>
    <row r="302" spans="2:11">
      <c r="B302" s="110"/>
      <c r="C302" s="122"/>
      <c r="D302" s="122"/>
      <c r="E302" s="122"/>
      <c r="F302" s="122"/>
      <c r="G302" s="122"/>
      <c r="H302" s="122"/>
      <c r="I302" s="111"/>
      <c r="J302" s="111"/>
      <c r="K302" s="122"/>
    </row>
    <row r="303" spans="2:11">
      <c r="B303" s="110"/>
      <c r="C303" s="122"/>
      <c r="D303" s="122"/>
      <c r="E303" s="122"/>
      <c r="F303" s="122"/>
      <c r="G303" s="122"/>
      <c r="H303" s="122"/>
      <c r="I303" s="111"/>
      <c r="J303" s="111"/>
      <c r="K303" s="122"/>
    </row>
    <row r="304" spans="2:11">
      <c r="B304" s="110"/>
      <c r="C304" s="122"/>
      <c r="D304" s="122"/>
      <c r="E304" s="122"/>
      <c r="F304" s="122"/>
      <c r="G304" s="122"/>
      <c r="H304" s="122"/>
      <c r="I304" s="111"/>
      <c r="J304" s="111"/>
      <c r="K304" s="122"/>
    </row>
    <row r="305" spans="2:11">
      <c r="B305" s="110"/>
      <c r="C305" s="122"/>
      <c r="D305" s="122"/>
      <c r="E305" s="122"/>
      <c r="F305" s="122"/>
      <c r="G305" s="122"/>
      <c r="H305" s="122"/>
      <c r="I305" s="111"/>
      <c r="J305" s="111"/>
      <c r="K305" s="122"/>
    </row>
    <row r="306" spans="2:11">
      <c r="B306" s="110"/>
      <c r="C306" s="122"/>
      <c r="D306" s="122"/>
      <c r="E306" s="122"/>
      <c r="F306" s="122"/>
      <c r="G306" s="122"/>
      <c r="H306" s="122"/>
      <c r="I306" s="111"/>
      <c r="J306" s="111"/>
      <c r="K306" s="122"/>
    </row>
    <row r="307" spans="2:11">
      <c r="B307" s="110"/>
      <c r="C307" s="122"/>
      <c r="D307" s="122"/>
      <c r="E307" s="122"/>
      <c r="F307" s="122"/>
      <c r="G307" s="122"/>
      <c r="H307" s="122"/>
      <c r="I307" s="111"/>
      <c r="J307" s="111"/>
      <c r="K307" s="122"/>
    </row>
    <row r="308" spans="2:11">
      <c r="B308" s="110"/>
      <c r="C308" s="122"/>
      <c r="D308" s="122"/>
      <c r="E308" s="122"/>
      <c r="F308" s="122"/>
      <c r="G308" s="122"/>
      <c r="H308" s="122"/>
      <c r="I308" s="111"/>
      <c r="J308" s="111"/>
      <c r="K308" s="122"/>
    </row>
    <row r="309" spans="2:11">
      <c r="B309" s="110"/>
      <c r="C309" s="122"/>
      <c r="D309" s="122"/>
      <c r="E309" s="122"/>
      <c r="F309" s="122"/>
      <c r="G309" s="122"/>
      <c r="H309" s="122"/>
      <c r="I309" s="111"/>
      <c r="J309" s="111"/>
      <c r="K309" s="122"/>
    </row>
    <row r="310" spans="2:11">
      <c r="B310" s="110"/>
      <c r="C310" s="122"/>
      <c r="D310" s="122"/>
      <c r="E310" s="122"/>
      <c r="F310" s="122"/>
      <c r="G310" s="122"/>
      <c r="H310" s="122"/>
      <c r="I310" s="111"/>
      <c r="J310" s="111"/>
      <c r="K310" s="122"/>
    </row>
    <row r="311" spans="2:11">
      <c r="B311" s="110"/>
      <c r="C311" s="122"/>
      <c r="D311" s="122"/>
      <c r="E311" s="122"/>
      <c r="F311" s="122"/>
      <c r="G311" s="122"/>
      <c r="H311" s="122"/>
      <c r="I311" s="111"/>
      <c r="J311" s="111"/>
      <c r="K311" s="122"/>
    </row>
    <row r="312" spans="2:11">
      <c r="B312" s="110"/>
      <c r="C312" s="122"/>
      <c r="D312" s="122"/>
      <c r="E312" s="122"/>
      <c r="F312" s="122"/>
      <c r="G312" s="122"/>
      <c r="H312" s="122"/>
      <c r="I312" s="111"/>
      <c r="J312" s="111"/>
      <c r="K312" s="122"/>
    </row>
    <row r="313" spans="2:11">
      <c r="B313" s="110"/>
      <c r="C313" s="122"/>
      <c r="D313" s="122"/>
      <c r="E313" s="122"/>
      <c r="F313" s="122"/>
      <c r="G313" s="122"/>
      <c r="H313" s="122"/>
      <c r="I313" s="111"/>
      <c r="J313" s="111"/>
      <c r="K313" s="122"/>
    </row>
    <row r="314" spans="2:11">
      <c r="B314" s="110"/>
      <c r="C314" s="122"/>
      <c r="D314" s="122"/>
      <c r="E314" s="122"/>
      <c r="F314" s="122"/>
      <c r="G314" s="122"/>
      <c r="H314" s="122"/>
      <c r="I314" s="111"/>
      <c r="J314" s="111"/>
      <c r="K314" s="122"/>
    </row>
    <row r="315" spans="2:11">
      <c r="B315" s="110"/>
      <c r="C315" s="122"/>
      <c r="D315" s="122"/>
      <c r="E315" s="122"/>
      <c r="F315" s="122"/>
      <c r="G315" s="122"/>
      <c r="H315" s="122"/>
      <c r="I315" s="111"/>
      <c r="J315" s="111"/>
      <c r="K315" s="122"/>
    </row>
    <row r="316" spans="2:11">
      <c r="B316" s="110"/>
      <c r="C316" s="122"/>
      <c r="D316" s="122"/>
      <c r="E316" s="122"/>
      <c r="F316" s="122"/>
      <c r="G316" s="122"/>
      <c r="H316" s="122"/>
      <c r="I316" s="111"/>
      <c r="J316" s="111"/>
      <c r="K316" s="122"/>
    </row>
    <row r="317" spans="2:11">
      <c r="B317" s="110"/>
      <c r="C317" s="122"/>
      <c r="D317" s="122"/>
      <c r="E317" s="122"/>
      <c r="F317" s="122"/>
      <c r="G317" s="122"/>
      <c r="H317" s="122"/>
      <c r="I317" s="111"/>
      <c r="J317" s="111"/>
      <c r="K317" s="122"/>
    </row>
    <row r="318" spans="2:11">
      <c r="B318" s="110"/>
      <c r="C318" s="122"/>
      <c r="D318" s="122"/>
      <c r="E318" s="122"/>
      <c r="F318" s="122"/>
      <c r="G318" s="122"/>
      <c r="H318" s="122"/>
      <c r="I318" s="111"/>
      <c r="J318" s="111"/>
      <c r="K318" s="122"/>
    </row>
    <row r="319" spans="2:11">
      <c r="B319" s="110"/>
      <c r="C319" s="122"/>
      <c r="D319" s="122"/>
      <c r="E319" s="122"/>
      <c r="F319" s="122"/>
      <c r="G319" s="122"/>
      <c r="H319" s="122"/>
      <c r="I319" s="111"/>
      <c r="J319" s="111"/>
      <c r="K319" s="122"/>
    </row>
    <row r="320" spans="2:11">
      <c r="B320" s="110"/>
      <c r="C320" s="122"/>
      <c r="D320" s="122"/>
      <c r="E320" s="122"/>
      <c r="F320" s="122"/>
      <c r="G320" s="122"/>
      <c r="H320" s="122"/>
      <c r="I320" s="111"/>
      <c r="J320" s="111"/>
      <c r="K320" s="122"/>
    </row>
    <row r="321" spans="2:11">
      <c r="B321" s="110"/>
      <c r="C321" s="122"/>
      <c r="D321" s="122"/>
      <c r="E321" s="122"/>
      <c r="F321" s="122"/>
      <c r="G321" s="122"/>
      <c r="H321" s="122"/>
      <c r="I321" s="111"/>
      <c r="J321" s="111"/>
      <c r="K321" s="122"/>
    </row>
    <row r="322" spans="2:11">
      <c r="B322" s="110"/>
      <c r="C322" s="122"/>
      <c r="D322" s="122"/>
      <c r="E322" s="122"/>
      <c r="F322" s="122"/>
      <c r="G322" s="122"/>
      <c r="H322" s="122"/>
      <c r="I322" s="111"/>
      <c r="J322" s="111"/>
      <c r="K322" s="122"/>
    </row>
    <row r="323" spans="2:11">
      <c r="B323" s="110"/>
      <c r="C323" s="122"/>
      <c r="D323" s="122"/>
      <c r="E323" s="122"/>
      <c r="F323" s="122"/>
      <c r="G323" s="122"/>
      <c r="H323" s="122"/>
      <c r="I323" s="111"/>
      <c r="J323" s="111"/>
      <c r="K323" s="122"/>
    </row>
    <row r="324" spans="2:11">
      <c r="B324" s="110"/>
      <c r="C324" s="122"/>
      <c r="D324" s="122"/>
      <c r="E324" s="122"/>
      <c r="F324" s="122"/>
      <c r="G324" s="122"/>
      <c r="H324" s="122"/>
      <c r="I324" s="111"/>
      <c r="J324" s="111"/>
      <c r="K324" s="122"/>
    </row>
    <row r="325" spans="2:11">
      <c r="B325" s="110"/>
      <c r="C325" s="122"/>
      <c r="D325" s="122"/>
      <c r="E325" s="122"/>
      <c r="F325" s="122"/>
      <c r="G325" s="122"/>
      <c r="H325" s="122"/>
      <c r="I325" s="111"/>
      <c r="J325" s="111"/>
      <c r="K325" s="122"/>
    </row>
    <row r="326" spans="2:11">
      <c r="B326" s="110"/>
      <c r="C326" s="122"/>
      <c r="D326" s="122"/>
      <c r="E326" s="122"/>
      <c r="F326" s="122"/>
      <c r="G326" s="122"/>
      <c r="H326" s="122"/>
      <c r="I326" s="111"/>
      <c r="J326" s="111"/>
      <c r="K326" s="122"/>
    </row>
    <row r="327" spans="2:11">
      <c r="B327" s="110"/>
      <c r="C327" s="122"/>
      <c r="D327" s="122"/>
      <c r="E327" s="122"/>
      <c r="F327" s="122"/>
      <c r="G327" s="122"/>
      <c r="H327" s="122"/>
      <c r="I327" s="111"/>
      <c r="J327" s="111"/>
      <c r="K327" s="122"/>
    </row>
    <row r="328" spans="2:11">
      <c r="B328" s="110"/>
      <c r="C328" s="122"/>
      <c r="D328" s="122"/>
      <c r="E328" s="122"/>
      <c r="F328" s="122"/>
      <c r="G328" s="122"/>
      <c r="H328" s="122"/>
      <c r="I328" s="111"/>
      <c r="J328" s="111"/>
      <c r="K328" s="122"/>
    </row>
    <row r="329" spans="2:11">
      <c r="B329" s="110"/>
      <c r="C329" s="122"/>
      <c r="D329" s="122"/>
      <c r="E329" s="122"/>
      <c r="F329" s="122"/>
      <c r="G329" s="122"/>
      <c r="H329" s="122"/>
      <c r="I329" s="111"/>
      <c r="J329" s="111"/>
      <c r="K329" s="122"/>
    </row>
    <row r="330" spans="2:11">
      <c r="B330" s="110"/>
      <c r="C330" s="122"/>
      <c r="D330" s="122"/>
      <c r="E330" s="122"/>
      <c r="F330" s="122"/>
      <c r="G330" s="122"/>
      <c r="H330" s="122"/>
      <c r="I330" s="111"/>
      <c r="J330" s="111"/>
      <c r="K330" s="122"/>
    </row>
    <row r="331" spans="2:11">
      <c r="B331" s="110"/>
      <c r="C331" s="122"/>
      <c r="D331" s="122"/>
      <c r="E331" s="122"/>
      <c r="F331" s="122"/>
      <c r="G331" s="122"/>
      <c r="H331" s="122"/>
      <c r="I331" s="111"/>
      <c r="J331" s="111"/>
      <c r="K331" s="122"/>
    </row>
    <row r="332" spans="2:11">
      <c r="B332" s="110"/>
      <c r="C332" s="122"/>
      <c r="D332" s="122"/>
      <c r="E332" s="122"/>
      <c r="F332" s="122"/>
      <c r="G332" s="122"/>
      <c r="H332" s="122"/>
      <c r="I332" s="111"/>
      <c r="J332" s="111"/>
      <c r="K332" s="122"/>
    </row>
    <row r="333" spans="2:11">
      <c r="B333" s="110"/>
      <c r="C333" s="122"/>
      <c r="D333" s="122"/>
      <c r="E333" s="122"/>
      <c r="F333" s="122"/>
      <c r="G333" s="122"/>
      <c r="H333" s="122"/>
      <c r="I333" s="111"/>
      <c r="J333" s="111"/>
      <c r="K333" s="122"/>
    </row>
    <row r="334" spans="2:11">
      <c r="B334" s="110"/>
      <c r="C334" s="122"/>
      <c r="D334" s="122"/>
      <c r="E334" s="122"/>
      <c r="F334" s="122"/>
      <c r="G334" s="122"/>
      <c r="H334" s="122"/>
      <c r="I334" s="111"/>
      <c r="J334" s="111"/>
      <c r="K334" s="122"/>
    </row>
    <row r="335" spans="2:11">
      <c r="B335" s="110"/>
      <c r="C335" s="122"/>
      <c r="D335" s="122"/>
      <c r="E335" s="122"/>
      <c r="F335" s="122"/>
      <c r="G335" s="122"/>
      <c r="H335" s="122"/>
      <c r="I335" s="111"/>
      <c r="J335" s="111"/>
      <c r="K335" s="122"/>
    </row>
    <row r="336" spans="2:11">
      <c r="B336" s="110"/>
      <c r="C336" s="122"/>
      <c r="D336" s="122"/>
      <c r="E336" s="122"/>
      <c r="F336" s="122"/>
      <c r="G336" s="122"/>
      <c r="H336" s="122"/>
      <c r="I336" s="111"/>
      <c r="J336" s="111"/>
      <c r="K336" s="122"/>
    </row>
    <row r="337" spans="2:11">
      <c r="B337" s="110"/>
      <c r="C337" s="122"/>
      <c r="D337" s="122"/>
      <c r="E337" s="122"/>
      <c r="F337" s="122"/>
      <c r="G337" s="122"/>
      <c r="H337" s="122"/>
      <c r="I337" s="111"/>
      <c r="J337" s="111"/>
      <c r="K337" s="122"/>
    </row>
    <row r="338" spans="2:11">
      <c r="B338" s="110"/>
      <c r="C338" s="122"/>
      <c r="D338" s="122"/>
      <c r="E338" s="122"/>
      <c r="F338" s="122"/>
      <c r="G338" s="122"/>
      <c r="H338" s="122"/>
      <c r="I338" s="111"/>
      <c r="J338" s="111"/>
      <c r="K338" s="122"/>
    </row>
    <row r="339" spans="2:11">
      <c r="B339" s="110"/>
      <c r="C339" s="122"/>
      <c r="D339" s="122"/>
      <c r="E339" s="122"/>
      <c r="F339" s="122"/>
      <c r="G339" s="122"/>
      <c r="H339" s="122"/>
      <c r="I339" s="111"/>
      <c r="J339" s="111"/>
      <c r="K339" s="122"/>
    </row>
    <row r="340" spans="2:11">
      <c r="B340" s="110"/>
      <c r="C340" s="122"/>
      <c r="D340" s="122"/>
      <c r="E340" s="122"/>
      <c r="F340" s="122"/>
      <c r="G340" s="122"/>
      <c r="H340" s="122"/>
      <c r="I340" s="111"/>
      <c r="J340" s="111"/>
      <c r="K340" s="122"/>
    </row>
    <row r="341" spans="2:11">
      <c r="B341" s="110"/>
      <c r="C341" s="122"/>
      <c r="D341" s="122"/>
      <c r="E341" s="122"/>
      <c r="F341" s="122"/>
      <c r="G341" s="122"/>
      <c r="H341" s="122"/>
      <c r="I341" s="111"/>
      <c r="J341" s="111"/>
      <c r="K341" s="122"/>
    </row>
    <row r="342" spans="2:11">
      <c r="B342" s="110"/>
      <c r="C342" s="122"/>
      <c r="D342" s="122"/>
      <c r="E342" s="122"/>
      <c r="F342" s="122"/>
      <c r="G342" s="122"/>
      <c r="H342" s="122"/>
      <c r="I342" s="111"/>
      <c r="J342" s="111"/>
      <c r="K342" s="122"/>
    </row>
    <row r="343" spans="2:11">
      <c r="B343" s="110"/>
      <c r="C343" s="122"/>
      <c r="D343" s="122"/>
      <c r="E343" s="122"/>
      <c r="F343" s="122"/>
      <c r="G343" s="122"/>
      <c r="H343" s="122"/>
      <c r="I343" s="111"/>
      <c r="J343" s="111"/>
      <c r="K343" s="122"/>
    </row>
    <row r="344" spans="2:11">
      <c r="B344" s="110"/>
      <c r="C344" s="122"/>
      <c r="D344" s="122"/>
      <c r="E344" s="122"/>
      <c r="F344" s="122"/>
      <c r="G344" s="122"/>
      <c r="H344" s="122"/>
      <c r="I344" s="111"/>
      <c r="J344" s="111"/>
      <c r="K344" s="122"/>
    </row>
    <row r="345" spans="2:11">
      <c r="B345" s="110"/>
      <c r="C345" s="122"/>
      <c r="D345" s="122"/>
      <c r="E345" s="122"/>
      <c r="F345" s="122"/>
      <c r="G345" s="122"/>
      <c r="H345" s="122"/>
      <c r="I345" s="111"/>
      <c r="J345" s="111"/>
      <c r="K345" s="122"/>
    </row>
    <row r="346" spans="2:11">
      <c r="B346" s="110"/>
      <c r="C346" s="122"/>
      <c r="D346" s="122"/>
      <c r="E346" s="122"/>
      <c r="F346" s="122"/>
      <c r="G346" s="122"/>
      <c r="H346" s="122"/>
      <c r="I346" s="111"/>
      <c r="J346" s="111"/>
      <c r="K346" s="122"/>
    </row>
    <row r="347" spans="2:11">
      <c r="B347" s="110"/>
      <c r="C347" s="122"/>
      <c r="D347" s="122"/>
      <c r="E347" s="122"/>
      <c r="F347" s="122"/>
      <c r="G347" s="122"/>
      <c r="H347" s="122"/>
      <c r="I347" s="111"/>
      <c r="J347" s="111"/>
      <c r="K347" s="122"/>
    </row>
    <row r="348" spans="2:11">
      <c r="B348" s="110"/>
      <c r="C348" s="122"/>
      <c r="D348" s="122"/>
      <c r="E348" s="122"/>
      <c r="F348" s="122"/>
      <c r="G348" s="122"/>
      <c r="H348" s="122"/>
      <c r="I348" s="111"/>
      <c r="J348" s="111"/>
      <c r="K348" s="122"/>
    </row>
    <row r="349" spans="2:11">
      <c r="B349" s="110"/>
      <c r="C349" s="122"/>
      <c r="D349" s="122"/>
      <c r="E349" s="122"/>
      <c r="F349" s="122"/>
      <c r="G349" s="122"/>
      <c r="H349" s="122"/>
      <c r="I349" s="111"/>
      <c r="J349" s="111"/>
      <c r="K349" s="122"/>
    </row>
    <row r="350" spans="2:11">
      <c r="B350" s="110"/>
      <c r="C350" s="122"/>
      <c r="D350" s="122"/>
      <c r="E350" s="122"/>
      <c r="F350" s="122"/>
      <c r="G350" s="122"/>
      <c r="H350" s="122"/>
      <c r="I350" s="111"/>
      <c r="J350" s="111"/>
      <c r="K350" s="122"/>
    </row>
    <row r="351" spans="2:11">
      <c r="B351" s="110"/>
      <c r="C351" s="122"/>
      <c r="D351" s="122"/>
      <c r="E351" s="122"/>
      <c r="F351" s="122"/>
      <c r="G351" s="122"/>
      <c r="H351" s="122"/>
      <c r="I351" s="111"/>
      <c r="J351" s="111"/>
      <c r="K351" s="122"/>
    </row>
    <row r="352" spans="2:11">
      <c r="B352" s="110"/>
      <c r="C352" s="122"/>
      <c r="D352" s="122"/>
      <c r="E352" s="122"/>
      <c r="F352" s="122"/>
      <c r="G352" s="122"/>
      <c r="H352" s="122"/>
      <c r="I352" s="111"/>
      <c r="J352" s="111"/>
      <c r="K352" s="122"/>
    </row>
    <row r="353" spans="2:11">
      <c r="B353" s="110"/>
      <c r="C353" s="122"/>
      <c r="D353" s="122"/>
      <c r="E353" s="122"/>
      <c r="F353" s="122"/>
      <c r="G353" s="122"/>
      <c r="H353" s="122"/>
      <c r="I353" s="111"/>
      <c r="J353" s="111"/>
      <c r="K353" s="122"/>
    </row>
    <row r="354" spans="2:11">
      <c r="B354" s="110"/>
      <c r="C354" s="122"/>
      <c r="D354" s="122"/>
      <c r="E354" s="122"/>
      <c r="F354" s="122"/>
      <c r="G354" s="122"/>
      <c r="H354" s="122"/>
      <c r="I354" s="111"/>
      <c r="J354" s="111"/>
      <c r="K354" s="122"/>
    </row>
    <row r="355" spans="2:11">
      <c r="B355" s="110"/>
      <c r="C355" s="122"/>
      <c r="D355" s="122"/>
      <c r="E355" s="122"/>
      <c r="F355" s="122"/>
      <c r="G355" s="122"/>
      <c r="H355" s="122"/>
      <c r="I355" s="111"/>
      <c r="J355" s="111"/>
      <c r="K355" s="122"/>
    </row>
    <row r="356" spans="2:11">
      <c r="B356" s="110"/>
      <c r="C356" s="122"/>
      <c r="D356" s="122"/>
      <c r="E356" s="122"/>
      <c r="F356" s="122"/>
      <c r="G356" s="122"/>
      <c r="H356" s="122"/>
      <c r="I356" s="111"/>
      <c r="J356" s="111"/>
      <c r="K356" s="122"/>
    </row>
    <row r="357" spans="2:11">
      <c r="B357" s="110"/>
      <c r="C357" s="122"/>
      <c r="D357" s="122"/>
      <c r="E357" s="122"/>
      <c r="F357" s="122"/>
      <c r="G357" s="122"/>
      <c r="H357" s="122"/>
      <c r="I357" s="111"/>
      <c r="J357" s="111"/>
      <c r="K357" s="122"/>
    </row>
    <row r="358" spans="2:11">
      <c r="B358" s="110"/>
      <c r="C358" s="122"/>
      <c r="D358" s="122"/>
      <c r="E358" s="122"/>
      <c r="F358" s="122"/>
      <c r="G358" s="122"/>
      <c r="H358" s="122"/>
      <c r="I358" s="111"/>
      <c r="J358" s="111"/>
      <c r="K358" s="122"/>
    </row>
    <row r="359" spans="2:11">
      <c r="B359" s="110"/>
      <c r="C359" s="122"/>
      <c r="D359" s="122"/>
      <c r="E359" s="122"/>
      <c r="F359" s="122"/>
      <c r="G359" s="122"/>
      <c r="H359" s="122"/>
      <c r="I359" s="111"/>
      <c r="J359" s="111"/>
      <c r="K359" s="122"/>
    </row>
    <row r="360" spans="2:11">
      <c r="B360" s="110"/>
      <c r="C360" s="122"/>
      <c r="D360" s="122"/>
      <c r="E360" s="122"/>
      <c r="F360" s="122"/>
      <c r="G360" s="122"/>
      <c r="H360" s="122"/>
      <c r="I360" s="111"/>
      <c r="J360" s="111"/>
      <c r="K360" s="122"/>
    </row>
    <row r="361" spans="2:11">
      <c r="B361" s="110"/>
      <c r="C361" s="122"/>
      <c r="D361" s="122"/>
      <c r="E361" s="122"/>
      <c r="F361" s="122"/>
      <c r="G361" s="122"/>
      <c r="H361" s="122"/>
      <c r="I361" s="111"/>
      <c r="J361" s="111"/>
      <c r="K361" s="122"/>
    </row>
    <row r="362" spans="2:11">
      <c r="B362" s="110"/>
      <c r="C362" s="122"/>
      <c r="D362" s="122"/>
      <c r="E362" s="122"/>
      <c r="F362" s="122"/>
      <c r="G362" s="122"/>
      <c r="H362" s="122"/>
      <c r="I362" s="111"/>
      <c r="J362" s="111"/>
      <c r="K362" s="122"/>
    </row>
    <row r="363" spans="2:11">
      <c r="B363" s="110"/>
      <c r="C363" s="122"/>
      <c r="D363" s="122"/>
      <c r="E363" s="122"/>
      <c r="F363" s="122"/>
      <c r="G363" s="122"/>
      <c r="H363" s="122"/>
      <c r="I363" s="111"/>
      <c r="J363" s="111"/>
      <c r="K363" s="122"/>
    </row>
    <row r="364" spans="2:11">
      <c r="B364" s="110"/>
      <c r="C364" s="122"/>
      <c r="D364" s="122"/>
      <c r="E364" s="122"/>
      <c r="F364" s="122"/>
      <c r="G364" s="122"/>
      <c r="H364" s="122"/>
      <c r="I364" s="111"/>
      <c r="J364" s="111"/>
      <c r="K364" s="122"/>
    </row>
    <row r="365" spans="2:11">
      <c r="B365" s="110"/>
      <c r="C365" s="122"/>
      <c r="D365" s="122"/>
      <c r="E365" s="122"/>
      <c r="F365" s="122"/>
      <c r="G365" s="122"/>
      <c r="H365" s="122"/>
      <c r="I365" s="111"/>
      <c r="J365" s="111"/>
      <c r="K365" s="122"/>
    </row>
    <row r="366" spans="2:11">
      <c r="B366" s="110"/>
      <c r="C366" s="122"/>
      <c r="D366" s="122"/>
      <c r="E366" s="122"/>
      <c r="F366" s="122"/>
      <c r="G366" s="122"/>
      <c r="H366" s="122"/>
      <c r="I366" s="111"/>
      <c r="J366" s="111"/>
      <c r="K366" s="122"/>
    </row>
    <row r="367" spans="2:11">
      <c r="B367" s="110"/>
      <c r="C367" s="122"/>
      <c r="D367" s="122"/>
      <c r="E367" s="122"/>
      <c r="F367" s="122"/>
      <c r="G367" s="122"/>
      <c r="H367" s="122"/>
      <c r="I367" s="111"/>
      <c r="J367" s="111"/>
      <c r="K367" s="122"/>
    </row>
    <row r="368" spans="2:11">
      <c r="B368" s="110"/>
      <c r="C368" s="122"/>
      <c r="D368" s="122"/>
      <c r="E368" s="122"/>
      <c r="F368" s="122"/>
      <c r="G368" s="122"/>
      <c r="H368" s="122"/>
      <c r="I368" s="111"/>
      <c r="J368" s="111"/>
      <c r="K368" s="122"/>
    </row>
    <row r="369" spans="2:11">
      <c r="B369" s="110"/>
      <c r="C369" s="122"/>
      <c r="D369" s="122"/>
      <c r="E369" s="122"/>
      <c r="F369" s="122"/>
      <c r="G369" s="122"/>
      <c r="H369" s="122"/>
      <c r="I369" s="111"/>
      <c r="J369" s="111"/>
      <c r="K369" s="122"/>
    </row>
    <row r="370" spans="2:11">
      <c r="B370" s="110"/>
      <c r="C370" s="122"/>
      <c r="D370" s="122"/>
      <c r="E370" s="122"/>
      <c r="F370" s="122"/>
      <c r="G370" s="122"/>
      <c r="H370" s="122"/>
      <c r="I370" s="111"/>
      <c r="J370" s="111"/>
      <c r="K370" s="122"/>
    </row>
    <row r="371" spans="2:11">
      <c r="B371" s="110"/>
      <c r="C371" s="122"/>
      <c r="D371" s="122"/>
      <c r="E371" s="122"/>
      <c r="F371" s="122"/>
      <c r="G371" s="122"/>
      <c r="H371" s="122"/>
      <c r="I371" s="111"/>
      <c r="J371" s="111"/>
      <c r="K371" s="122"/>
    </row>
    <row r="372" spans="2:11">
      <c r="B372" s="110"/>
      <c r="C372" s="122"/>
      <c r="D372" s="122"/>
      <c r="E372" s="122"/>
      <c r="F372" s="122"/>
      <c r="G372" s="122"/>
      <c r="H372" s="122"/>
      <c r="I372" s="111"/>
      <c r="J372" s="111"/>
      <c r="K372" s="122"/>
    </row>
    <row r="373" spans="2:11">
      <c r="B373" s="110"/>
      <c r="C373" s="122"/>
      <c r="D373" s="122"/>
      <c r="E373" s="122"/>
      <c r="F373" s="122"/>
      <c r="G373" s="122"/>
      <c r="H373" s="122"/>
      <c r="I373" s="111"/>
      <c r="J373" s="111"/>
      <c r="K373" s="122"/>
    </row>
    <row r="374" spans="2:11">
      <c r="B374" s="110"/>
      <c r="C374" s="122"/>
      <c r="D374" s="122"/>
      <c r="E374" s="122"/>
      <c r="F374" s="122"/>
      <c r="G374" s="122"/>
      <c r="H374" s="122"/>
      <c r="I374" s="111"/>
      <c r="J374" s="111"/>
      <c r="K374" s="122"/>
    </row>
    <row r="375" spans="2:11">
      <c r="B375" s="110"/>
      <c r="C375" s="122"/>
      <c r="D375" s="122"/>
      <c r="E375" s="122"/>
      <c r="F375" s="122"/>
      <c r="G375" s="122"/>
      <c r="H375" s="122"/>
      <c r="I375" s="111"/>
      <c r="J375" s="111"/>
      <c r="K375" s="122"/>
    </row>
    <row r="376" spans="2:11">
      <c r="B376" s="110"/>
      <c r="C376" s="122"/>
      <c r="D376" s="122"/>
      <c r="E376" s="122"/>
      <c r="F376" s="122"/>
      <c r="G376" s="122"/>
      <c r="H376" s="122"/>
      <c r="I376" s="111"/>
      <c r="J376" s="111"/>
      <c r="K376" s="122"/>
    </row>
    <row r="377" spans="2:11">
      <c r="B377" s="110"/>
      <c r="C377" s="122"/>
      <c r="D377" s="122"/>
      <c r="E377" s="122"/>
      <c r="F377" s="122"/>
      <c r="G377" s="122"/>
      <c r="H377" s="122"/>
      <c r="I377" s="111"/>
      <c r="J377" s="111"/>
      <c r="K377" s="122"/>
    </row>
    <row r="378" spans="2:11">
      <c r="B378" s="110"/>
      <c r="C378" s="122"/>
      <c r="D378" s="122"/>
      <c r="E378" s="122"/>
      <c r="F378" s="122"/>
      <c r="G378" s="122"/>
      <c r="H378" s="122"/>
      <c r="I378" s="111"/>
      <c r="J378" s="111"/>
      <c r="K378" s="122"/>
    </row>
    <row r="379" spans="2:11">
      <c r="B379" s="110"/>
      <c r="C379" s="122"/>
      <c r="D379" s="122"/>
      <c r="E379" s="122"/>
      <c r="F379" s="122"/>
      <c r="G379" s="122"/>
      <c r="H379" s="122"/>
      <c r="I379" s="111"/>
      <c r="J379" s="111"/>
      <c r="K379" s="122"/>
    </row>
    <row r="380" spans="2:11">
      <c r="B380" s="110"/>
      <c r="C380" s="122"/>
      <c r="D380" s="122"/>
      <c r="E380" s="122"/>
      <c r="F380" s="122"/>
      <c r="G380" s="122"/>
      <c r="H380" s="122"/>
      <c r="I380" s="111"/>
      <c r="J380" s="111"/>
      <c r="K380" s="122"/>
    </row>
    <row r="381" spans="2:11">
      <c r="B381" s="110"/>
      <c r="C381" s="122"/>
      <c r="D381" s="122"/>
      <c r="E381" s="122"/>
      <c r="F381" s="122"/>
      <c r="G381" s="122"/>
      <c r="H381" s="122"/>
      <c r="I381" s="111"/>
      <c r="J381" s="111"/>
      <c r="K381" s="122"/>
    </row>
    <row r="382" spans="2:11">
      <c r="B382" s="110"/>
      <c r="C382" s="122"/>
      <c r="D382" s="122"/>
      <c r="E382" s="122"/>
      <c r="F382" s="122"/>
      <c r="G382" s="122"/>
      <c r="H382" s="122"/>
      <c r="I382" s="111"/>
      <c r="J382" s="111"/>
      <c r="K382" s="122"/>
    </row>
    <row r="383" spans="2:11">
      <c r="B383" s="110"/>
      <c r="C383" s="122"/>
      <c r="D383" s="122"/>
      <c r="E383" s="122"/>
      <c r="F383" s="122"/>
      <c r="G383" s="122"/>
      <c r="H383" s="122"/>
      <c r="I383" s="111"/>
      <c r="J383" s="111"/>
      <c r="K383" s="122"/>
    </row>
    <row r="384" spans="2:11">
      <c r="B384" s="110"/>
      <c r="C384" s="122"/>
      <c r="D384" s="122"/>
      <c r="E384" s="122"/>
      <c r="F384" s="122"/>
      <c r="G384" s="122"/>
      <c r="H384" s="122"/>
      <c r="I384" s="111"/>
      <c r="J384" s="111"/>
      <c r="K384" s="122"/>
    </row>
    <row r="385" spans="2:11">
      <c r="B385" s="110"/>
      <c r="C385" s="122"/>
      <c r="D385" s="122"/>
      <c r="E385" s="122"/>
      <c r="F385" s="122"/>
      <c r="G385" s="122"/>
      <c r="H385" s="122"/>
      <c r="I385" s="111"/>
      <c r="J385" s="111"/>
      <c r="K385" s="122"/>
    </row>
    <row r="386" spans="2:11">
      <c r="B386" s="110"/>
      <c r="C386" s="122"/>
      <c r="D386" s="122"/>
      <c r="E386" s="122"/>
      <c r="F386" s="122"/>
      <c r="G386" s="122"/>
      <c r="H386" s="122"/>
      <c r="I386" s="111"/>
      <c r="J386" s="111"/>
      <c r="K386" s="122"/>
    </row>
    <row r="387" spans="2:11">
      <c r="B387" s="110"/>
      <c r="C387" s="122"/>
      <c r="D387" s="122"/>
      <c r="E387" s="122"/>
      <c r="F387" s="122"/>
      <c r="G387" s="122"/>
      <c r="H387" s="122"/>
      <c r="I387" s="111"/>
      <c r="J387" s="111"/>
      <c r="K387" s="122"/>
    </row>
    <row r="388" spans="2:11">
      <c r="B388" s="110"/>
      <c r="C388" s="122"/>
      <c r="D388" s="122"/>
      <c r="E388" s="122"/>
      <c r="F388" s="122"/>
      <c r="G388" s="122"/>
      <c r="H388" s="122"/>
      <c r="I388" s="111"/>
      <c r="J388" s="111"/>
      <c r="K388" s="122"/>
    </row>
    <row r="389" spans="2:11">
      <c r="B389" s="110"/>
      <c r="C389" s="122"/>
      <c r="D389" s="122"/>
      <c r="E389" s="122"/>
      <c r="F389" s="122"/>
      <c r="G389" s="122"/>
      <c r="H389" s="122"/>
      <c r="I389" s="111"/>
      <c r="J389" s="111"/>
      <c r="K389" s="122"/>
    </row>
    <row r="390" spans="2:11">
      <c r="B390" s="110"/>
      <c r="C390" s="122"/>
      <c r="D390" s="122"/>
      <c r="E390" s="122"/>
      <c r="F390" s="122"/>
      <c r="G390" s="122"/>
      <c r="H390" s="122"/>
      <c r="I390" s="111"/>
      <c r="J390" s="111"/>
      <c r="K390" s="122"/>
    </row>
    <row r="391" spans="2:11">
      <c r="B391" s="110"/>
      <c r="C391" s="122"/>
      <c r="D391" s="122"/>
      <c r="E391" s="122"/>
      <c r="F391" s="122"/>
      <c r="G391" s="122"/>
      <c r="H391" s="122"/>
      <c r="I391" s="111"/>
      <c r="J391" s="111"/>
      <c r="K391" s="122"/>
    </row>
    <row r="392" spans="2:11">
      <c r="B392" s="110"/>
      <c r="C392" s="122"/>
      <c r="D392" s="122"/>
      <c r="E392" s="122"/>
      <c r="F392" s="122"/>
      <c r="G392" s="122"/>
      <c r="H392" s="122"/>
      <c r="I392" s="111"/>
      <c r="J392" s="111"/>
      <c r="K392" s="122"/>
    </row>
    <row r="393" spans="2:11">
      <c r="B393" s="110"/>
      <c r="C393" s="122"/>
      <c r="D393" s="122"/>
      <c r="E393" s="122"/>
      <c r="F393" s="122"/>
      <c r="G393" s="122"/>
      <c r="H393" s="122"/>
      <c r="I393" s="111"/>
      <c r="J393" s="111"/>
      <c r="K393" s="122"/>
    </row>
    <row r="394" spans="2:11">
      <c r="B394" s="110"/>
      <c r="C394" s="122"/>
      <c r="D394" s="122"/>
      <c r="E394" s="122"/>
      <c r="F394" s="122"/>
      <c r="G394" s="122"/>
      <c r="H394" s="122"/>
      <c r="I394" s="111"/>
      <c r="J394" s="111"/>
      <c r="K394" s="122"/>
    </row>
    <row r="395" spans="2:11">
      <c r="B395" s="110"/>
      <c r="C395" s="122"/>
      <c r="D395" s="122"/>
      <c r="E395" s="122"/>
      <c r="F395" s="122"/>
      <c r="G395" s="122"/>
      <c r="H395" s="122"/>
      <c r="I395" s="111"/>
      <c r="J395" s="111"/>
      <c r="K395" s="122"/>
    </row>
    <row r="396" spans="2:11">
      <c r="B396" s="110"/>
      <c r="C396" s="122"/>
      <c r="D396" s="122"/>
      <c r="E396" s="122"/>
      <c r="F396" s="122"/>
      <c r="G396" s="122"/>
      <c r="H396" s="122"/>
      <c r="I396" s="111"/>
      <c r="J396" s="111"/>
      <c r="K396" s="122"/>
    </row>
    <row r="397" spans="2:11">
      <c r="B397" s="110"/>
      <c r="C397" s="122"/>
      <c r="D397" s="122"/>
      <c r="E397" s="122"/>
      <c r="F397" s="122"/>
      <c r="G397" s="122"/>
      <c r="H397" s="122"/>
      <c r="I397" s="111"/>
      <c r="J397" s="111"/>
      <c r="K397" s="122"/>
    </row>
    <row r="398" spans="2:11">
      <c r="B398" s="110"/>
      <c r="C398" s="122"/>
      <c r="D398" s="122"/>
      <c r="E398" s="122"/>
      <c r="F398" s="122"/>
      <c r="G398" s="122"/>
      <c r="H398" s="122"/>
      <c r="I398" s="111"/>
      <c r="J398" s="111"/>
      <c r="K398" s="122"/>
    </row>
    <row r="399" spans="2:11">
      <c r="B399" s="110"/>
      <c r="C399" s="122"/>
      <c r="D399" s="122"/>
      <c r="E399" s="122"/>
      <c r="F399" s="122"/>
      <c r="G399" s="122"/>
      <c r="H399" s="122"/>
      <c r="I399" s="111"/>
      <c r="J399" s="111"/>
      <c r="K399" s="122"/>
    </row>
    <row r="400" spans="2:11">
      <c r="B400" s="110"/>
      <c r="C400" s="122"/>
      <c r="D400" s="122"/>
      <c r="E400" s="122"/>
      <c r="F400" s="122"/>
      <c r="G400" s="122"/>
      <c r="H400" s="122"/>
      <c r="I400" s="111"/>
      <c r="J400" s="111"/>
      <c r="K400" s="122"/>
    </row>
    <row r="401" spans="2:11">
      <c r="B401" s="110"/>
      <c r="C401" s="122"/>
      <c r="D401" s="122"/>
      <c r="E401" s="122"/>
      <c r="F401" s="122"/>
      <c r="G401" s="122"/>
      <c r="H401" s="122"/>
      <c r="I401" s="111"/>
      <c r="J401" s="111"/>
      <c r="K401" s="122"/>
    </row>
    <row r="402" spans="2:11">
      <c r="B402" s="110"/>
      <c r="C402" s="122"/>
      <c r="D402" s="122"/>
      <c r="E402" s="122"/>
      <c r="F402" s="122"/>
      <c r="G402" s="122"/>
      <c r="H402" s="122"/>
      <c r="I402" s="111"/>
      <c r="J402" s="111"/>
      <c r="K402" s="122"/>
    </row>
    <row r="403" spans="2:11">
      <c r="B403" s="110"/>
      <c r="C403" s="122"/>
      <c r="D403" s="122"/>
      <c r="E403" s="122"/>
      <c r="F403" s="122"/>
      <c r="G403" s="122"/>
      <c r="H403" s="122"/>
      <c r="I403" s="111"/>
      <c r="J403" s="111"/>
      <c r="K403" s="122"/>
    </row>
    <row r="404" spans="2:11">
      <c r="B404" s="110"/>
      <c r="C404" s="122"/>
      <c r="D404" s="122"/>
      <c r="E404" s="122"/>
      <c r="F404" s="122"/>
      <c r="G404" s="122"/>
      <c r="H404" s="122"/>
      <c r="I404" s="111"/>
      <c r="J404" s="111"/>
      <c r="K404" s="122"/>
    </row>
    <row r="405" spans="2:11">
      <c r="B405" s="110"/>
      <c r="C405" s="122"/>
      <c r="D405" s="122"/>
      <c r="E405" s="122"/>
      <c r="F405" s="122"/>
      <c r="G405" s="122"/>
      <c r="H405" s="122"/>
      <c r="I405" s="111"/>
      <c r="J405" s="111"/>
      <c r="K405" s="122"/>
    </row>
    <row r="406" spans="2:11">
      <c r="B406" s="110"/>
      <c r="C406" s="122"/>
      <c r="D406" s="122"/>
      <c r="E406" s="122"/>
      <c r="F406" s="122"/>
      <c r="G406" s="122"/>
      <c r="H406" s="122"/>
      <c r="I406" s="111"/>
      <c r="J406" s="111"/>
      <c r="K406" s="122"/>
    </row>
    <row r="407" spans="2:11">
      <c r="B407" s="110"/>
      <c r="C407" s="122"/>
      <c r="D407" s="122"/>
      <c r="E407" s="122"/>
      <c r="F407" s="122"/>
      <c r="G407" s="122"/>
      <c r="H407" s="122"/>
      <c r="I407" s="111"/>
      <c r="J407" s="111"/>
      <c r="K407" s="122"/>
    </row>
    <row r="408" spans="2:11">
      <c r="B408" s="110"/>
      <c r="C408" s="122"/>
      <c r="D408" s="122"/>
      <c r="E408" s="122"/>
      <c r="F408" s="122"/>
      <c r="G408" s="122"/>
      <c r="H408" s="122"/>
      <c r="I408" s="111"/>
      <c r="J408" s="111"/>
      <c r="K408" s="122"/>
    </row>
    <row r="409" spans="2:11">
      <c r="B409" s="110"/>
      <c r="C409" s="122"/>
      <c r="D409" s="122"/>
      <c r="E409" s="122"/>
      <c r="F409" s="122"/>
      <c r="G409" s="122"/>
      <c r="H409" s="122"/>
      <c r="I409" s="111"/>
      <c r="J409" s="111"/>
      <c r="K409" s="122"/>
    </row>
    <row r="410" spans="2:11">
      <c r="B410" s="110"/>
      <c r="C410" s="122"/>
      <c r="D410" s="122"/>
      <c r="E410" s="122"/>
      <c r="F410" s="122"/>
      <c r="G410" s="122"/>
      <c r="H410" s="122"/>
      <c r="I410" s="111"/>
      <c r="J410" s="111"/>
      <c r="K410" s="122"/>
    </row>
    <row r="411" spans="2:11">
      <c r="B411" s="110"/>
      <c r="C411" s="122"/>
      <c r="D411" s="122"/>
      <c r="E411" s="122"/>
      <c r="F411" s="122"/>
      <c r="G411" s="122"/>
      <c r="H411" s="122"/>
      <c r="I411" s="111"/>
      <c r="J411" s="111"/>
      <c r="K411" s="122"/>
    </row>
    <row r="412" spans="2:11">
      <c r="B412" s="110"/>
      <c r="C412" s="122"/>
      <c r="D412" s="122"/>
      <c r="E412" s="122"/>
      <c r="F412" s="122"/>
      <c r="G412" s="122"/>
      <c r="H412" s="122"/>
      <c r="I412" s="111"/>
      <c r="J412" s="111"/>
      <c r="K412" s="122"/>
    </row>
    <row r="413" spans="2:11">
      <c r="B413" s="110"/>
      <c r="C413" s="122"/>
      <c r="D413" s="122"/>
      <c r="E413" s="122"/>
      <c r="F413" s="122"/>
      <c r="G413" s="122"/>
      <c r="H413" s="122"/>
      <c r="I413" s="111"/>
      <c r="J413" s="111"/>
      <c r="K413" s="122"/>
    </row>
    <row r="414" spans="2:11">
      <c r="B414" s="110"/>
      <c r="C414" s="122"/>
      <c r="D414" s="122"/>
      <c r="E414" s="122"/>
      <c r="F414" s="122"/>
      <c r="G414" s="122"/>
      <c r="H414" s="122"/>
      <c r="I414" s="111"/>
      <c r="J414" s="111"/>
      <c r="K414" s="122"/>
    </row>
    <row r="415" spans="2:11">
      <c r="B415" s="110"/>
      <c r="C415" s="122"/>
      <c r="D415" s="122"/>
      <c r="E415" s="122"/>
      <c r="F415" s="122"/>
      <c r="G415" s="122"/>
      <c r="H415" s="122"/>
      <c r="I415" s="111"/>
      <c r="J415" s="111"/>
      <c r="K415" s="122"/>
    </row>
    <row r="416" spans="2:11">
      <c r="B416" s="110"/>
      <c r="C416" s="122"/>
      <c r="D416" s="122"/>
      <c r="E416" s="122"/>
      <c r="F416" s="122"/>
      <c r="G416" s="122"/>
      <c r="H416" s="122"/>
      <c r="I416" s="111"/>
      <c r="J416" s="111"/>
      <c r="K416" s="122"/>
    </row>
    <row r="417" spans="2:11">
      <c r="B417" s="110"/>
      <c r="C417" s="122"/>
      <c r="D417" s="122"/>
      <c r="E417" s="122"/>
      <c r="F417" s="122"/>
      <c r="G417" s="122"/>
      <c r="H417" s="122"/>
      <c r="I417" s="111"/>
      <c r="J417" s="111"/>
      <c r="K417" s="122"/>
    </row>
    <row r="418" spans="2:11">
      <c r="B418" s="110"/>
      <c r="C418" s="122"/>
      <c r="D418" s="122"/>
      <c r="E418" s="122"/>
      <c r="F418" s="122"/>
      <c r="G418" s="122"/>
      <c r="H418" s="122"/>
      <c r="I418" s="111"/>
      <c r="J418" s="111"/>
      <c r="K418" s="122"/>
    </row>
    <row r="419" spans="2:11">
      <c r="B419" s="110"/>
      <c r="C419" s="122"/>
      <c r="D419" s="122"/>
      <c r="E419" s="122"/>
      <c r="F419" s="122"/>
      <c r="G419" s="122"/>
      <c r="H419" s="122"/>
      <c r="I419" s="111"/>
      <c r="J419" s="111"/>
      <c r="K419" s="122"/>
    </row>
    <row r="420" spans="2:11">
      <c r="B420" s="110"/>
      <c r="C420" s="122"/>
      <c r="D420" s="122"/>
      <c r="E420" s="122"/>
      <c r="F420" s="122"/>
      <c r="G420" s="122"/>
      <c r="H420" s="122"/>
      <c r="I420" s="111"/>
      <c r="J420" s="111"/>
      <c r="K420" s="122"/>
    </row>
    <row r="421" spans="2:11">
      <c r="B421" s="110"/>
      <c r="C421" s="122"/>
      <c r="D421" s="122"/>
      <c r="E421" s="122"/>
      <c r="F421" s="122"/>
      <c r="G421" s="122"/>
      <c r="H421" s="122"/>
      <c r="I421" s="111"/>
      <c r="J421" s="111"/>
      <c r="K421" s="122"/>
    </row>
    <row r="422" spans="2:11">
      <c r="B422" s="110"/>
      <c r="C422" s="122"/>
      <c r="D422" s="122"/>
      <c r="E422" s="122"/>
      <c r="F422" s="122"/>
      <c r="G422" s="122"/>
      <c r="H422" s="122"/>
      <c r="I422" s="111"/>
      <c r="J422" s="111"/>
      <c r="K422" s="122"/>
    </row>
    <row r="423" spans="2:11">
      <c r="B423" s="110"/>
      <c r="C423" s="122"/>
      <c r="D423" s="122"/>
      <c r="E423" s="122"/>
      <c r="F423" s="122"/>
      <c r="G423" s="122"/>
      <c r="H423" s="122"/>
      <c r="I423" s="111"/>
      <c r="J423" s="111"/>
      <c r="K423" s="122"/>
    </row>
    <row r="424" spans="2:11">
      <c r="B424" s="110"/>
      <c r="C424" s="122"/>
      <c r="D424" s="122"/>
      <c r="E424" s="122"/>
      <c r="F424" s="122"/>
      <c r="G424" s="122"/>
      <c r="H424" s="122"/>
      <c r="I424" s="111"/>
      <c r="J424" s="111"/>
      <c r="K424" s="122"/>
    </row>
    <row r="425" spans="2:11">
      <c r="B425" s="110"/>
      <c r="C425" s="122"/>
      <c r="D425" s="122"/>
      <c r="E425" s="122"/>
      <c r="F425" s="122"/>
      <c r="G425" s="122"/>
      <c r="H425" s="122"/>
      <c r="I425" s="111"/>
      <c r="J425" s="111"/>
      <c r="K425" s="122"/>
    </row>
    <row r="426" spans="2:11">
      <c r="B426" s="110"/>
      <c r="C426" s="122"/>
      <c r="D426" s="122"/>
      <c r="E426" s="122"/>
      <c r="F426" s="122"/>
      <c r="G426" s="122"/>
      <c r="H426" s="122"/>
      <c r="I426" s="111"/>
      <c r="J426" s="111"/>
      <c r="K426" s="122"/>
    </row>
    <row r="427" spans="2:11">
      <c r="B427" s="110"/>
      <c r="C427" s="122"/>
      <c r="D427" s="122"/>
      <c r="E427" s="122"/>
      <c r="F427" s="122"/>
      <c r="G427" s="122"/>
      <c r="H427" s="122"/>
      <c r="I427" s="111"/>
      <c r="J427" s="111"/>
      <c r="K427" s="122"/>
    </row>
    <row r="428" spans="2:11">
      <c r="B428" s="110"/>
      <c r="C428" s="122"/>
      <c r="D428" s="122"/>
      <c r="E428" s="122"/>
      <c r="F428" s="122"/>
      <c r="G428" s="122"/>
      <c r="H428" s="122"/>
      <c r="I428" s="111"/>
      <c r="J428" s="111"/>
      <c r="K428" s="122"/>
    </row>
    <row r="429" spans="2:11">
      <c r="B429" s="110"/>
      <c r="C429" s="122"/>
      <c r="D429" s="122"/>
      <c r="E429" s="122"/>
      <c r="F429" s="122"/>
      <c r="G429" s="122"/>
      <c r="H429" s="122"/>
      <c r="I429" s="111"/>
      <c r="J429" s="111"/>
      <c r="K429" s="122"/>
    </row>
    <row r="430" spans="2:11">
      <c r="B430" s="110"/>
      <c r="C430" s="122"/>
      <c r="D430" s="122"/>
      <c r="E430" s="122"/>
      <c r="F430" s="122"/>
      <c r="G430" s="122"/>
      <c r="H430" s="122"/>
      <c r="I430" s="111"/>
      <c r="J430" s="111"/>
      <c r="K430" s="122"/>
    </row>
    <row r="431" spans="2:11">
      <c r="B431" s="110"/>
      <c r="C431" s="122"/>
      <c r="D431" s="122"/>
      <c r="E431" s="122"/>
      <c r="F431" s="122"/>
      <c r="G431" s="122"/>
      <c r="H431" s="122"/>
      <c r="I431" s="111"/>
      <c r="J431" s="111"/>
      <c r="K431" s="122"/>
    </row>
    <row r="432" spans="2:11">
      <c r="B432" s="110"/>
      <c r="C432" s="122"/>
      <c r="D432" s="122"/>
      <c r="E432" s="122"/>
      <c r="F432" s="122"/>
      <c r="G432" s="122"/>
      <c r="H432" s="122"/>
      <c r="I432" s="111"/>
      <c r="J432" s="111"/>
      <c r="K432" s="122"/>
    </row>
    <row r="433" spans="2:11">
      <c r="B433" s="110"/>
      <c r="C433" s="122"/>
      <c r="D433" s="122"/>
      <c r="E433" s="122"/>
      <c r="F433" s="122"/>
      <c r="G433" s="122"/>
      <c r="H433" s="122"/>
      <c r="I433" s="111"/>
      <c r="J433" s="111"/>
      <c r="K433" s="122"/>
    </row>
    <row r="434" spans="2:11">
      <c r="B434" s="110"/>
      <c r="C434" s="122"/>
      <c r="D434" s="122"/>
      <c r="E434" s="122"/>
      <c r="F434" s="122"/>
      <c r="G434" s="122"/>
      <c r="H434" s="122"/>
      <c r="I434" s="111"/>
      <c r="J434" s="111"/>
      <c r="K434" s="122"/>
    </row>
    <row r="435" spans="2:11">
      <c r="B435" s="110"/>
      <c r="C435" s="122"/>
      <c r="D435" s="122"/>
      <c r="E435" s="122"/>
      <c r="F435" s="122"/>
      <c r="G435" s="122"/>
      <c r="H435" s="122"/>
      <c r="I435" s="111"/>
      <c r="J435" s="111"/>
      <c r="K435" s="122"/>
    </row>
    <row r="436" spans="2:11">
      <c r="B436" s="110"/>
      <c r="C436" s="122"/>
      <c r="D436" s="122"/>
      <c r="E436" s="122"/>
      <c r="F436" s="122"/>
      <c r="G436" s="122"/>
      <c r="H436" s="122"/>
      <c r="I436" s="111"/>
      <c r="J436" s="111"/>
      <c r="K436" s="122"/>
    </row>
    <row r="437" spans="2:11">
      <c r="B437" s="110"/>
      <c r="C437" s="122"/>
      <c r="D437" s="122"/>
      <c r="E437" s="122"/>
      <c r="F437" s="122"/>
      <c r="G437" s="122"/>
      <c r="H437" s="122"/>
      <c r="I437" s="111"/>
      <c r="J437" s="111"/>
      <c r="K437" s="122"/>
    </row>
    <row r="438" spans="2:11">
      <c r="B438" s="110"/>
      <c r="C438" s="122"/>
      <c r="D438" s="122"/>
      <c r="E438" s="122"/>
      <c r="F438" s="122"/>
      <c r="G438" s="122"/>
      <c r="H438" s="122"/>
      <c r="I438" s="111"/>
      <c r="J438" s="111"/>
      <c r="K438" s="122"/>
    </row>
    <row r="439" spans="2:11">
      <c r="B439" s="110"/>
      <c r="C439" s="122"/>
      <c r="D439" s="122"/>
      <c r="E439" s="122"/>
      <c r="F439" s="122"/>
      <c r="G439" s="122"/>
      <c r="H439" s="122"/>
      <c r="I439" s="111"/>
      <c r="J439" s="111"/>
      <c r="K439" s="122"/>
    </row>
    <row r="440" spans="2:11">
      <c r="B440" s="110"/>
      <c r="C440" s="122"/>
      <c r="D440" s="122"/>
      <c r="E440" s="122"/>
      <c r="F440" s="122"/>
      <c r="G440" s="122"/>
      <c r="H440" s="122"/>
      <c r="I440" s="111"/>
      <c r="J440" s="111"/>
      <c r="K440" s="122"/>
    </row>
    <row r="441" spans="2:11">
      <c r="B441" s="110"/>
      <c r="C441" s="122"/>
      <c r="D441" s="122"/>
      <c r="E441" s="122"/>
      <c r="F441" s="122"/>
      <c r="G441" s="122"/>
      <c r="H441" s="122"/>
      <c r="I441" s="111"/>
      <c r="J441" s="111"/>
      <c r="K441" s="122"/>
    </row>
    <row r="442" spans="2:11">
      <c r="B442" s="110"/>
      <c r="C442" s="122"/>
      <c r="D442" s="122"/>
      <c r="E442" s="122"/>
      <c r="F442" s="122"/>
      <c r="G442" s="122"/>
      <c r="H442" s="122"/>
      <c r="I442" s="111"/>
      <c r="J442" s="111"/>
      <c r="K442" s="122"/>
    </row>
    <row r="443" spans="2:11">
      <c r="B443" s="110"/>
      <c r="C443" s="122"/>
      <c r="D443" s="122"/>
      <c r="E443" s="122"/>
      <c r="F443" s="122"/>
      <c r="G443" s="122"/>
      <c r="H443" s="122"/>
      <c r="I443" s="111"/>
      <c r="J443" s="111"/>
      <c r="K443" s="122"/>
    </row>
    <row r="444" spans="2:11">
      <c r="B444" s="110"/>
      <c r="C444" s="122"/>
      <c r="D444" s="122"/>
      <c r="E444" s="122"/>
      <c r="F444" s="122"/>
      <c r="G444" s="122"/>
      <c r="H444" s="122"/>
      <c r="I444" s="111"/>
      <c r="J444" s="111"/>
      <c r="K444" s="122"/>
    </row>
    <row r="445" spans="2:11">
      <c r="B445" s="110"/>
      <c r="C445" s="122"/>
      <c r="D445" s="122"/>
      <c r="E445" s="122"/>
      <c r="F445" s="122"/>
      <c r="G445" s="122"/>
      <c r="H445" s="122"/>
      <c r="I445" s="111"/>
      <c r="J445" s="111"/>
      <c r="K445" s="122"/>
    </row>
    <row r="446" spans="2:11">
      <c r="B446" s="110"/>
      <c r="C446" s="122"/>
      <c r="D446" s="122"/>
      <c r="E446" s="122"/>
      <c r="F446" s="122"/>
      <c r="G446" s="122"/>
      <c r="H446" s="122"/>
      <c r="I446" s="111"/>
      <c r="J446" s="111"/>
      <c r="K446" s="122"/>
    </row>
    <row r="447" spans="2:11">
      <c r="B447" s="110"/>
      <c r="C447" s="122"/>
      <c r="D447" s="122"/>
      <c r="E447" s="122"/>
      <c r="F447" s="122"/>
      <c r="G447" s="122"/>
      <c r="H447" s="122"/>
      <c r="I447" s="111"/>
      <c r="J447" s="111"/>
      <c r="K447" s="122"/>
    </row>
    <row r="448" spans="2:11">
      <c r="B448" s="110"/>
      <c r="C448" s="122"/>
      <c r="D448" s="122"/>
      <c r="E448" s="122"/>
      <c r="F448" s="122"/>
      <c r="G448" s="122"/>
      <c r="H448" s="122"/>
      <c r="I448" s="111"/>
      <c r="J448" s="111"/>
      <c r="K448" s="122"/>
    </row>
    <row r="449" spans="2:11">
      <c r="B449" s="110"/>
      <c r="C449" s="122"/>
      <c r="D449" s="122"/>
      <c r="E449" s="122"/>
      <c r="F449" s="122"/>
      <c r="G449" s="122"/>
      <c r="H449" s="122"/>
      <c r="I449" s="111"/>
      <c r="J449" s="111"/>
      <c r="K449" s="122"/>
    </row>
    <row r="450" spans="2:11">
      <c r="B450" s="110"/>
      <c r="C450" s="122"/>
      <c r="D450" s="122"/>
      <c r="E450" s="122"/>
      <c r="F450" s="122"/>
      <c r="G450" s="122"/>
      <c r="H450" s="122"/>
      <c r="I450" s="111"/>
      <c r="J450" s="111"/>
      <c r="K450" s="122"/>
    </row>
    <row r="451" spans="2:11">
      <c r="B451" s="110"/>
      <c r="C451" s="122"/>
      <c r="D451" s="122"/>
      <c r="E451" s="122"/>
      <c r="F451" s="122"/>
      <c r="G451" s="122"/>
      <c r="H451" s="122"/>
      <c r="I451" s="111"/>
      <c r="J451" s="111"/>
      <c r="K451" s="122"/>
    </row>
    <row r="452" spans="2:11">
      <c r="B452" s="110"/>
      <c r="C452" s="122"/>
      <c r="D452" s="122"/>
      <c r="E452" s="122"/>
      <c r="F452" s="122"/>
      <c r="G452" s="122"/>
      <c r="H452" s="122"/>
      <c r="I452" s="111"/>
      <c r="J452" s="111"/>
      <c r="K452" s="122"/>
    </row>
    <row r="453" spans="2:11">
      <c r="B453" s="110"/>
      <c r="C453" s="122"/>
      <c r="D453" s="122"/>
      <c r="E453" s="122"/>
      <c r="F453" s="122"/>
      <c r="G453" s="122"/>
      <c r="H453" s="122"/>
      <c r="I453" s="111"/>
      <c r="J453" s="111"/>
      <c r="K453" s="122"/>
    </row>
    <row r="454" spans="2:11">
      <c r="B454" s="110"/>
      <c r="C454" s="122"/>
      <c r="D454" s="122"/>
      <c r="E454" s="122"/>
      <c r="F454" s="122"/>
      <c r="G454" s="122"/>
      <c r="H454" s="122"/>
      <c r="I454" s="111"/>
      <c r="J454" s="111"/>
      <c r="K454" s="122"/>
    </row>
    <row r="455" spans="2:11">
      <c r="B455" s="110"/>
      <c r="C455" s="122"/>
      <c r="D455" s="122"/>
      <c r="E455" s="122"/>
      <c r="F455" s="122"/>
      <c r="G455" s="122"/>
      <c r="H455" s="122"/>
      <c r="I455" s="111"/>
      <c r="J455" s="111"/>
      <c r="K455" s="122"/>
    </row>
    <row r="456" spans="2:11">
      <c r="B456" s="110"/>
      <c r="C456" s="122"/>
      <c r="D456" s="122"/>
      <c r="E456" s="122"/>
      <c r="F456" s="122"/>
      <c r="G456" s="122"/>
      <c r="H456" s="122"/>
      <c r="I456" s="111"/>
      <c r="J456" s="111"/>
      <c r="K456" s="122"/>
    </row>
    <row r="457" spans="2:11">
      <c r="B457" s="110"/>
      <c r="C457" s="122"/>
      <c r="D457" s="122"/>
      <c r="E457" s="122"/>
      <c r="F457" s="122"/>
      <c r="G457" s="122"/>
      <c r="H457" s="122"/>
      <c r="I457" s="111"/>
      <c r="J457" s="111"/>
      <c r="K457" s="122"/>
    </row>
    <row r="458" spans="2:11">
      <c r="B458" s="110"/>
      <c r="C458" s="122"/>
      <c r="D458" s="122"/>
      <c r="E458" s="122"/>
      <c r="F458" s="122"/>
      <c r="G458" s="122"/>
      <c r="H458" s="122"/>
      <c r="I458" s="111"/>
      <c r="J458" s="111"/>
      <c r="K458" s="122"/>
    </row>
    <row r="459" spans="2:11">
      <c r="B459" s="110"/>
      <c r="C459" s="122"/>
      <c r="D459" s="122"/>
      <c r="E459" s="122"/>
      <c r="F459" s="122"/>
      <c r="G459" s="122"/>
      <c r="H459" s="122"/>
      <c r="I459" s="111"/>
      <c r="J459" s="111"/>
      <c r="K459" s="122"/>
    </row>
    <row r="460" spans="2:11">
      <c r="B460" s="110"/>
      <c r="C460" s="122"/>
      <c r="D460" s="122"/>
      <c r="E460" s="122"/>
      <c r="F460" s="122"/>
      <c r="G460" s="122"/>
      <c r="H460" s="122"/>
      <c r="I460" s="111"/>
      <c r="J460" s="111"/>
      <c r="K460" s="122"/>
    </row>
    <row r="461" spans="2:11">
      <c r="B461" s="110"/>
      <c r="C461" s="122"/>
      <c r="D461" s="122"/>
      <c r="E461" s="122"/>
      <c r="F461" s="122"/>
      <c r="G461" s="122"/>
      <c r="H461" s="122"/>
      <c r="I461" s="111"/>
      <c r="J461" s="111"/>
      <c r="K461" s="122"/>
    </row>
    <row r="462" spans="2:11">
      <c r="B462" s="110"/>
      <c r="C462" s="122"/>
      <c r="D462" s="122"/>
      <c r="E462" s="122"/>
      <c r="F462" s="122"/>
      <c r="G462" s="122"/>
      <c r="H462" s="122"/>
      <c r="I462" s="111"/>
      <c r="J462" s="111"/>
      <c r="K462" s="122"/>
    </row>
    <row r="463" spans="2:11">
      <c r="B463" s="110"/>
      <c r="C463" s="122"/>
      <c r="D463" s="122"/>
      <c r="E463" s="122"/>
      <c r="F463" s="122"/>
      <c r="G463" s="122"/>
      <c r="H463" s="122"/>
      <c r="I463" s="111"/>
      <c r="J463" s="111"/>
      <c r="K463" s="122"/>
    </row>
    <row r="464" spans="2:11">
      <c r="B464" s="110"/>
      <c r="C464" s="122"/>
      <c r="D464" s="122"/>
      <c r="E464" s="122"/>
      <c r="F464" s="122"/>
      <c r="G464" s="122"/>
      <c r="H464" s="122"/>
      <c r="I464" s="111"/>
      <c r="J464" s="111"/>
      <c r="K464" s="122"/>
    </row>
    <row r="465" spans="2:11">
      <c r="B465" s="110"/>
      <c r="C465" s="122"/>
      <c r="D465" s="122"/>
      <c r="E465" s="122"/>
      <c r="F465" s="122"/>
      <c r="G465" s="122"/>
      <c r="H465" s="122"/>
      <c r="I465" s="111"/>
      <c r="J465" s="111"/>
      <c r="K465" s="122"/>
    </row>
    <row r="466" spans="2:11">
      <c r="B466" s="110"/>
      <c r="C466" s="122"/>
      <c r="D466" s="122"/>
      <c r="E466" s="122"/>
      <c r="F466" s="122"/>
      <c r="G466" s="122"/>
      <c r="H466" s="122"/>
      <c r="I466" s="111"/>
      <c r="J466" s="111"/>
      <c r="K466" s="122"/>
    </row>
    <row r="467" spans="2:11">
      <c r="B467" s="110"/>
      <c r="C467" s="122"/>
      <c r="D467" s="122"/>
      <c r="E467" s="122"/>
      <c r="F467" s="122"/>
      <c r="G467" s="122"/>
      <c r="H467" s="122"/>
      <c r="I467" s="111"/>
      <c r="J467" s="111"/>
      <c r="K467" s="122"/>
    </row>
    <row r="468" spans="2:11">
      <c r="B468" s="110"/>
      <c r="C468" s="122"/>
      <c r="D468" s="122"/>
      <c r="E468" s="122"/>
      <c r="F468" s="122"/>
      <c r="G468" s="122"/>
      <c r="H468" s="122"/>
      <c r="I468" s="111"/>
      <c r="J468" s="111"/>
      <c r="K468" s="122"/>
    </row>
    <row r="469" spans="2:11">
      <c r="B469" s="110"/>
      <c r="C469" s="122"/>
      <c r="D469" s="122"/>
      <c r="E469" s="122"/>
      <c r="F469" s="122"/>
      <c r="G469" s="122"/>
      <c r="H469" s="122"/>
      <c r="I469" s="111"/>
      <c r="J469" s="111"/>
      <c r="K469" s="122"/>
    </row>
    <row r="470" spans="2:11">
      <c r="B470" s="110"/>
      <c r="C470" s="122"/>
      <c r="D470" s="122"/>
      <c r="E470" s="122"/>
      <c r="F470" s="122"/>
      <c r="G470" s="122"/>
      <c r="H470" s="122"/>
      <c r="I470" s="111"/>
      <c r="J470" s="111"/>
      <c r="K470" s="122"/>
    </row>
    <row r="471" spans="2:11">
      <c r="B471" s="110"/>
      <c r="C471" s="122"/>
      <c r="D471" s="122"/>
      <c r="E471" s="122"/>
      <c r="F471" s="122"/>
      <c r="G471" s="122"/>
      <c r="H471" s="122"/>
      <c r="I471" s="111"/>
      <c r="J471" s="111"/>
      <c r="K471" s="122"/>
    </row>
    <row r="472" spans="2:11">
      <c r="B472" s="110"/>
      <c r="C472" s="122"/>
      <c r="D472" s="122"/>
      <c r="E472" s="122"/>
      <c r="F472" s="122"/>
      <c r="G472" s="122"/>
      <c r="H472" s="122"/>
      <c r="I472" s="111"/>
      <c r="J472" s="111"/>
      <c r="K472" s="122"/>
    </row>
    <row r="473" spans="2:11">
      <c r="B473" s="110"/>
      <c r="C473" s="122"/>
      <c r="D473" s="122"/>
      <c r="E473" s="122"/>
      <c r="F473" s="122"/>
      <c r="G473" s="122"/>
      <c r="H473" s="122"/>
      <c r="I473" s="111"/>
      <c r="J473" s="111"/>
      <c r="K473" s="122"/>
    </row>
    <row r="474" spans="2:11">
      <c r="B474" s="110"/>
      <c r="C474" s="122"/>
      <c r="D474" s="122"/>
      <c r="E474" s="122"/>
      <c r="F474" s="122"/>
      <c r="G474" s="122"/>
      <c r="H474" s="122"/>
      <c r="I474" s="111"/>
      <c r="J474" s="111"/>
      <c r="K474" s="122"/>
    </row>
    <row r="475" spans="2:11">
      <c r="B475" s="110"/>
      <c r="C475" s="122"/>
      <c r="D475" s="122"/>
      <c r="E475" s="122"/>
      <c r="F475" s="122"/>
      <c r="G475" s="122"/>
      <c r="H475" s="122"/>
      <c r="I475" s="111"/>
      <c r="J475" s="111"/>
      <c r="K475" s="122"/>
    </row>
    <row r="476" spans="2:11">
      <c r="B476" s="110"/>
      <c r="C476" s="122"/>
      <c r="D476" s="122"/>
      <c r="E476" s="122"/>
      <c r="F476" s="122"/>
      <c r="G476" s="122"/>
      <c r="H476" s="122"/>
      <c r="I476" s="111"/>
      <c r="J476" s="111"/>
      <c r="K476" s="122"/>
    </row>
    <row r="477" spans="2:11">
      <c r="B477" s="110"/>
      <c r="C477" s="122"/>
      <c r="D477" s="122"/>
      <c r="E477" s="122"/>
      <c r="F477" s="122"/>
      <c r="G477" s="122"/>
      <c r="H477" s="122"/>
      <c r="I477" s="111"/>
      <c r="J477" s="111"/>
      <c r="K477" s="122"/>
    </row>
    <row r="478" spans="2:11">
      <c r="B478" s="110"/>
      <c r="C478" s="122"/>
      <c r="D478" s="122"/>
      <c r="E478" s="122"/>
      <c r="F478" s="122"/>
      <c r="G478" s="122"/>
      <c r="H478" s="122"/>
      <c r="I478" s="111"/>
      <c r="J478" s="111"/>
      <c r="K478" s="122"/>
    </row>
    <row r="479" spans="2:11">
      <c r="B479" s="110"/>
      <c r="C479" s="122"/>
      <c r="D479" s="122"/>
      <c r="E479" s="122"/>
      <c r="F479" s="122"/>
      <c r="G479" s="122"/>
      <c r="H479" s="122"/>
      <c r="I479" s="111"/>
      <c r="J479" s="111"/>
      <c r="K479" s="122"/>
    </row>
    <row r="480" spans="2:11">
      <c r="B480" s="110"/>
      <c r="C480" s="122"/>
      <c r="D480" s="122"/>
      <c r="E480" s="122"/>
      <c r="F480" s="122"/>
      <c r="G480" s="122"/>
      <c r="H480" s="122"/>
      <c r="I480" s="111"/>
      <c r="J480" s="111"/>
      <c r="K480" s="122"/>
    </row>
    <row r="481" spans="2:11">
      <c r="B481" s="110"/>
      <c r="C481" s="122"/>
      <c r="D481" s="122"/>
      <c r="E481" s="122"/>
      <c r="F481" s="122"/>
      <c r="G481" s="122"/>
      <c r="H481" s="122"/>
      <c r="I481" s="111"/>
      <c r="J481" s="111"/>
      <c r="K481" s="122"/>
    </row>
    <row r="482" spans="2:11">
      <c r="B482" s="110"/>
      <c r="C482" s="122"/>
      <c r="D482" s="122"/>
      <c r="E482" s="122"/>
      <c r="F482" s="122"/>
      <c r="G482" s="122"/>
      <c r="H482" s="122"/>
      <c r="I482" s="111"/>
      <c r="J482" s="111"/>
      <c r="K482" s="122"/>
    </row>
    <row r="483" spans="2:11">
      <c r="B483" s="110"/>
      <c r="C483" s="122"/>
      <c r="D483" s="122"/>
      <c r="E483" s="122"/>
      <c r="F483" s="122"/>
      <c r="G483" s="122"/>
      <c r="H483" s="122"/>
      <c r="I483" s="111"/>
      <c r="J483" s="111"/>
      <c r="K483" s="122"/>
    </row>
    <row r="484" spans="2:11">
      <c r="B484" s="110"/>
      <c r="C484" s="122"/>
      <c r="D484" s="122"/>
      <c r="E484" s="122"/>
      <c r="F484" s="122"/>
      <c r="G484" s="122"/>
      <c r="H484" s="122"/>
      <c r="I484" s="111"/>
      <c r="J484" s="111"/>
      <c r="K484" s="122"/>
    </row>
    <row r="485" spans="2:11">
      <c r="B485" s="110"/>
      <c r="C485" s="122"/>
      <c r="D485" s="122"/>
      <c r="E485" s="122"/>
      <c r="F485" s="122"/>
      <c r="G485" s="122"/>
      <c r="H485" s="122"/>
      <c r="I485" s="111"/>
      <c r="J485" s="111"/>
      <c r="K485" s="122"/>
    </row>
    <row r="486" spans="2:11">
      <c r="B486" s="110"/>
      <c r="C486" s="122"/>
      <c r="D486" s="122"/>
      <c r="E486" s="122"/>
      <c r="F486" s="122"/>
      <c r="G486" s="122"/>
      <c r="H486" s="122"/>
      <c r="I486" s="111"/>
      <c r="J486" s="111"/>
      <c r="K486" s="122"/>
    </row>
    <row r="487" spans="2:11">
      <c r="B487" s="110"/>
      <c r="C487" s="122"/>
      <c r="D487" s="122"/>
      <c r="E487" s="122"/>
      <c r="F487" s="122"/>
      <c r="G487" s="122"/>
      <c r="H487" s="122"/>
      <c r="I487" s="111"/>
      <c r="J487" s="111"/>
      <c r="K487" s="122"/>
    </row>
    <row r="488" spans="2:11">
      <c r="B488" s="110"/>
      <c r="C488" s="122"/>
      <c r="D488" s="122"/>
      <c r="E488" s="122"/>
      <c r="F488" s="122"/>
      <c r="G488" s="122"/>
      <c r="H488" s="122"/>
      <c r="I488" s="111"/>
      <c r="J488" s="111"/>
      <c r="K488" s="122"/>
    </row>
    <row r="489" spans="2:11">
      <c r="B489" s="110"/>
      <c r="C489" s="122"/>
      <c r="D489" s="122"/>
      <c r="E489" s="122"/>
      <c r="F489" s="122"/>
      <c r="G489" s="122"/>
      <c r="H489" s="122"/>
      <c r="I489" s="111"/>
      <c r="J489" s="111"/>
      <c r="K489" s="122"/>
    </row>
    <row r="490" spans="2:11">
      <c r="B490" s="110"/>
      <c r="C490" s="122"/>
      <c r="D490" s="122"/>
      <c r="E490" s="122"/>
      <c r="F490" s="122"/>
      <c r="G490" s="122"/>
      <c r="H490" s="122"/>
      <c r="I490" s="111"/>
      <c r="J490" s="111"/>
      <c r="K490" s="122"/>
    </row>
    <row r="491" spans="2:11">
      <c r="B491" s="110"/>
      <c r="C491" s="122"/>
      <c r="D491" s="122"/>
      <c r="E491" s="122"/>
      <c r="F491" s="122"/>
      <c r="G491" s="122"/>
      <c r="H491" s="122"/>
      <c r="I491" s="111"/>
      <c r="J491" s="111"/>
      <c r="K491" s="122"/>
    </row>
    <row r="492" spans="2:11">
      <c r="B492" s="110"/>
      <c r="C492" s="122"/>
      <c r="D492" s="122"/>
      <c r="E492" s="122"/>
      <c r="F492" s="122"/>
      <c r="G492" s="122"/>
      <c r="H492" s="122"/>
      <c r="I492" s="111"/>
      <c r="J492" s="111"/>
      <c r="K492" s="122"/>
    </row>
    <row r="493" spans="2:11">
      <c r="B493" s="110"/>
      <c r="C493" s="122"/>
      <c r="D493" s="122"/>
      <c r="E493" s="122"/>
      <c r="F493" s="122"/>
      <c r="G493" s="122"/>
      <c r="H493" s="122"/>
      <c r="I493" s="111"/>
      <c r="J493" s="111"/>
      <c r="K493" s="122"/>
    </row>
    <row r="494" spans="2:11">
      <c r="B494" s="110"/>
      <c r="C494" s="122"/>
      <c r="D494" s="122"/>
      <c r="E494" s="122"/>
      <c r="F494" s="122"/>
      <c r="G494" s="122"/>
      <c r="H494" s="122"/>
      <c r="I494" s="111"/>
      <c r="J494" s="111"/>
      <c r="K494" s="122"/>
    </row>
    <row r="495" spans="2:11">
      <c r="B495" s="110"/>
      <c r="C495" s="122"/>
      <c r="D495" s="122"/>
      <c r="E495" s="122"/>
      <c r="F495" s="122"/>
      <c r="G495" s="122"/>
      <c r="H495" s="122"/>
      <c r="I495" s="111"/>
      <c r="J495" s="111"/>
      <c r="K495" s="122"/>
    </row>
    <row r="496" spans="2:11">
      <c r="B496" s="110"/>
      <c r="C496" s="122"/>
      <c r="D496" s="122"/>
      <c r="E496" s="122"/>
      <c r="F496" s="122"/>
      <c r="G496" s="122"/>
      <c r="H496" s="122"/>
      <c r="I496" s="111"/>
      <c r="J496" s="111"/>
      <c r="K496" s="122"/>
    </row>
    <row r="497" spans="2:11">
      <c r="B497" s="110"/>
      <c r="C497" s="122"/>
      <c r="D497" s="122"/>
      <c r="E497" s="122"/>
      <c r="F497" s="122"/>
      <c r="G497" s="122"/>
      <c r="H497" s="122"/>
      <c r="I497" s="111"/>
      <c r="J497" s="111"/>
      <c r="K497" s="122"/>
    </row>
    <row r="498" spans="2:11">
      <c r="B498" s="110"/>
      <c r="C498" s="122"/>
      <c r="D498" s="122"/>
      <c r="E498" s="122"/>
      <c r="F498" s="122"/>
      <c r="G498" s="122"/>
      <c r="H498" s="122"/>
      <c r="I498" s="111"/>
      <c r="J498" s="111"/>
      <c r="K498" s="122"/>
    </row>
    <row r="499" spans="2:11">
      <c r="B499" s="110"/>
      <c r="C499" s="122"/>
      <c r="D499" s="122"/>
      <c r="E499" s="122"/>
      <c r="F499" s="122"/>
      <c r="G499" s="122"/>
      <c r="H499" s="122"/>
      <c r="I499" s="111"/>
      <c r="J499" s="111"/>
      <c r="K499" s="122"/>
    </row>
    <row r="500" spans="2:11">
      <c r="B500" s="110"/>
      <c r="C500" s="122"/>
      <c r="D500" s="122"/>
      <c r="E500" s="122"/>
      <c r="F500" s="122"/>
      <c r="G500" s="122"/>
      <c r="H500" s="122"/>
      <c r="I500" s="111"/>
      <c r="J500" s="111"/>
      <c r="K500" s="122"/>
    </row>
    <row r="501" spans="2:11">
      <c r="B501" s="110"/>
      <c r="C501" s="122"/>
      <c r="D501" s="122"/>
      <c r="E501" s="122"/>
      <c r="F501" s="122"/>
      <c r="G501" s="122"/>
      <c r="H501" s="122"/>
      <c r="I501" s="111"/>
      <c r="J501" s="111"/>
      <c r="K501" s="122"/>
    </row>
    <row r="502" spans="2:11">
      <c r="B502" s="110"/>
      <c r="C502" s="122"/>
      <c r="D502" s="122"/>
      <c r="E502" s="122"/>
      <c r="F502" s="122"/>
      <c r="G502" s="122"/>
      <c r="H502" s="122"/>
      <c r="I502" s="111"/>
      <c r="J502" s="111"/>
      <c r="K502" s="122"/>
    </row>
    <row r="503" spans="2:11">
      <c r="B503" s="110"/>
      <c r="C503" s="122"/>
      <c r="D503" s="122"/>
      <c r="E503" s="122"/>
      <c r="F503" s="122"/>
      <c r="G503" s="122"/>
      <c r="H503" s="122"/>
      <c r="I503" s="111"/>
      <c r="J503" s="111"/>
      <c r="K503" s="122"/>
    </row>
    <row r="504" spans="2:11">
      <c r="B504" s="110"/>
      <c r="C504" s="122"/>
      <c r="D504" s="122"/>
      <c r="E504" s="122"/>
      <c r="F504" s="122"/>
      <c r="G504" s="122"/>
      <c r="H504" s="122"/>
      <c r="I504" s="111"/>
      <c r="J504" s="111"/>
      <c r="K504" s="122"/>
    </row>
    <row r="505" spans="2:11">
      <c r="B505" s="110"/>
      <c r="C505" s="122"/>
      <c r="D505" s="122"/>
      <c r="E505" s="122"/>
      <c r="F505" s="122"/>
      <c r="G505" s="122"/>
      <c r="H505" s="122"/>
      <c r="I505" s="111"/>
      <c r="J505" s="111"/>
      <c r="K505" s="122"/>
    </row>
    <row r="506" spans="2:11">
      <c r="B506" s="110"/>
      <c r="C506" s="122"/>
      <c r="D506" s="122"/>
      <c r="E506" s="122"/>
      <c r="F506" s="122"/>
      <c r="G506" s="122"/>
      <c r="H506" s="122"/>
      <c r="I506" s="111"/>
      <c r="J506" s="111"/>
      <c r="K506" s="122"/>
    </row>
    <row r="507" spans="2:11">
      <c r="B507" s="110"/>
      <c r="C507" s="122"/>
      <c r="D507" s="122"/>
      <c r="E507" s="122"/>
      <c r="F507" s="122"/>
      <c r="G507" s="122"/>
      <c r="H507" s="122"/>
      <c r="I507" s="111"/>
      <c r="J507" s="111"/>
      <c r="K507" s="122"/>
    </row>
    <row r="508" spans="2:11">
      <c r="B508" s="110"/>
      <c r="C508" s="122"/>
      <c r="D508" s="122"/>
      <c r="E508" s="122"/>
      <c r="F508" s="122"/>
      <c r="G508" s="122"/>
      <c r="H508" s="122"/>
      <c r="I508" s="111"/>
      <c r="J508" s="111"/>
      <c r="K508" s="122"/>
    </row>
    <row r="509" spans="2:11">
      <c r="B509" s="110"/>
      <c r="C509" s="122"/>
      <c r="D509" s="122"/>
      <c r="E509" s="122"/>
      <c r="F509" s="122"/>
      <c r="G509" s="122"/>
      <c r="H509" s="122"/>
      <c r="I509" s="111"/>
      <c r="J509" s="111"/>
      <c r="K509" s="122"/>
    </row>
    <row r="510" spans="2:11">
      <c r="B510" s="110"/>
      <c r="C510" s="122"/>
      <c r="D510" s="122"/>
      <c r="E510" s="122"/>
      <c r="F510" s="122"/>
      <c r="G510" s="122"/>
      <c r="H510" s="122"/>
      <c r="I510" s="111"/>
      <c r="J510" s="111"/>
      <c r="K510" s="122"/>
    </row>
    <row r="511" spans="2:11">
      <c r="B511" s="110"/>
      <c r="C511" s="122"/>
      <c r="D511" s="122"/>
      <c r="E511" s="122"/>
      <c r="F511" s="122"/>
      <c r="G511" s="122"/>
      <c r="H511" s="122"/>
      <c r="I511" s="111"/>
      <c r="J511" s="111"/>
      <c r="K511" s="122"/>
    </row>
    <row r="512" spans="2:11">
      <c r="B512" s="110"/>
      <c r="C512" s="122"/>
      <c r="D512" s="122"/>
      <c r="E512" s="122"/>
      <c r="F512" s="122"/>
      <c r="G512" s="122"/>
      <c r="H512" s="122"/>
      <c r="I512" s="111"/>
      <c r="J512" s="111"/>
      <c r="K512" s="122"/>
    </row>
    <row r="513" spans="2:11">
      <c r="B513" s="110"/>
      <c r="C513" s="122"/>
      <c r="D513" s="122"/>
      <c r="E513" s="122"/>
      <c r="F513" s="122"/>
      <c r="G513" s="122"/>
      <c r="H513" s="122"/>
      <c r="I513" s="111"/>
      <c r="J513" s="111"/>
      <c r="K513" s="122"/>
    </row>
    <row r="514" spans="2:11">
      <c r="B514" s="110"/>
      <c r="C514" s="122"/>
      <c r="D514" s="122"/>
      <c r="E514" s="122"/>
      <c r="F514" s="122"/>
      <c r="G514" s="122"/>
      <c r="H514" s="122"/>
      <c r="I514" s="111"/>
      <c r="J514" s="111"/>
      <c r="K514" s="122"/>
    </row>
    <row r="515" spans="2:11">
      <c r="B515" s="110"/>
      <c r="C515" s="122"/>
      <c r="D515" s="122"/>
      <c r="E515" s="122"/>
      <c r="F515" s="122"/>
      <c r="G515" s="122"/>
      <c r="H515" s="122"/>
      <c r="I515" s="111"/>
      <c r="J515" s="111"/>
      <c r="K515" s="122"/>
    </row>
    <row r="516" spans="2:11">
      <c r="B516" s="110"/>
      <c r="C516" s="122"/>
      <c r="D516" s="122"/>
      <c r="E516" s="122"/>
      <c r="F516" s="122"/>
      <c r="G516" s="122"/>
      <c r="H516" s="122"/>
      <c r="I516" s="111"/>
      <c r="J516" s="111"/>
      <c r="K516" s="122"/>
    </row>
    <row r="517" spans="2:11">
      <c r="B517" s="110"/>
      <c r="C517" s="122"/>
      <c r="D517" s="122"/>
      <c r="E517" s="122"/>
      <c r="F517" s="122"/>
      <c r="G517" s="122"/>
      <c r="H517" s="122"/>
      <c r="I517" s="111"/>
      <c r="J517" s="111"/>
      <c r="K517" s="122"/>
    </row>
    <row r="518" spans="2:11">
      <c r="B518" s="110"/>
      <c r="C518" s="122"/>
      <c r="D518" s="122"/>
      <c r="E518" s="122"/>
      <c r="F518" s="122"/>
      <c r="G518" s="122"/>
      <c r="H518" s="122"/>
      <c r="I518" s="111"/>
      <c r="J518" s="111"/>
      <c r="K518" s="122"/>
    </row>
    <row r="519" spans="2:11">
      <c r="B519" s="110"/>
      <c r="C519" s="122"/>
      <c r="D519" s="122"/>
      <c r="E519" s="122"/>
      <c r="F519" s="122"/>
      <c r="G519" s="122"/>
      <c r="H519" s="122"/>
      <c r="I519" s="111"/>
      <c r="J519" s="111"/>
      <c r="K519" s="122"/>
    </row>
    <row r="520" spans="2:11">
      <c r="B520" s="110"/>
      <c r="C520" s="122"/>
      <c r="D520" s="122"/>
      <c r="E520" s="122"/>
      <c r="F520" s="122"/>
      <c r="G520" s="122"/>
      <c r="H520" s="122"/>
      <c r="I520" s="111"/>
      <c r="J520" s="111"/>
      <c r="K520" s="122"/>
    </row>
    <row r="521" spans="2:11">
      <c r="B521" s="110"/>
      <c r="C521" s="122"/>
      <c r="D521" s="122"/>
      <c r="E521" s="122"/>
      <c r="F521" s="122"/>
      <c r="G521" s="122"/>
      <c r="H521" s="122"/>
      <c r="I521" s="111"/>
      <c r="J521" s="111"/>
      <c r="K521" s="122"/>
    </row>
    <row r="522" spans="2:11">
      <c r="B522" s="110"/>
      <c r="C522" s="122"/>
      <c r="D522" s="122"/>
      <c r="E522" s="122"/>
      <c r="F522" s="122"/>
      <c r="G522" s="122"/>
      <c r="H522" s="122"/>
      <c r="I522" s="111"/>
      <c r="J522" s="111"/>
      <c r="K522" s="122"/>
    </row>
    <row r="523" spans="2:11">
      <c r="B523" s="110"/>
      <c r="C523" s="122"/>
      <c r="D523" s="122"/>
      <c r="E523" s="122"/>
      <c r="F523" s="122"/>
      <c r="G523" s="122"/>
      <c r="H523" s="122"/>
      <c r="I523" s="111"/>
      <c r="J523" s="111"/>
      <c r="K523" s="122"/>
    </row>
    <row r="524" spans="2:11">
      <c r="B524" s="110"/>
      <c r="C524" s="122"/>
      <c r="D524" s="122"/>
      <c r="E524" s="122"/>
      <c r="F524" s="122"/>
      <c r="G524" s="122"/>
      <c r="H524" s="122"/>
      <c r="I524" s="111"/>
      <c r="J524" s="111"/>
      <c r="K524" s="122"/>
    </row>
    <row r="525" spans="2:11">
      <c r="B525" s="110"/>
      <c r="C525" s="122"/>
      <c r="D525" s="122"/>
      <c r="E525" s="122"/>
      <c r="F525" s="122"/>
      <c r="G525" s="122"/>
      <c r="H525" s="122"/>
      <c r="I525" s="111"/>
      <c r="J525" s="111"/>
      <c r="K525" s="122"/>
    </row>
    <row r="526" spans="2:11">
      <c r="B526" s="110"/>
      <c r="C526" s="122"/>
      <c r="D526" s="122"/>
      <c r="E526" s="122"/>
      <c r="F526" s="122"/>
      <c r="G526" s="122"/>
      <c r="H526" s="122"/>
      <c r="I526" s="111"/>
      <c r="J526" s="111"/>
      <c r="K526" s="122"/>
    </row>
    <row r="527" spans="2:11">
      <c r="B527" s="110"/>
      <c r="C527" s="122"/>
      <c r="D527" s="122"/>
      <c r="E527" s="122"/>
      <c r="F527" s="122"/>
      <c r="G527" s="122"/>
      <c r="H527" s="122"/>
      <c r="I527" s="111"/>
      <c r="J527" s="111"/>
      <c r="K527" s="122"/>
    </row>
    <row r="528" spans="2:11">
      <c r="B528" s="110"/>
      <c r="C528" s="122"/>
      <c r="D528" s="122"/>
      <c r="E528" s="122"/>
      <c r="F528" s="122"/>
      <c r="G528" s="122"/>
      <c r="H528" s="122"/>
      <c r="I528" s="111"/>
      <c r="J528" s="111"/>
      <c r="K528" s="122"/>
    </row>
    <row r="529" spans="2:11">
      <c r="B529" s="110"/>
      <c r="C529" s="122"/>
      <c r="D529" s="122"/>
      <c r="E529" s="122"/>
      <c r="F529" s="122"/>
      <c r="G529" s="122"/>
      <c r="H529" s="122"/>
      <c r="I529" s="111"/>
      <c r="J529" s="111"/>
      <c r="K529" s="122"/>
    </row>
    <row r="530" spans="2:11">
      <c r="B530" s="110"/>
      <c r="C530" s="122"/>
      <c r="D530" s="122"/>
      <c r="E530" s="122"/>
      <c r="F530" s="122"/>
      <c r="G530" s="122"/>
      <c r="H530" s="122"/>
      <c r="I530" s="111"/>
      <c r="J530" s="111"/>
      <c r="K530" s="122"/>
    </row>
    <row r="531" spans="2:11">
      <c r="B531" s="110"/>
      <c r="C531" s="122"/>
      <c r="D531" s="122"/>
      <c r="E531" s="122"/>
      <c r="F531" s="122"/>
      <c r="G531" s="122"/>
      <c r="H531" s="122"/>
      <c r="I531" s="111"/>
      <c r="J531" s="111"/>
      <c r="K531" s="122"/>
    </row>
    <row r="532" spans="2:11">
      <c r="B532" s="110"/>
      <c r="C532" s="122"/>
      <c r="D532" s="122"/>
      <c r="E532" s="122"/>
      <c r="F532" s="122"/>
      <c r="G532" s="122"/>
      <c r="H532" s="122"/>
      <c r="I532" s="111"/>
      <c r="J532" s="111"/>
      <c r="K532" s="122"/>
    </row>
    <row r="533" spans="2:11">
      <c r="B533" s="110"/>
      <c r="C533" s="122"/>
      <c r="D533" s="122"/>
      <c r="E533" s="122"/>
      <c r="F533" s="122"/>
      <c r="G533" s="122"/>
      <c r="H533" s="122"/>
      <c r="I533" s="111"/>
      <c r="J533" s="111"/>
      <c r="K533" s="122"/>
    </row>
    <row r="534" spans="2:11">
      <c r="B534" s="110"/>
      <c r="C534" s="122"/>
      <c r="D534" s="122"/>
      <c r="E534" s="122"/>
      <c r="F534" s="122"/>
      <c r="G534" s="122"/>
      <c r="H534" s="122"/>
      <c r="I534" s="111"/>
      <c r="J534" s="111"/>
      <c r="K534" s="122"/>
    </row>
    <row r="535" spans="2:11">
      <c r="B535" s="110"/>
      <c r="C535" s="122"/>
      <c r="D535" s="122"/>
      <c r="E535" s="122"/>
      <c r="F535" s="122"/>
      <c r="G535" s="122"/>
      <c r="H535" s="122"/>
      <c r="I535" s="111"/>
      <c r="J535" s="111"/>
      <c r="K535" s="122"/>
    </row>
    <row r="536" spans="2:11">
      <c r="B536" s="110"/>
      <c r="C536" s="122"/>
      <c r="D536" s="122"/>
      <c r="E536" s="122"/>
      <c r="F536" s="122"/>
      <c r="G536" s="122"/>
      <c r="H536" s="122"/>
      <c r="I536" s="111"/>
      <c r="J536" s="111"/>
      <c r="K536" s="122"/>
    </row>
    <row r="537" spans="2:11">
      <c r="B537" s="110"/>
      <c r="C537" s="122"/>
      <c r="D537" s="122"/>
      <c r="E537" s="122"/>
      <c r="F537" s="122"/>
      <c r="G537" s="122"/>
      <c r="H537" s="122"/>
      <c r="I537" s="111"/>
      <c r="J537" s="111"/>
      <c r="K537" s="122"/>
    </row>
    <row r="538" spans="2:11">
      <c r="B538" s="110"/>
      <c r="C538" s="122"/>
      <c r="D538" s="122"/>
      <c r="E538" s="122"/>
      <c r="F538" s="122"/>
      <c r="G538" s="122"/>
      <c r="H538" s="122"/>
      <c r="I538" s="111"/>
      <c r="J538" s="111"/>
      <c r="K538" s="122"/>
    </row>
    <row r="539" spans="2:11">
      <c r="B539" s="110"/>
      <c r="C539" s="122"/>
      <c r="D539" s="122"/>
      <c r="E539" s="122"/>
      <c r="F539" s="122"/>
      <c r="G539" s="122"/>
      <c r="H539" s="122"/>
      <c r="I539" s="111"/>
      <c r="J539" s="111"/>
      <c r="K539" s="122"/>
    </row>
    <row r="540" spans="2:11">
      <c r="B540" s="110"/>
      <c r="C540" s="122"/>
      <c r="D540" s="122"/>
      <c r="E540" s="122"/>
      <c r="F540" s="122"/>
      <c r="G540" s="122"/>
      <c r="H540" s="122"/>
      <c r="I540" s="111"/>
      <c r="J540" s="111"/>
      <c r="K540" s="122"/>
    </row>
    <row r="541" spans="2:11">
      <c r="B541" s="110"/>
      <c r="C541" s="122"/>
      <c r="D541" s="122"/>
      <c r="E541" s="122"/>
      <c r="F541" s="122"/>
      <c r="G541" s="122"/>
      <c r="H541" s="122"/>
      <c r="I541" s="111"/>
      <c r="J541" s="111"/>
      <c r="K541" s="122"/>
    </row>
    <row r="542" spans="2:11">
      <c r="B542" s="110"/>
      <c r="C542" s="122"/>
      <c r="D542" s="122"/>
      <c r="E542" s="122"/>
      <c r="F542" s="122"/>
      <c r="G542" s="122"/>
      <c r="H542" s="122"/>
      <c r="I542" s="111"/>
      <c r="J542" s="111"/>
      <c r="K542" s="122"/>
    </row>
    <row r="543" spans="2:11">
      <c r="B543" s="110"/>
      <c r="C543" s="122"/>
      <c r="D543" s="122"/>
      <c r="E543" s="122"/>
      <c r="F543" s="122"/>
      <c r="G543" s="122"/>
      <c r="H543" s="122"/>
      <c r="I543" s="111"/>
      <c r="J543" s="111"/>
      <c r="K543" s="122"/>
    </row>
    <row r="544" spans="2:11">
      <c r="B544" s="110"/>
      <c r="C544" s="122"/>
      <c r="D544" s="122"/>
      <c r="E544" s="122"/>
      <c r="F544" s="122"/>
      <c r="G544" s="122"/>
      <c r="H544" s="122"/>
      <c r="I544" s="111"/>
      <c r="J544" s="111"/>
      <c r="K544" s="122"/>
    </row>
    <row r="545" spans="2:11">
      <c r="B545" s="110"/>
      <c r="C545" s="122"/>
      <c r="D545" s="122"/>
      <c r="E545" s="122"/>
      <c r="F545" s="122"/>
      <c r="G545" s="122"/>
      <c r="H545" s="122"/>
      <c r="I545" s="111"/>
      <c r="J545" s="111"/>
      <c r="K545" s="122"/>
    </row>
    <row r="546" spans="2:11">
      <c r="B546" s="110"/>
      <c r="C546" s="122"/>
      <c r="D546" s="122"/>
      <c r="E546" s="122"/>
      <c r="F546" s="122"/>
      <c r="G546" s="122"/>
      <c r="H546" s="122"/>
      <c r="I546" s="111"/>
      <c r="J546" s="111"/>
      <c r="K546" s="122"/>
    </row>
    <row r="547" spans="2:11">
      <c r="B547" s="110"/>
      <c r="C547" s="122"/>
      <c r="D547" s="122"/>
      <c r="E547" s="122"/>
      <c r="F547" s="122"/>
      <c r="G547" s="122"/>
      <c r="H547" s="122"/>
      <c r="I547" s="111"/>
      <c r="J547" s="111"/>
      <c r="K547" s="122"/>
    </row>
    <row r="548" spans="2:11">
      <c r="B548" s="110"/>
      <c r="C548" s="122"/>
      <c r="D548" s="122"/>
      <c r="E548" s="122"/>
      <c r="F548" s="122"/>
      <c r="G548" s="122"/>
      <c r="H548" s="122"/>
      <c r="I548" s="111"/>
      <c r="J548" s="111"/>
      <c r="K548" s="122"/>
    </row>
    <row r="549" spans="2:11">
      <c r="B549" s="110"/>
      <c r="C549" s="122"/>
      <c r="D549" s="122"/>
      <c r="E549" s="122"/>
      <c r="F549" s="122"/>
      <c r="G549" s="122"/>
      <c r="H549" s="122"/>
      <c r="I549" s="111"/>
      <c r="J549" s="111"/>
      <c r="K549" s="122"/>
    </row>
    <row r="550" spans="2:11">
      <c r="B550" s="110"/>
      <c r="C550" s="122"/>
      <c r="D550" s="122"/>
      <c r="E550" s="122"/>
      <c r="F550" s="122"/>
      <c r="G550" s="122"/>
      <c r="H550" s="122"/>
      <c r="I550" s="111"/>
      <c r="J550" s="111"/>
      <c r="K550" s="122"/>
    </row>
    <row r="551" spans="2:11">
      <c r="B551" s="110"/>
      <c r="C551" s="122"/>
      <c r="D551" s="122"/>
      <c r="E551" s="122"/>
      <c r="F551" s="122"/>
      <c r="G551" s="122"/>
      <c r="H551" s="122"/>
      <c r="I551" s="111"/>
      <c r="J551" s="111"/>
      <c r="K551" s="122"/>
    </row>
    <row r="552" spans="2:11">
      <c r="B552" s="110"/>
      <c r="C552" s="122"/>
      <c r="D552" s="122"/>
      <c r="E552" s="122"/>
      <c r="F552" s="122"/>
      <c r="G552" s="122"/>
      <c r="H552" s="122"/>
      <c r="I552" s="111"/>
      <c r="J552" s="111"/>
      <c r="K552" s="122"/>
    </row>
    <row r="553" spans="2:11">
      <c r="B553" s="110"/>
      <c r="C553" s="122"/>
      <c r="D553" s="122"/>
      <c r="E553" s="122"/>
      <c r="F553" s="122"/>
      <c r="G553" s="122"/>
      <c r="H553" s="122"/>
      <c r="I553" s="111"/>
      <c r="J553" s="111"/>
      <c r="K553" s="122"/>
    </row>
    <row r="554" spans="2:11">
      <c r="B554" s="110"/>
      <c r="C554" s="122"/>
      <c r="D554" s="122"/>
      <c r="E554" s="122"/>
      <c r="F554" s="122"/>
      <c r="G554" s="122"/>
      <c r="H554" s="122"/>
      <c r="I554" s="111"/>
      <c r="J554" s="111"/>
      <c r="K554" s="122"/>
    </row>
    <row r="555" spans="2:11">
      <c r="B555" s="110"/>
      <c r="C555" s="122"/>
      <c r="D555" s="122"/>
      <c r="E555" s="122"/>
      <c r="F555" s="122"/>
      <c r="G555" s="122"/>
      <c r="H555" s="122"/>
      <c r="I555" s="111"/>
      <c r="J555" s="111"/>
      <c r="K555" s="122"/>
    </row>
    <row r="556" spans="2:11">
      <c r="B556" s="110"/>
      <c r="C556" s="122"/>
      <c r="D556" s="122"/>
      <c r="E556" s="122"/>
      <c r="F556" s="122"/>
      <c r="G556" s="122"/>
      <c r="H556" s="122"/>
      <c r="I556" s="111"/>
      <c r="J556" s="111"/>
      <c r="K556" s="122"/>
    </row>
    <row r="557" spans="2:11">
      <c r="B557" s="110"/>
      <c r="C557" s="122"/>
      <c r="D557" s="122"/>
      <c r="E557" s="122"/>
      <c r="F557" s="122"/>
      <c r="G557" s="122"/>
      <c r="H557" s="122"/>
      <c r="I557" s="111"/>
      <c r="J557" s="111"/>
      <c r="K557" s="122"/>
    </row>
    <row r="558" spans="2:11">
      <c r="B558" s="110"/>
      <c r="C558" s="122"/>
      <c r="D558" s="122"/>
      <c r="E558" s="122"/>
      <c r="F558" s="122"/>
      <c r="G558" s="122"/>
      <c r="H558" s="122"/>
      <c r="I558" s="111"/>
      <c r="J558" s="111"/>
      <c r="K558" s="122"/>
    </row>
    <row r="559" spans="2:11">
      <c r="B559" s="110"/>
      <c r="C559" s="122"/>
      <c r="D559" s="122"/>
      <c r="E559" s="122"/>
      <c r="F559" s="122"/>
      <c r="G559" s="122"/>
      <c r="H559" s="122"/>
      <c r="I559" s="111"/>
      <c r="J559" s="111"/>
      <c r="K559" s="122"/>
    </row>
    <row r="560" spans="2:11">
      <c r="B560" s="110"/>
      <c r="C560" s="122"/>
      <c r="D560" s="122"/>
      <c r="E560" s="122"/>
      <c r="F560" s="122"/>
      <c r="G560" s="122"/>
      <c r="H560" s="122"/>
      <c r="I560" s="111"/>
      <c r="J560" s="111"/>
      <c r="K560" s="122"/>
    </row>
    <row r="561" spans="2:11">
      <c r="B561" s="110"/>
      <c r="C561" s="122"/>
      <c r="D561" s="122"/>
      <c r="E561" s="122"/>
      <c r="F561" s="122"/>
      <c r="G561" s="122"/>
      <c r="H561" s="122"/>
      <c r="I561" s="111"/>
      <c r="J561" s="111"/>
      <c r="K561" s="122"/>
    </row>
    <row r="562" spans="2:11">
      <c r="B562" s="110"/>
      <c r="C562" s="122"/>
      <c r="D562" s="122"/>
      <c r="E562" s="122"/>
      <c r="F562" s="122"/>
      <c r="G562" s="122"/>
      <c r="H562" s="122"/>
      <c r="I562" s="111"/>
      <c r="J562" s="111"/>
      <c r="K562" s="122"/>
    </row>
    <row r="563" spans="2:11">
      <c r="B563" s="110"/>
      <c r="C563" s="122"/>
      <c r="D563" s="122"/>
      <c r="E563" s="122"/>
      <c r="F563" s="122"/>
      <c r="G563" s="122"/>
      <c r="H563" s="122"/>
      <c r="I563" s="111"/>
      <c r="J563" s="111"/>
      <c r="K563" s="122"/>
    </row>
    <row r="564" spans="2:11">
      <c r="B564" s="110"/>
      <c r="C564" s="122"/>
      <c r="D564" s="122"/>
      <c r="E564" s="122"/>
      <c r="F564" s="122"/>
      <c r="G564" s="122"/>
      <c r="H564" s="122"/>
      <c r="I564" s="111"/>
      <c r="J564" s="111"/>
      <c r="K564" s="12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139</v>
      </c>
      <c r="C1" s="67" t="s" vm="1">
        <v>216</v>
      </c>
    </row>
    <row r="2" spans="2:35">
      <c r="B2" s="46" t="s">
        <v>138</v>
      </c>
      <c r="C2" s="67" t="s">
        <v>217</v>
      </c>
    </row>
    <row r="3" spans="2:35">
      <c r="B3" s="46" t="s">
        <v>140</v>
      </c>
      <c r="C3" s="67" t="s">
        <v>218</v>
      </c>
      <c r="E3" s="2"/>
    </row>
    <row r="4" spans="2:35">
      <c r="B4" s="46" t="s">
        <v>141</v>
      </c>
      <c r="C4" s="67">
        <v>8602</v>
      </c>
    </row>
    <row r="6" spans="2:35" ht="26.25" customHeight="1">
      <c r="B6" s="141" t="s">
        <v>166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35" ht="26.25" customHeight="1">
      <c r="B7" s="141" t="s">
        <v>91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35" s="3" customFormat="1" ht="47.25">
      <c r="B8" s="21" t="s">
        <v>110</v>
      </c>
      <c r="C8" s="29" t="s">
        <v>43</v>
      </c>
      <c r="D8" s="12" t="s">
        <v>49</v>
      </c>
      <c r="E8" s="29" t="s">
        <v>14</v>
      </c>
      <c r="F8" s="29" t="s">
        <v>63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193</v>
      </c>
      <c r="M8" s="29" t="s">
        <v>192</v>
      </c>
      <c r="N8" s="29" t="s">
        <v>59</v>
      </c>
      <c r="O8" s="29" t="s">
        <v>56</v>
      </c>
      <c r="P8" s="29" t="s">
        <v>142</v>
      </c>
      <c r="Q8" s="30" t="s">
        <v>144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200</v>
      </c>
      <c r="M9" s="31"/>
      <c r="N9" s="31" t="s">
        <v>196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35" s="4" customFormat="1" ht="18" customHeight="1">
      <c r="B11" s="115" t="s">
        <v>2361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6">
        <v>0</v>
      </c>
      <c r="O11" s="68"/>
      <c r="P11" s="117">
        <v>0</v>
      </c>
      <c r="Q11" s="117">
        <v>0</v>
      </c>
      <c r="AI11" s="1"/>
    </row>
    <row r="12" spans="2:35" ht="21.75" customHeight="1">
      <c r="B12" s="118" t="s">
        <v>208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8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8" t="s">
        <v>191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8" t="s">
        <v>199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</sheetData>
  <sheetProtection sheet="1" objects="1" scenarios="1"/>
  <mergeCells count="2">
    <mergeCell ref="B6:Q6"/>
    <mergeCell ref="B7:Q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3.5703125" style="2" bestFit="1" customWidth="1"/>
    <col min="3" max="3" width="38.5703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139</v>
      </c>
      <c r="C1" s="67" t="s" vm="1">
        <v>216</v>
      </c>
    </row>
    <row r="2" spans="2:16">
      <c r="B2" s="46" t="s">
        <v>138</v>
      </c>
      <c r="C2" s="67" t="s">
        <v>217</v>
      </c>
    </row>
    <row r="3" spans="2:16">
      <c r="B3" s="46" t="s">
        <v>140</v>
      </c>
      <c r="C3" s="67" t="s">
        <v>218</v>
      </c>
    </row>
    <row r="4" spans="2:16">
      <c r="B4" s="46" t="s">
        <v>141</v>
      </c>
      <c r="C4" s="67">
        <v>8602</v>
      </c>
    </row>
    <row r="6" spans="2:16" ht="26.2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6" ht="26.25" customHeight="1">
      <c r="B7" s="141" t="s">
        <v>83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16" s="3" customFormat="1" ht="78.75">
      <c r="B8" s="21" t="s">
        <v>110</v>
      </c>
      <c r="C8" s="29" t="s">
        <v>43</v>
      </c>
      <c r="D8" s="29" t="s">
        <v>14</v>
      </c>
      <c r="E8" s="29" t="s">
        <v>63</v>
      </c>
      <c r="F8" s="29" t="s">
        <v>98</v>
      </c>
      <c r="G8" s="29" t="s">
        <v>17</v>
      </c>
      <c r="H8" s="29" t="s">
        <v>97</v>
      </c>
      <c r="I8" s="29" t="s">
        <v>16</v>
      </c>
      <c r="J8" s="29" t="s">
        <v>18</v>
      </c>
      <c r="K8" s="29" t="s">
        <v>193</v>
      </c>
      <c r="L8" s="29" t="s">
        <v>192</v>
      </c>
      <c r="M8" s="29" t="s">
        <v>105</v>
      </c>
      <c r="N8" s="29" t="s">
        <v>56</v>
      </c>
      <c r="O8" s="29" t="s">
        <v>142</v>
      </c>
      <c r="P8" s="30" t="s">
        <v>144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200</v>
      </c>
      <c r="L9" s="31"/>
      <c r="M9" s="31" t="s">
        <v>196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95" t="s">
        <v>25</v>
      </c>
      <c r="C11" s="96"/>
      <c r="D11" s="96"/>
      <c r="E11" s="96"/>
      <c r="F11" s="96"/>
      <c r="G11" s="98">
        <v>4.6589963115302169</v>
      </c>
      <c r="H11" s="96"/>
      <c r="I11" s="96"/>
      <c r="J11" s="99">
        <v>4.8568185363292334E-2</v>
      </c>
      <c r="K11" s="98"/>
      <c r="L11" s="100"/>
      <c r="M11" s="98">
        <v>56980.721629999985</v>
      </c>
      <c r="N11" s="96"/>
      <c r="O11" s="101">
        <f>IFERROR(M11/$M$11,0)</f>
        <v>1</v>
      </c>
      <c r="P11" s="101">
        <f>M11/'סכום נכסי הקרן'!$C$42</f>
        <v>0.73336637203971455</v>
      </c>
    </row>
    <row r="12" spans="2:16" ht="21.75" customHeight="1">
      <c r="B12" s="83" t="s">
        <v>187</v>
      </c>
      <c r="C12" s="84"/>
      <c r="D12" s="84"/>
      <c r="E12" s="84"/>
      <c r="F12" s="84"/>
      <c r="G12" s="90">
        <v>4.6589963115302169</v>
      </c>
      <c r="H12" s="84"/>
      <c r="I12" s="84"/>
      <c r="J12" s="102">
        <v>4.8568185363292334E-2</v>
      </c>
      <c r="K12" s="90"/>
      <c r="L12" s="92"/>
      <c r="M12" s="90">
        <v>56980.721629999985</v>
      </c>
      <c r="N12" s="84"/>
      <c r="O12" s="91">
        <f t="shared" ref="O12:O75" si="0">IFERROR(M12/$M$11,0)</f>
        <v>1</v>
      </c>
      <c r="P12" s="91">
        <f>M12/'סכום נכסי הקרן'!$C$42</f>
        <v>0.73336637203971455</v>
      </c>
    </row>
    <row r="13" spans="2:16">
      <c r="B13" s="97" t="s">
        <v>64</v>
      </c>
      <c r="C13" s="84"/>
      <c r="D13" s="84"/>
      <c r="E13" s="84"/>
      <c r="F13" s="84"/>
      <c r="G13" s="90">
        <v>4.6589963115302169</v>
      </c>
      <c r="H13" s="84"/>
      <c r="I13" s="84"/>
      <c r="J13" s="102">
        <v>4.8568185363292334E-2</v>
      </c>
      <c r="K13" s="90"/>
      <c r="L13" s="92"/>
      <c r="M13" s="90">
        <v>56980.721629999985</v>
      </c>
      <c r="N13" s="84"/>
      <c r="O13" s="91">
        <f t="shared" si="0"/>
        <v>1</v>
      </c>
      <c r="P13" s="91">
        <f>M13/'סכום נכסי הקרן'!$C$42</f>
        <v>0.73336637203971455</v>
      </c>
    </row>
    <row r="14" spans="2:16">
      <c r="B14" s="86" t="s">
        <v>1386</v>
      </c>
      <c r="C14" s="82">
        <v>8287617</v>
      </c>
      <c r="D14" s="82" t="s">
        <v>221</v>
      </c>
      <c r="E14" s="82"/>
      <c r="F14" s="103">
        <v>40148</v>
      </c>
      <c r="G14" s="87">
        <v>1.85</v>
      </c>
      <c r="H14" s="93" t="s">
        <v>126</v>
      </c>
      <c r="I14" s="94">
        <v>4.8000000000000001E-2</v>
      </c>
      <c r="J14" s="94">
        <v>4.8500000000000008E-2</v>
      </c>
      <c r="K14" s="87">
        <v>17000</v>
      </c>
      <c r="L14" s="89">
        <v>117.569941</v>
      </c>
      <c r="M14" s="87">
        <v>19.986889999999999</v>
      </c>
      <c r="N14" s="82"/>
      <c r="O14" s="88">
        <f t="shared" si="0"/>
        <v>3.5076582795464333E-4</v>
      </c>
      <c r="P14" s="88">
        <f>M14/'סכום נכסי הקרן'!$C$42</f>
        <v>2.5723986268260345E-4</v>
      </c>
    </row>
    <row r="15" spans="2:16">
      <c r="B15" s="86" t="s">
        <v>1387</v>
      </c>
      <c r="C15" s="82">
        <v>8287658</v>
      </c>
      <c r="D15" s="82" t="s">
        <v>221</v>
      </c>
      <c r="E15" s="82"/>
      <c r="F15" s="103">
        <v>40269</v>
      </c>
      <c r="G15" s="87">
        <v>2.1399999999999997</v>
      </c>
      <c r="H15" s="93" t="s">
        <v>126</v>
      </c>
      <c r="I15" s="94">
        <v>4.8000000000000001E-2</v>
      </c>
      <c r="J15" s="94">
        <v>4.8499999999999988E-2</v>
      </c>
      <c r="K15" s="87">
        <v>30000</v>
      </c>
      <c r="L15" s="89">
        <v>119.298867</v>
      </c>
      <c r="M15" s="87">
        <v>35.789660000000005</v>
      </c>
      <c r="N15" s="82"/>
      <c r="O15" s="88">
        <f t="shared" si="0"/>
        <v>6.2810120644658492E-4</v>
      </c>
      <c r="P15" s="88">
        <f>M15/'סכום נכסי הקרן'!$C$42</f>
        <v>4.606283030454997E-4</v>
      </c>
    </row>
    <row r="16" spans="2:16">
      <c r="B16" s="86" t="s">
        <v>1388</v>
      </c>
      <c r="C16" s="82">
        <v>8287690</v>
      </c>
      <c r="D16" s="82" t="s">
        <v>221</v>
      </c>
      <c r="E16" s="82"/>
      <c r="F16" s="103">
        <v>40391</v>
      </c>
      <c r="G16" s="87">
        <v>2.42</v>
      </c>
      <c r="H16" s="93" t="s">
        <v>126</v>
      </c>
      <c r="I16" s="94">
        <v>4.8000000000000001E-2</v>
      </c>
      <c r="J16" s="94">
        <v>4.8499999999999995E-2</v>
      </c>
      <c r="K16" s="87">
        <v>123000</v>
      </c>
      <c r="L16" s="89">
        <v>118.315398</v>
      </c>
      <c r="M16" s="87">
        <v>145.52794</v>
      </c>
      <c r="N16" s="82"/>
      <c r="O16" s="88">
        <f t="shared" si="0"/>
        <v>2.5539855557634859E-3</v>
      </c>
      <c r="P16" s="88">
        <f>M16/'סכום נכסי הקרן'!$C$42</f>
        <v>1.8730071212721018E-3</v>
      </c>
    </row>
    <row r="17" spans="2:16">
      <c r="B17" s="86" t="s">
        <v>1389</v>
      </c>
      <c r="C17" s="82">
        <v>71116487</v>
      </c>
      <c r="D17" s="82" t="s">
        <v>221</v>
      </c>
      <c r="E17" s="82"/>
      <c r="F17" s="103">
        <v>40909</v>
      </c>
      <c r="G17" s="87">
        <v>3.61</v>
      </c>
      <c r="H17" s="93" t="s">
        <v>126</v>
      </c>
      <c r="I17" s="94">
        <v>4.8000000000000001E-2</v>
      </c>
      <c r="J17" s="94">
        <v>4.8500000000000008E-2</v>
      </c>
      <c r="K17" s="87">
        <v>1026000</v>
      </c>
      <c r="L17" s="89">
        <v>113.990534</v>
      </c>
      <c r="M17" s="87">
        <v>1169.54288</v>
      </c>
      <c r="N17" s="82"/>
      <c r="O17" s="88">
        <f t="shared" si="0"/>
        <v>2.0525238125173956E-2</v>
      </c>
      <c r="P17" s="88">
        <f>M17/'סכום נכסי הקרן'!$C$42</f>
        <v>1.5052519419110056E-2</v>
      </c>
    </row>
    <row r="18" spans="2:16">
      <c r="B18" s="86" t="s">
        <v>1390</v>
      </c>
      <c r="C18" s="82">
        <v>98796000</v>
      </c>
      <c r="D18" s="82" t="s">
        <v>221</v>
      </c>
      <c r="E18" s="82"/>
      <c r="F18" s="103">
        <v>41214</v>
      </c>
      <c r="G18" s="87">
        <v>4.34</v>
      </c>
      <c r="H18" s="93" t="s">
        <v>126</v>
      </c>
      <c r="I18" s="94">
        <v>4.8000000000000001E-2</v>
      </c>
      <c r="J18" s="94">
        <v>4.8500000000000008E-2</v>
      </c>
      <c r="K18" s="87">
        <v>870000</v>
      </c>
      <c r="L18" s="89">
        <v>109.88411000000001</v>
      </c>
      <c r="M18" s="87">
        <v>955.99176</v>
      </c>
      <c r="N18" s="82"/>
      <c r="O18" s="88">
        <f t="shared" si="0"/>
        <v>1.6777459685534703E-2</v>
      </c>
      <c r="P18" s="88">
        <f>M18/'סכום נכסי הקרן'!$C$42</f>
        <v>1.2304024741623155E-2</v>
      </c>
    </row>
    <row r="19" spans="2:16">
      <c r="B19" s="86" t="s">
        <v>1391</v>
      </c>
      <c r="C19" s="82">
        <v>98798000</v>
      </c>
      <c r="D19" s="82" t="s">
        <v>221</v>
      </c>
      <c r="E19" s="82"/>
      <c r="F19" s="103">
        <v>41275</v>
      </c>
      <c r="G19" s="87">
        <v>4.4000000000000004</v>
      </c>
      <c r="H19" s="93" t="s">
        <v>126</v>
      </c>
      <c r="I19" s="94">
        <v>4.8000000000000001E-2</v>
      </c>
      <c r="J19" s="94">
        <v>4.8499999999999995E-2</v>
      </c>
      <c r="K19" s="87">
        <v>189000</v>
      </c>
      <c r="L19" s="89">
        <v>112.367407</v>
      </c>
      <c r="M19" s="87">
        <v>212.37439999999998</v>
      </c>
      <c r="N19" s="82"/>
      <c r="O19" s="88">
        <f t="shared" si="0"/>
        <v>3.7271272445273179E-3</v>
      </c>
      <c r="P19" s="88">
        <f>M19/'סכום נכסי הקרן'!$C$42</f>
        <v>2.7333497854493769E-3</v>
      </c>
    </row>
    <row r="20" spans="2:16">
      <c r="B20" s="86" t="s">
        <v>1392</v>
      </c>
      <c r="C20" s="82">
        <v>98800000</v>
      </c>
      <c r="D20" s="82" t="s">
        <v>221</v>
      </c>
      <c r="E20" s="82"/>
      <c r="F20" s="103">
        <v>41334</v>
      </c>
      <c r="G20" s="87">
        <v>4.5699999999999994</v>
      </c>
      <c r="H20" s="93" t="s">
        <v>126</v>
      </c>
      <c r="I20" s="94">
        <v>4.8000000000000001E-2</v>
      </c>
      <c r="J20" s="94">
        <v>4.8599999999999997E-2</v>
      </c>
      <c r="K20" s="87">
        <v>320000</v>
      </c>
      <c r="L20" s="89">
        <v>111.466178</v>
      </c>
      <c r="M20" s="87">
        <v>356.69177000000002</v>
      </c>
      <c r="N20" s="82"/>
      <c r="O20" s="88">
        <f t="shared" si="0"/>
        <v>6.259867544608352E-3</v>
      </c>
      <c r="P20" s="88">
        <f>M20/'סכום נכסי הקרן'!$C$42</f>
        <v>4.5907763506385828E-3</v>
      </c>
    </row>
    <row r="21" spans="2:16">
      <c r="B21" s="86" t="s">
        <v>1393</v>
      </c>
      <c r="C21" s="82">
        <v>2704</v>
      </c>
      <c r="D21" s="82" t="s">
        <v>221</v>
      </c>
      <c r="E21" s="82"/>
      <c r="F21" s="103">
        <v>41395</v>
      </c>
      <c r="G21" s="87">
        <v>4.74</v>
      </c>
      <c r="H21" s="93" t="s">
        <v>126</v>
      </c>
      <c r="I21" s="94">
        <v>4.8000000000000001E-2</v>
      </c>
      <c r="J21" s="94">
        <v>4.8599999999999997E-2</v>
      </c>
      <c r="K21" s="87">
        <v>377000</v>
      </c>
      <c r="L21" s="89">
        <v>110.367971</v>
      </c>
      <c r="M21" s="87">
        <v>416.08724999999998</v>
      </c>
      <c r="N21" s="82"/>
      <c r="O21" s="88">
        <f t="shared" si="0"/>
        <v>7.3022460596731493E-3</v>
      </c>
      <c r="P21" s="88">
        <f>M21/'סכום נכסי הקרן'!$C$42</f>
        <v>5.3552217005237981E-3</v>
      </c>
    </row>
    <row r="22" spans="2:16">
      <c r="B22" s="86" t="s">
        <v>1394</v>
      </c>
      <c r="C22" s="82">
        <v>71121057</v>
      </c>
      <c r="D22" s="82" t="s">
        <v>221</v>
      </c>
      <c r="E22" s="82"/>
      <c r="F22" s="103">
        <v>41427</v>
      </c>
      <c r="G22" s="87">
        <v>4.8199999999999994</v>
      </c>
      <c r="H22" s="93" t="s">
        <v>126</v>
      </c>
      <c r="I22" s="94">
        <v>4.8000000000000001E-2</v>
      </c>
      <c r="J22" s="94">
        <v>4.8599999999999997E-2</v>
      </c>
      <c r="K22" s="87">
        <v>528000</v>
      </c>
      <c r="L22" s="89">
        <v>109.490492</v>
      </c>
      <c r="M22" s="87">
        <v>578.10980000000006</v>
      </c>
      <c r="N22" s="82"/>
      <c r="O22" s="88">
        <f t="shared" si="0"/>
        <v>1.0145708644301005E-2</v>
      </c>
      <c r="P22" s="88">
        <f>M22/'סכום נכסי הקרן'!$C$42</f>
        <v>7.4405215402429982E-3</v>
      </c>
    </row>
    <row r="23" spans="2:16">
      <c r="B23" s="86" t="s">
        <v>1395</v>
      </c>
      <c r="C23" s="82">
        <v>8805</v>
      </c>
      <c r="D23" s="82" t="s">
        <v>221</v>
      </c>
      <c r="E23" s="82"/>
      <c r="F23" s="103">
        <v>41487</v>
      </c>
      <c r="G23" s="87">
        <v>4.87</v>
      </c>
      <c r="H23" s="93" t="s">
        <v>126</v>
      </c>
      <c r="I23" s="94">
        <v>4.8000000000000001E-2</v>
      </c>
      <c r="J23" s="94">
        <v>4.8500000000000008E-2</v>
      </c>
      <c r="K23" s="87">
        <v>511000</v>
      </c>
      <c r="L23" s="89">
        <v>110.258746</v>
      </c>
      <c r="M23" s="87">
        <v>563.42219</v>
      </c>
      <c r="N23" s="82"/>
      <c r="O23" s="88">
        <f t="shared" si="0"/>
        <v>9.8879440955230349E-3</v>
      </c>
      <c r="P23" s="88">
        <f>M23/'סכום נכסי הקרן'!$C$42</f>
        <v>7.2514856882652445E-3</v>
      </c>
    </row>
    <row r="24" spans="2:16">
      <c r="B24" s="86" t="s">
        <v>1396</v>
      </c>
      <c r="C24" s="82">
        <v>3236000</v>
      </c>
      <c r="D24" s="82" t="s">
        <v>221</v>
      </c>
      <c r="E24" s="82"/>
      <c r="F24" s="103">
        <v>41548</v>
      </c>
      <c r="G24" s="87">
        <v>5.04</v>
      </c>
      <c r="H24" s="93" t="s">
        <v>126</v>
      </c>
      <c r="I24" s="94">
        <v>4.8000000000000001E-2</v>
      </c>
      <c r="J24" s="94">
        <v>4.8499999999999995E-2</v>
      </c>
      <c r="K24" s="87">
        <v>587000</v>
      </c>
      <c r="L24" s="89">
        <v>108.862888</v>
      </c>
      <c r="M24" s="87">
        <v>639.02515000000005</v>
      </c>
      <c r="N24" s="82"/>
      <c r="O24" s="88">
        <f t="shared" si="0"/>
        <v>1.1214760566731001E-2</v>
      </c>
      <c r="P24" s="88">
        <f>M24/'סכום נכסי הקרן'!$C$42</f>
        <v>8.2245282701175672E-3</v>
      </c>
    </row>
    <row r="25" spans="2:16">
      <c r="B25" s="86" t="s">
        <v>1397</v>
      </c>
      <c r="C25" s="82">
        <v>3275000</v>
      </c>
      <c r="D25" s="82" t="s">
        <v>221</v>
      </c>
      <c r="E25" s="82"/>
      <c r="F25" s="103">
        <v>41579</v>
      </c>
      <c r="G25" s="87">
        <v>5.12</v>
      </c>
      <c r="H25" s="93" t="s">
        <v>126</v>
      </c>
      <c r="I25" s="94">
        <v>4.8000000000000001E-2</v>
      </c>
      <c r="J25" s="94">
        <v>4.8499999999999995E-2</v>
      </c>
      <c r="K25" s="87">
        <v>513000</v>
      </c>
      <c r="L25" s="89">
        <v>108.43340499999999</v>
      </c>
      <c r="M25" s="87">
        <v>556.26337000000001</v>
      </c>
      <c r="N25" s="82"/>
      <c r="O25" s="88">
        <f t="shared" si="0"/>
        <v>9.7623082700155021E-3</v>
      </c>
      <c r="P25" s="88">
        <f>M25/'סכום נכסי הקרן'!$C$42</f>
        <v>7.1593485987145704E-3</v>
      </c>
    </row>
    <row r="26" spans="2:16">
      <c r="B26" s="86" t="s">
        <v>1398</v>
      </c>
      <c r="C26" s="82">
        <v>3322000</v>
      </c>
      <c r="D26" s="82" t="s">
        <v>221</v>
      </c>
      <c r="E26" s="82"/>
      <c r="F26" s="103">
        <v>41609</v>
      </c>
      <c r="G26" s="87">
        <v>5.21</v>
      </c>
      <c r="H26" s="93" t="s">
        <v>126</v>
      </c>
      <c r="I26" s="94">
        <v>4.8000000000000001E-2</v>
      </c>
      <c r="J26" s="94">
        <v>4.8499999999999995E-2</v>
      </c>
      <c r="K26" s="87">
        <v>227000</v>
      </c>
      <c r="L26" s="89">
        <v>107.689577</v>
      </c>
      <c r="M26" s="87">
        <v>244.45534000000001</v>
      </c>
      <c r="N26" s="82"/>
      <c r="O26" s="88">
        <f t="shared" si="0"/>
        <v>4.2901411741913748E-3</v>
      </c>
      <c r="P26" s="88">
        <f>M26/'סכום נכסי הקרן'!$C$42</f>
        <v>3.1462452684549295E-3</v>
      </c>
    </row>
    <row r="27" spans="2:16">
      <c r="B27" s="86" t="s">
        <v>1399</v>
      </c>
      <c r="C27" s="82">
        <v>98812000</v>
      </c>
      <c r="D27" s="82" t="s">
        <v>221</v>
      </c>
      <c r="E27" s="82"/>
      <c r="F27" s="103">
        <v>41700</v>
      </c>
      <c r="G27" s="87">
        <v>5.330000000000001</v>
      </c>
      <c r="H27" s="93" t="s">
        <v>126</v>
      </c>
      <c r="I27" s="94">
        <v>4.8000000000000001E-2</v>
      </c>
      <c r="J27" s="94">
        <v>4.8599999999999997E-2</v>
      </c>
      <c r="K27" s="87">
        <v>149000</v>
      </c>
      <c r="L27" s="89">
        <v>109.93143000000001</v>
      </c>
      <c r="M27" s="87">
        <v>163.79782999999998</v>
      </c>
      <c r="N27" s="82"/>
      <c r="O27" s="88">
        <f t="shared" si="0"/>
        <v>2.8746183852076993E-3</v>
      </c>
      <c r="P27" s="88">
        <f>M27/'סכום נכסי הקרן'!$C$42</f>
        <v>2.1081484561584329E-3</v>
      </c>
    </row>
    <row r="28" spans="2:16">
      <c r="B28" s="86" t="s">
        <v>1400</v>
      </c>
      <c r="C28" s="82">
        <v>98813000</v>
      </c>
      <c r="D28" s="82" t="s">
        <v>221</v>
      </c>
      <c r="E28" s="82"/>
      <c r="F28" s="103">
        <v>41730</v>
      </c>
      <c r="G28" s="87">
        <v>5.41</v>
      </c>
      <c r="H28" s="93" t="s">
        <v>126</v>
      </c>
      <c r="I28" s="94">
        <v>4.8000000000000001E-2</v>
      </c>
      <c r="J28" s="94">
        <v>4.8499999999999995E-2</v>
      </c>
      <c r="K28" s="87">
        <v>236000</v>
      </c>
      <c r="L28" s="89">
        <v>109.720513</v>
      </c>
      <c r="M28" s="87">
        <v>258.94040999999999</v>
      </c>
      <c r="N28" s="82"/>
      <c r="O28" s="88">
        <f t="shared" si="0"/>
        <v>4.5443511874316018E-3</v>
      </c>
      <c r="P28" s="88">
        <f>M28/'סכום נכסי הקרן'!$C$42</f>
        <v>3.3326743436010824E-3</v>
      </c>
    </row>
    <row r="29" spans="2:16">
      <c r="B29" s="86" t="s">
        <v>1401</v>
      </c>
      <c r="C29" s="82">
        <v>98815000</v>
      </c>
      <c r="D29" s="82" t="s">
        <v>221</v>
      </c>
      <c r="E29" s="82"/>
      <c r="F29" s="103">
        <v>41791</v>
      </c>
      <c r="G29" s="87">
        <v>5.58</v>
      </c>
      <c r="H29" s="93" t="s">
        <v>126</v>
      </c>
      <c r="I29" s="94">
        <v>4.8000000000000001E-2</v>
      </c>
      <c r="J29" s="94">
        <v>4.8500000000000008E-2</v>
      </c>
      <c r="K29" s="87">
        <v>313000</v>
      </c>
      <c r="L29" s="89">
        <v>108.429006</v>
      </c>
      <c r="M29" s="87">
        <v>339.38279</v>
      </c>
      <c r="N29" s="82"/>
      <c r="O29" s="88">
        <f t="shared" si="0"/>
        <v>5.9560984889548522E-3</v>
      </c>
      <c r="P29" s="88">
        <f>M29/'סכום נכסי הקרן'!$C$42</f>
        <v>4.3680023403560465E-3</v>
      </c>
    </row>
    <row r="30" spans="2:16">
      <c r="B30" s="86" t="s">
        <v>1402</v>
      </c>
      <c r="C30" s="82">
        <v>98820000</v>
      </c>
      <c r="D30" s="82" t="s">
        <v>221</v>
      </c>
      <c r="E30" s="82"/>
      <c r="F30" s="103">
        <v>41945</v>
      </c>
      <c r="G30" s="87">
        <v>5.87</v>
      </c>
      <c r="H30" s="93" t="s">
        <v>126</v>
      </c>
      <c r="I30" s="94">
        <v>4.8000000000000001E-2</v>
      </c>
      <c r="J30" s="94">
        <v>4.8499999999999995E-2</v>
      </c>
      <c r="K30" s="87">
        <v>574000</v>
      </c>
      <c r="L30" s="89">
        <v>108.737347</v>
      </c>
      <c r="M30" s="87">
        <v>624.15237000000002</v>
      </c>
      <c r="N30" s="82"/>
      <c r="O30" s="88">
        <f t="shared" si="0"/>
        <v>1.0953746322359452E-2</v>
      </c>
      <c r="P30" s="88">
        <f>M30/'סכום נכסי הקרן'!$C$42</f>
        <v>8.0331092006721162E-3</v>
      </c>
    </row>
    <row r="31" spans="2:16">
      <c r="B31" s="86" t="s">
        <v>1403</v>
      </c>
      <c r="C31" s="82">
        <v>98821000</v>
      </c>
      <c r="D31" s="82" t="s">
        <v>221</v>
      </c>
      <c r="E31" s="82"/>
      <c r="F31" s="103">
        <v>41974</v>
      </c>
      <c r="G31" s="87">
        <v>5.95</v>
      </c>
      <c r="H31" s="93" t="s">
        <v>126</v>
      </c>
      <c r="I31" s="94">
        <v>4.8000000000000001E-2</v>
      </c>
      <c r="J31" s="94">
        <v>4.8499999999999995E-2</v>
      </c>
      <c r="K31" s="87">
        <v>1103000</v>
      </c>
      <c r="L31" s="89">
        <v>108.00473700000001</v>
      </c>
      <c r="M31" s="87">
        <v>1191.29225</v>
      </c>
      <c r="N31" s="82"/>
      <c r="O31" s="88">
        <f t="shared" si="0"/>
        <v>2.090693511632875E-2</v>
      </c>
      <c r="P31" s="88">
        <f>M31/'סכום נכסי הקרן'!$C$42</f>
        <v>1.5332443156731724E-2</v>
      </c>
    </row>
    <row r="32" spans="2:16">
      <c r="B32" s="86" t="s">
        <v>1404</v>
      </c>
      <c r="C32" s="82">
        <v>9882300</v>
      </c>
      <c r="D32" s="82" t="s">
        <v>221</v>
      </c>
      <c r="E32" s="82"/>
      <c r="F32" s="103">
        <v>42036</v>
      </c>
      <c r="G32" s="87">
        <v>5.98</v>
      </c>
      <c r="H32" s="93" t="s">
        <v>126</v>
      </c>
      <c r="I32" s="94">
        <v>4.8000000000000001E-2</v>
      </c>
      <c r="J32" s="94">
        <v>4.8499999999999995E-2</v>
      </c>
      <c r="K32" s="87">
        <v>109000</v>
      </c>
      <c r="L32" s="89">
        <v>109.941028</v>
      </c>
      <c r="M32" s="87">
        <v>119.83571999999999</v>
      </c>
      <c r="N32" s="82"/>
      <c r="O32" s="88">
        <f t="shared" si="0"/>
        <v>2.1030923542552549E-3</v>
      </c>
      <c r="P32" s="88">
        <f>M32/'סכום נכסי הקרן'!$C$42</f>
        <v>1.5423372099046383E-3</v>
      </c>
    </row>
    <row r="33" spans="2:16">
      <c r="B33" s="86" t="s">
        <v>1405</v>
      </c>
      <c r="C33" s="82">
        <v>9882500</v>
      </c>
      <c r="D33" s="82" t="s">
        <v>221</v>
      </c>
      <c r="E33" s="82"/>
      <c r="F33" s="103">
        <v>42064</v>
      </c>
      <c r="G33" s="87">
        <v>6.05</v>
      </c>
      <c r="H33" s="93" t="s">
        <v>126</v>
      </c>
      <c r="I33" s="94">
        <v>4.8000000000000001E-2</v>
      </c>
      <c r="J33" s="94">
        <v>4.8600000000000004E-2</v>
      </c>
      <c r="K33" s="87">
        <v>756000</v>
      </c>
      <c r="L33" s="89">
        <v>110.486026</v>
      </c>
      <c r="M33" s="87">
        <v>835.27436</v>
      </c>
      <c r="N33" s="82"/>
      <c r="O33" s="88">
        <f t="shared" si="0"/>
        <v>1.4658894027769445E-2</v>
      </c>
      <c r="P33" s="88">
        <f>M33/'סכום נכסי הקרן'!$C$42</f>
        <v>1.0750339931259916E-2</v>
      </c>
    </row>
    <row r="34" spans="2:16">
      <c r="B34" s="86" t="s">
        <v>1406</v>
      </c>
      <c r="C34" s="82">
        <v>9882600</v>
      </c>
      <c r="D34" s="82" t="s">
        <v>221</v>
      </c>
      <c r="E34" s="82"/>
      <c r="F34" s="103">
        <v>42095</v>
      </c>
      <c r="G34" s="87">
        <v>6.1399999999999988</v>
      </c>
      <c r="H34" s="93" t="s">
        <v>126</v>
      </c>
      <c r="I34" s="94">
        <v>4.8000000000000001E-2</v>
      </c>
      <c r="J34" s="94">
        <v>4.8600000000000004E-2</v>
      </c>
      <c r="K34" s="87">
        <v>1228000</v>
      </c>
      <c r="L34" s="89">
        <v>110.844808</v>
      </c>
      <c r="M34" s="87">
        <v>1361.1742400000001</v>
      </c>
      <c r="N34" s="82"/>
      <c r="O34" s="88">
        <f t="shared" si="0"/>
        <v>2.38883292640392E-2</v>
      </c>
      <c r="P34" s="88">
        <f>M34/'סכום נכסי הקרן'!$C$42</f>
        <v>1.751889736645857E-2</v>
      </c>
    </row>
    <row r="35" spans="2:16">
      <c r="B35" s="86" t="s">
        <v>1407</v>
      </c>
      <c r="C35" s="82">
        <v>9882800</v>
      </c>
      <c r="D35" s="82" t="s">
        <v>221</v>
      </c>
      <c r="E35" s="82"/>
      <c r="F35" s="103">
        <v>42156</v>
      </c>
      <c r="G35" s="87">
        <v>6.3100000000000005</v>
      </c>
      <c r="H35" s="93" t="s">
        <v>126</v>
      </c>
      <c r="I35" s="94">
        <v>4.8000000000000001E-2</v>
      </c>
      <c r="J35" s="94">
        <v>4.8500000000000008E-2</v>
      </c>
      <c r="K35" s="87">
        <v>152000</v>
      </c>
      <c r="L35" s="89">
        <v>108.976125</v>
      </c>
      <c r="M35" s="87">
        <v>165.64371</v>
      </c>
      <c r="N35" s="82"/>
      <c r="O35" s="88">
        <f t="shared" si="0"/>
        <v>2.907013201334917E-3</v>
      </c>
      <c r="P35" s="88">
        <f>M35/'סכום נכסי הקרן'!$C$42</f>
        <v>2.1319057249345442E-3</v>
      </c>
    </row>
    <row r="36" spans="2:16">
      <c r="B36" s="86" t="s">
        <v>1408</v>
      </c>
      <c r="C36" s="82">
        <v>8833000</v>
      </c>
      <c r="D36" s="82" t="s">
        <v>221</v>
      </c>
      <c r="E36" s="82"/>
      <c r="F36" s="103">
        <v>42339</v>
      </c>
      <c r="G36" s="87">
        <v>6.6599999999999993</v>
      </c>
      <c r="H36" s="93" t="s">
        <v>126</v>
      </c>
      <c r="I36" s="94">
        <v>4.8000000000000001E-2</v>
      </c>
      <c r="J36" s="94">
        <v>4.8500000000000008E-2</v>
      </c>
      <c r="K36" s="87">
        <v>919000</v>
      </c>
      <c r="L36" s="89">
        <v>108.75686399999999</v>
      </c>
      <c r="M36" s="87">
        <v>999.47557999999992</v>
      </c>
      <c r="N36" s="82"/>
      <c r="O36" s="88">
        <f t="shared" si="0"/>
        <v>1.7540591824898588E-2</v>
      </c>
      <c r="P36" s="88">
        <f>M36/'סכום נכסי הקרן'!$C$42</f>
        <v>1.2863680190055354E-2</v>
      </c>
    </row>
    <row r="37" spans="2:16">
      <c r="B37" s="86" t="s">
        <v>1409</v>
      </c>
      <c r="C37" s="82">
        <v>8834000</v>
      </c>
      <c r="D37" s="82" t="s">
        <v>221</v>
      </c>
      <c r="E37" s="82"/>
      <c r="F37" s="103">
        <v>42370</v>
      </c>
      <c r="G37" s="87">
        <v>6.59</v>
      </c>
      <c r="H37" s="93" t="s">
        <v>126</v>
      </c>
      <c r="I37" s="94">
        <v>4.8000000000000001E-2</v>
      </c>
      <c r="J37" s="94">
        <v>4.8499999999999995E-2</v>
      </c>
      <c r="K37" s="87">
        <v>226000</v>
      </c>
      <c r="L37" s="89">
        <v>111.37508800000001</v>
      </c>
      <c r="M37" s="87">
        <v>251.70770000000002</v>
      </c>
      <c r="N37" s="82"/>
      <c r="O37" s="88">
        <f t="shared" si="0"/>
        <v>4.4174186075501987E-3</v>
      </c>
      <c r="P37" s="88">
        <f>M37/'סכום נכסי הקרן'!$C$42</f>
        <v>3.2395862579998169E-3</v>
      </c>
    </row>
    <row r="38" spans="2:16">
      <c r="B38" s="86" t="s">
        <v>1410</v>
      </c>
      <c r="C38" s="82">
        <v>8837000</v>
      </c>
      <c r="D38" s="82" t="s">
        <v>221</v>
      </c>
      <c r="E38" s="82"/>
      <c r="F38" s="103">
        <v>42461</v>
      </c>
      <c r="G38" s="87">
        <v>6.830000000000001</v>
      </c>
      <c r="H38" s="93" t="s">
        <v>126</v>
      </c>
      <c r="I38" s="94">
        <v>4.8000000000000001E-2</v>
      </c>
      <c r="J38" s="94">
        <v>4.8500000000000008E-2</v>
      </c>
      <c r="K38" s="87">
        <v>1168000</v>
      </c>
      <c r="L38" s="89">
        <v>111.069536</v>
      </c>
      <c r="M38" s="87">
        <v>1297.2921799999999</v>
      </c>
      <c r="N38" s="82"/>
      <c r="O38" s="88">
        <f t="shared" si="0"/>
        <v>2.2767212188428726E-2</v>
      </c>
      <c r="P38" s="88">
        <f>M38/'סכום נכסי הקרן'!$C$42</f>
        <v>1.6696707804086344E-2</v>
      </c>
    </row>
    <row r="39" spans="2:16">
      <c r="B39" s="86" t="s">
        <v>1411</v>
      </c>
      <c r="C39" s="82">
        <v>8839000</v>
      </c>
      <c r="D39" s="82" t="s">
        <v>221</v>
      </c>
      <c r="E39" s="82"/>
      <c r="F39" s="103">
        <v>42522</v>
      </c>
      <c r="G39" s="87">
        <v>7</v>
      </c>
      <c r="H39" s="93" t="s">
        <v>126</v>
      </c>
      <c r="I39" s="94">
        <v>4.8000000000000001E-2</v>
      </c>
      <c r="J39" s="94">
        <v>4.8599999999999997E-2</v>
      </c>
      <c r="K39" s="87">
        <v>306000</v>
      </c>
      <c r="L39" s="89">
        <v>109.970961</v>
      </c>
      <c r="M39" s="87">
        <v>336.51114000000001</v>
      </c>
      <c r="N39" s="82"/>
      <c r="O39" s="88">
        <f t="shared" si="0"/>
        <v>5.9057016193145061E-3</v>
      </c>
      <c r="P39" s="88">
        <f>M39/'סכום נכסי הקרן'!$C$42</f>
        <v>4.3310429709057467E-3</v>
      </c>
    </row>
    <row r="40" spans="2:16">
      <c r="B40" s="86" t="s">
        <v>1412</v>
      </c>
      <c r="C40" s="82">
        <v>8840000</v>
      </c>
      <c r="D40" s="82" t="s">
        <v>221</v>
      </c>
      <c r="E40" s="82"/>
      <c r="F40" s="103">
        <v>42552</v>
      </c>
      <c r="G40" s="87">
        <v>6.9200000000000008</v>
      </c>
      <c r="H40" s="93" t="s">
        <v>126</v>
      </c>
      <c r="I40" s="94">
        <v>4.8000000000000001E-2</v>
      </c>
      <c r="J40" s="94">
        <v>4.8600000000000004E-2</v>
      </c>
      <c r="K40" s="87">
        <v>137000</v>
      </c>
      <c r="L40" s="89">
        <v>111.82558400000001</v>
      </c>
      <c r="M40" s="87">
        <v>153.20104999999998</v>
      </c>
      <c r="N40" s="82"/>
      <c r="O40" s="88">
        <f t="shared" si="0"/>
        <v>2.6886470654899639E-3</v>
      </c>
      <c r="P40" s="88">
        <f>M40/'סכום נכסי הקרן'!$C$42</f>
        <v>1.9717633441135997E-3</v>
      </c>
    </row>
    <row r="41" spans="2:16">
      <c r="B41" s="86" t="s">
        <v>1413</v>
      </c>
      <c r="C41" s="82">
        <v>8841000</v>
      </c>
      <c r="D41" s="82" t="s">
        <v>221</v>
      </c>
      <c r="E41" s="82"/>
      <c r="F41" s="103">
        <v>42583</v>
      </c>
      <c r="G41" s="87">
        <v>6.9999999999999991</v>
      </c>
      <c r="H41" s="93" t="s">
        <v>126</v>
      </c>
      <c r="I41" s="94">
        <v>4.8000000000000001E-2</v>
      </c>
      <c r="J41" s="94">
        <v>4.8499999999999995E-2</v>
      </c>
      <c r="K41" s="87">
        <v>285000</v>
      </c>
      <c r="L41" s="89">
        <v>111.05664899999999</v>
      </c>
      <c r="M41" s="87">
        <v>316.51145000000002</v>
      </c>
      <c r="N41" s="82"/>
      <c r="O41" s="88">
        <f t="shared" si="0"/>
        <v>5.5547111539801693E-3</v>
      </c>
      <c r="P41" s="88">
        <f>M41/'סכום נכסי הקרן'!$C$42</f>
        <v>4.0736383667229733E-3</v>
      </c>
    </row>
    <row r="42" spans="2:16">
      <c r="B42" s="86" t="s">
        <v>1414</v>
      </c>
      <c r="C42" s="82">
        <v>8845000</v>
      </c>
      <c r="D42" s="82" t="s">
        <v>221</v>
      </c>
      <c r="E42" s="82"/>
      <c r="F42" s="103">
        <v>42705</v>
      </c>
      <c r="G42" s="87">
        <v>7.34</v>
      </c>
      <c r="H42" s="93" t="s">
        <v>126</v>
      </c>
      <c r="I42" s="94">
        <v>4.8000000000000001E-2</v>
      </c>
      <c r="J42" s="94">
        <v>4.8499999999999995E-2</v>
      </c>
      <c r="K42" s="87">
        <v>1100000</v>
      </c>
      <c r="L42" s="89">
        <v>109.08455499999999</v>
      </c>
      <c r="M42" s="87">
        <v>1199.93011</v>
      </c>
      <c r="N42" s="82"/>
      <c r="O42" s="88">
        <f t="shared" si="0"/>
        <v>2.1058527791059854E-2</v>
      </c>
      <c r="P42" s="88">
        <f>M42/'סכום נכסי הקרן'!$C$42</f>
        <v>1.5443616126627068E-2</v>
      </c>
    </row>
    <row r="43" spans="2:16">
      <c r="B43" s="86" t="s">
        <v>1415</v>
      </c>
      <c r="C43" s="82">
        <v>8846000</v>
      </c>
      <c r="D43" s="82" t="s">
        <v>221</v>
      </c>
      <c r="E43" s="82"/>
      <c r="F43" s="103">
        <v>42736</v>
      </c>
      <c r="G43" s="87">
        <v>7.25</v>
      </c>
      <c r="H43" s="93" t="s">
        <v>126</v>
      </c>
      <c r="I43" s="94">
        <v>4.8000000000000001E-2</v>
      </c>
      <c r="J43" s="94">
        <v>4.8500000000000008E-2</v>
      </c>
      <c r="K43" s="87">
        <v>287000</v>
      </c>
      <c r="L43" s="89">
        <v>111.71203800000001</v>
      </c>
      <c r="M43" s="87">
        <v>320.61354999999998</v>
      </c>
      <c r="N43" s="82"/>
      <c r="O43" s="88">
        <f t="shared" si="0"/>
        <v>5.6267021692333044E-3</v>
      </c>
      <c r="P43" s="88">
        <f>M43/'סכום נכסי הקרן'!$C$42</f>
        <v>4.1264341563986206E-3</v>
      </c>
    </row>
    <row r="44" spans="2:16">
      <c r="B44" s="86" t="s">
        <v>1416</v>
      </c>
      <c r="C44" s="82">
        <v>8847000</v>
      </c>
      <c r="D44" s="82" t="s">
        <v>221</v>
      </c>
      <c r="E44" s="82"/>
      <c r="F44" s="103">
        <v>42767</v>
      </c>
      <c r="G44" s="87">
        <v>7.33</v>
      </c>
      <c r="H44" s="93" t="s">
        <v>126</v>
      </c>
      <c r="I44" s="94">
        <v>4.8000000000000001E-2</v>
      </c>
      <c r="J44" s="94">
        <v>4.8499999999999995E-2</v>
      </c>
      <c r="K44" s="87">
        <v>801000</v>
      </c>
      <c r="L44" s="89">
        <v>111.271213</v>
      </c>
      <c r="M44" s="87">
        <v>891.28242</v>
      </c>
      <c r="N44" s="82"/>
      <c r="O44" s="88">
        <f t="shared" si="0"/>
        <v>1.5641824015277923E-2</v>
      </c>
      <c r="P44" s="88">
        <f>M44/'סכום נכסי הקרן'!$C$42</f>
        <v>1.1471187730168052E-2</v>
      </c>
    </row>
    <row r="45" spans="2:16">
      <c r="B45" s="86" t="s">
        <v>1417</v>
      </c>
      <c r="C45" s="82">
        <v>8848000</v>
      </c>
      <c r="D45" s="82" t="s">
        <v>221</v>
      </c>
      <c r="E45" s="82"/>
      <c r="F45" s="103">
        <v>42795</v>
      </c>
      <c r="G45" s="87">
        <v>7.4099999999999984</v>
      </c>
      <c r="H45" s="93" t="s">
        <v>126</v>
      </c>
      <c r="I45" s="94">
        <v>4.8000000000000001E-2</v>
      </c>
      <c r="J45" s="94">
        <v>4.8499999999999995E-2</v>
      </c>
      <c r="K45" s="87">
        <v>953000</v>
      </c>
      <c r="L45" s="89">
        <v>111.05430800000001</v>
      </c>
      <c r="M45" s="87">
        <v>1058.3475600000002</v>
      </c>
      <c r="N45" s="82"/>
      <c r="O45" s="88">
        <f t="shared" si="0"/>
        <v>1.857378302212984E-2</v>
      </c>
      <c r="P45" s="88">
        <f>M45/'סכום נכסי הקרן'!$C$42</f>
        <v>1.3621387869992204E-2</v>
      </c>
    </row>
    <row r="46" spans="2:16">
      <c r="B46" s="86" t="s">
        <v>1418</v>
      </c>
      <c r="C46" s="82">
        <v>8849000</v>
      </c>
      <c r="D46" s="82" t="s">
        <v>221</v>
      </c>
      <c r="E46" s="82"/>
      <c r="F46" s="103">
        <v>42826</v>
      </c>
      <c r="G46" s="87">
        <v>7.4899999999999993</v>
      </c>
      <c r="H46" s="93" t="s">
        <v>126</v>
      </c>
      <c r="I46" s="94">
        <v>4.8000000000000001E-2</v>
      </c>
      <c r="J46" s="94">
        <v>4.8500000000000015E-2</v>
      </c>
      <c r="K46" s="87">
        <v>1353000</v>
      </c>
      <c r="L46" s="89">
        <v>110.616103</v>
      </c>
      <c r="M46" s="87">
        <v>1496.6358799999998</v>
      </c>
      <c r="N46" s="82"/>
      <c r="O46" s="88">
        <f t="shared" si="0"/>
        <v>2.6265653315489614E-2</v>
      </c>
      <c r="P46" s="88">
        <f>M46/'סכום נכסי הקרן'!$C$42</f>
        <v>1.9262346881233516E-2</v>
      </c>
    </row>
    <row r="47" spans="2:16">
      <c r="B47" s="86" t="s">
        <v>1419</v>
      </c>
      <c r="C47" s="82">
        <v>8850000</v>
      </c>
      <c r="D47" s="82" t="s">
        <v>221</v>
      </c>
      <c r="E47" s="82"/>
      <c r="F47" s="103">
        <v>42856</v>
      </c>
      <c r="G47" s="87">
        <v>7.5799999999999992</v>
      </c>
      <c r="H47" s="93" t="s">
        <v>126</v>
      </c>
      <c r="I47" s="94">
        <v>4.8000000000000001E-2</v>
      </c>
      <c r="J47" s="94">
        <v>4.8499999999999995E-2</v>
      </c>
      <c r="K47" s="87">
        <v>1169000</v>
      </c>
      <c r="L47" s="89">
        <v>109.84931899999999</v>
      </c>
      <c r="M47" s="87">
        <v>1284.1385400000001</v>
      </c>
      <c r="N47" s="82"/>
      <c r="O47" s="88">
        <f t="shared" si="0"/>
        <v>2.2536368499129527E-2</v>
      </c>
      <c r="P47" s="88">
        <f>M47/'סכום נכסי הקרן'!$C$42</f>
        <v>1.6527414805156727E-2</v>
      </c>
    </row>
    <row r="48" spans="2:16">
      <c r="B48" s="86" t="s">
        <v>1420</v>
      </c>
      <c r="C48" s="82">
        <v>8852000</v>
      </c>
      <c r="D48" s="82" t="s">
        <v>221</v>
      </c>
      <c r="E48" s="82"/>
      <c r="F48" s="103">
        <v>42918</v>
      </c>
      <c r="G48" s="87">
        <v>7.56</v>
      </c>
      <c r="H48" s="93" t="s">
        <v>126</v>
      </c>
      <c r="I48" s="94">
        <v>4.8000000000000001E-2</v>
      </c>
      <c r="J48" s="94">
        <v>4.8500000000000008E-2</v>
      </c>
      <c r="K48" s="87">
        <v>1186000</v>
      </c>
      <c r="L48" s="89">
        <v>110.916338</v>
      </c>
      <c r="M48" s="87">
        <v>1315.46777</v>
      </c>
      <c r="N48" s="82"/>
      <c r="O48" s="88">
        <f t="shared" si="0"/>
        <v>2.3086190072177229E-2</v>
      </c>
      <c r="P48" s="88">
        <f>M48/'סכום נכסי הקרן'!$C$42</f>
        <v>1.6930635457451892E-2</v>
      </c>
    </row>
    <row r="49" spans="2:16">
      <c r="B49" s="86" t="s">
        <v>1421</v>
      </c>
      <c r="C49" s="82">
        <v>8853000</v>
      </c>
      <c r="D49" s="82" t="s">
        <v>221</v>
      </c>
      <c r="E49" s="82"/>
      <c r="F49" s="103">
        <v>42949</v>
      </c>
      <c r="G49" s="87">
        <v>7.6499999999999995</v>
      </c>
      <c r="H49" s="93" t="s">
        <v>126</v>
      </c>
      <c r="I49" s="94">
        <v>4.8000000000000001E-2</v>
      </c>
      <c r="J49" s="94">
        <v>4.8499999999999995E-2</v>
      </c>
      <c r="K49" s="87">
        <v>545000</v>
      </c>
      <c r="L49" s="89">
        <v>111.266593</v>
      </c>
      <c r="M49" s="87">
        <v>606.40293000000008</v>
      </c>
      <c r="N49" s="82"/>
      <c r="O49" s="88">
        <f t="shared" si="0"/>
        <v>1.0642247283873162E-2</v>
      </c>
      <c r="P49" s="88">
        <f>M49/'סכום נכסי הקרן'!$C$42</f>
        <v>7.8046662809235666E-3</v>
      </c>
    </row>
    <row r="50" spans="2:16">
      <c r="B50" s="86" t="s">
        <v>1422</v>
      </c>
      <c r="C50" s="82">
        <v>88620000</v>
      </c>
      <c r="D50" s="82" t="s">
        <v>221</v>
      </c>
      <c r="E50" s="82"/>
      <c r="F50" s="103">
        <v>43221</v>
      </c>
      <c r="G50" s="87">
        <v>8.2099999999999991</v>
      </c>
      <c r="H50" s="93" t="s">
        <v>126</v>
      </c>
      <c r="I50" s="94">
        <v>4.8000000000000001E-2</v>
      </c>
      <c r="J50" s="94">
        <v>4.8499999999999995E-2</v>
      </c>
      <c r="K50" s="87">
        <v>370000</v>
      </c>
      <c r="L50" s="89">
        <v>109.64054899999999</v>
      </c>
      <c r="M50" s="87">
        <v>405.67003000000005</v>
      </c>
      <c r="N50" s="82"/>
      <c r="O50" s="88">
        <f t="shared" si="0"/>
        <v>7.1194259811974258E-3</v>
      </c>
      <c r="P50" s="88">
        <f>M50/'סכום נכסי הקרן'!$C$42</f>
        <v>5.2211476028360413E-3</v>
      </c>
    </row>
    <row r="51" spans="2:16">
      <c r="B51" s="86" t="s">
        <v>1423</v>
      </c>
      <c r="C51" s="82">
        <v>88630000</v>
      </c>
      <c r="D51" s="82" t="s">
        <v>221</v>
      </c>
      <c r="E51" s="82"/>
      <c r="F51" s="103">
        <v>43252</v>
      </c>
      <c r="G51" s="87">
        <v>8.2900000000000009</v>
      </c>
      <c r="H51" s="93" t="s">
        <v>126</v>
      </c>
      <c r="I51" s="94">
        <v>4.8000000000000001E-2</v>
      </c>
      <c r="J51" s="94">
        <v>4.8500000000000008E-2</v>
      </c>
      <c r="K51" s="87">
        <v>695000</v>
      </c>
      <c r="L51" s="89">
        <v>108.774237</v>
      </c>
      <c r="M51" s="87">
        <v>755.98095000000001</v>
      </c>
      <c r="N51" s="82"/>
      <c r="O51" s="88">
        <f t="shared" si="0"/>
        <v>1.3267310914538873E-2</v>
      </c>
      <c r="P51" s="88">
        <f>M51/'סכום נכסי הקרן'!$C$42</f>
        <v>9.7297996721182802E-3</v>
      </c>
    </row>
    <row r="52" spans="2:16">
      <c r="B52" s="86" t="s">
        <v>1424</v>
      </c>
      <c r="C52" s="82">
        <v>88640000</v>
      </c>
      <c r="D52" s="82" t="s">
        <v>221</v>
      </c>
      <c r="E52" s="82"/>
      <c r="F52" s="103">
        <v>43282</v>
      </c>
      <c r="G52" s="87">
        <v>8.18</v>
      </c>
      <c r="H52" s="93" t="s">
        <v>126</v>
      </c>
      <c r="I52" s="94">
        <v>4.8000000000000001E-2</v>
      </c>
      <c r="J52" s="94">
        <v>4.8500000000000008E-2</v>
      </c>
      <c r="K52" s="87">
        <v>991000</v>
      </c>
      <c r="L52" s="89">
        <v>110.397249</v>
      </c>
      <c r="M52" s="87">
        <v>1094.03674</v>
      </c>
      <c r="N52" s="82"/>
      <c r="O52" s="88">
        <f t="shared" si="0"/>
        <v>1.9200120825145828E-2</v>
      </c>
      <c r="P52" s="88">
        <f>M52/'סכום נכסי הקרן'!$C$42</f>
        <v>1.4080722952261366E-2</v>
      </c>
    </row>
    <row r="53" spans="2:16">
      <c r="B53" s="86" t="s">
        <v>1425</v>
      </c>
      <c r="C53" s="82">
        <v>88650000</v>
      </c>
      <c r="D53" s="82" t="s">
        <v>221</v>
      </c>
      <c r="E53" s="82"/>
      <c r="F53" s="103">
        <v>43313</v>
      </c>
      <c r="G53" s="87">
        <v>8.26</v>
      </c>
      <c r="H53" s="93" t="s">
        <v>126</v>
      </c>
      <c r="I53" s="94">
        <v>4.8000000000000001E-2</v>
      </c>
      <c r="J53" s="94">
        <v>4.8499999999999995E-2</v>
      </c>
      <c r="K53" s="87">
        <v>329000</v>
      </c>
      <c r="L53" s="89">
        <v>109.853191</v>
      </c>
      <c r="M53" s="87">
        <v>361.41699999999997</v>
      </c>
      <c r="N53" s="82"/>
      <c r="O53" s="88">
        <f t="shared" si="0"/>
        <v>6.3427943637996368E-3</v>
      </c>
      <c r="P53" s="88">
        <f>M53/'סכום נכסי הקרן'!$C$42</f>
        <v>4.6515920911736888E-3</v>
      </c>
    </row>
    <row r="54" spans="2:16">
      <c r="B54" s="86" t="s">
        <v>1426</v>
      </c>
      <c r="C54" s="82">
        <v>88660000</v>
      </c>
      <c r="D54" s="82" t="s">
        <v>221</v>
      </c>
      <c r="E54" s="82"/>
      <c r="F54" s="103">
        <v>43345</v>
      </c>
      <c r="G54" s="87">
        <v>8.35</v>
      </c>
      <c r="H54" s="93" t="s">
        <v>126</v>
      </c>
      <c r="I54" s="94">
        <v>4.8000000000000001E-2</v>
      </c>
      <c r="J54" s="94">
        <v>4.8499999999999995E-2</v>
      </c>
      <c r="K54" s="87">
        <v>106000</v>
      </c>
      <c r="L54" s="89">
        <v>109.40542499999999</v>
      </c>
      <c r="M54" s="87">
        <v>115.96975</v>
      </c>
      <c r="N54" s="82"/>
      <c r="O54" s="88">
        <f t="shared" si="0"/>
        <v>2.0352453721636035E-3</v>
      </c>
      <c r="P54" s="88">
        <f>M54/'סכום נכסי הקרן'!$C$42</f>
        <v>1.4925805147942405E-3</v>
      </c>
    </row>
    <row r="55" spans="2:16">
      <c r="B55" s="86" t="s">
        <v>1427</v>
      </c>
      <c r="C55" s="82">
        <v>88670000</v>
      </c>
      <c r="D55" s="82" t="s">
        <v>221</v>
      </c>
      <c r="E55" s="82"/>
      <c r="F55" s="103">
        <v>43375</v>
      </c>
      <c r="G55" s="87">
        <v>8.43</v>
      </c>
      <c r="H55" s="93" t="s">
        <v>126</v>
      </c>
      <c r="I55" s="94">
        <v>4.8000000000000001E-2</v>
      </c>
      <c r="J55" s="94">
        <v>4.8500000000000008E-2</v>
      </c>
      <c r="K55" s="87">
        <v>115000</v>
      </c>
      <c r="L55" s="89">
        <v>108.866348</v>
      </c>
      <c r="M55" s="87">
        <v>125.19630000000001</v>
      </c>
      <c r="N55" s="82"/>
      <c r="O55" s="88">
        <f t="shared" si="0"/>
        <v>2.1971694358831175E-3</v>
      </c>
      <c r="P55" s="88">
        <f>M55/'סכום נכסי הקרן'!$C$42</f>
        <v>1.6113301779501479E-3</v>
      </c>
    </row>
    <row r="56" spans="2:16">
      <c r="B56" s="86" t="s">
        <v>1428</v>
      </c>
      <c r="C56" s="82">
        <v>88680000</v>
      </c>
      <c r="D56" s="82" t="s">
        <v>221</v>
      </c>
      <c r="E56" s="82"/>
      <c r="F56" s="103">
        <v>43405</v>
      </c>
      <c r="G56" s="87">
        <v>8.51</v>
      </c>
      <c r="H56" s="93" t="s">
        <v>126</v>
      </c>
      <c r="I56" s="94">
        <v>4.8000000000000001E-2</v>
      </c>
      <c r="J56" s="94">
        <v>4.8500000000000008E-2</v>
      </c>
      <c r="K56" s="87">
        <v>92000</v>
      </c>
      <c r="L56" s="89">
        <v>108.344207</v>
      </c>
      <c r="M56" s="87">
        <v>99.676670000000001</v>
      </c>
      <c r="N56" s="82"/>
      <c r="O56" s="88">
        <f t="shared" si="0"/>
        <v>1.7493051535437359E-3</v>
      </c>
      <c r="P56" s="88">
        <f>M56/'סכום נכסי הקרן'!$C$42</f>
        <v>1.2828815740447454E-3</v>
      </c>
    </row>
    <row r="57" spans="2:16">
      <c r="B57" s="86" t="s">
        <v>1429</v>
      </c>
      <c r="C57" s="82">
        <v>88690000</v>
      </c>
      <c r="D57" s="82" t="s">
        <v>221</v>
      </c>
      <c r="E57" s="82"/>
      <c r="F57" s="103">
        <v>43435</v>
      </c>
      <c r="G57" s="87">
        <v>8.6</v>
      </c>
      <c r="H57" s="93" t="s">
        <v>126</v>
      </c>
      <c r="I57" s="94">
        <v>4.8000000000000001E-2</v>
      </c>
      <c r="J57" s="94">
        <v>4.8500000000000008E-2</v>
      </c>
      <c r="K57" s="87">
        <v>876000</v>
      </c>
      <c r="L57" s="89">
        <v>107.59885300000001</v>
      </c>
      <c r="M57" s="87">
        <v>942.56594999999993</v>
      </c>
      <c r="N57" s="82"/>
      <c r="O57" s="88">
        <f t="shared" si="0"/>
        <v>1.6541839468451818E-2</v>
      </c>
      <c r="P57" s="88">
        <f>M57/'סכום נכסי הקרן'!$C$42</f>
        <v>1.213122879784187E-2</v>
      </c>
    </row>
    <row r="58" spans="2:16">
      <c r="B58" s="86" t="s">
        <v>1430</v>
      </c>
      <c r="C58" s="82">
        <v>88730000</v>
      </c>
      <c r="D58" s="82" t="s">
        <v>221</v>
      </c>
      <c r="E58" s="82"/>
      <c r="F58" s="103">
        <v>43556</v>
      </c>
      <c r="G58" s="87">
        <v>8.7200000000000006</v>
      </c>
      <c r="H58" s="93" t="s">
        <v>126</v>
      </c>
      <c r="I58" s="94">
        <v>4.8000000000000001E-2</v>
      </c>
      <c r="J58" s="94">
        <v>4.8500000000000008E-2</v>
      </c>
      <c r="K58" s="87">
        <v>11000</v>
      </c>
      <c r="L58" s="89">
        <v>109.093636</v>
      </c>
      <c r="M58" s="87">
        <v>12.000299999999999</v>
      </c>
      <c r="N58" s="82"/>
      <c r="O58" s="88">
        <f t="shared" si="0"/>
        <v>2.1060280840111225E-4</v>
      </c>
      <c r="P58" s="88">
        <f>M58/'סכום נכסי הקרן'!$C$42</f>
        <v>1.5444901753849881E-4</v>
      </c>
    </row>
    <row r="59" spans="2:16">
      <c r="B59" s="86" t="s">
        <v>1431</v>
      </c>
      <c r="C59" s="82">
        <v>88740000</v>
      </c>
      <c r="D59" s="82" t="s">
        <v>221</v>
      </c>
      <c r="E59" s="82"/>
      <c r="F59" s="103">
        <v>43586</v>
      </c>
      <c r="G59" s="87">
        <v>8.81</v>
      </c>
      <c r="H59" s="93" t="s">
        <v>126</v>
      </c>
      <c r="I59" s="94">
        <v>4.8000000000000001E-2</v>
      </c>
      <c r="J59" s="94">
        <v>4.8499999999999995E-2</v>
      </c>
      <c r="K59" s="87">
        <v>230000</v>
      </c>
      <c r="L59" s="89">
        <v>108.12374800000001</v>
      </c>
      <c r="M59" s="87">
        <v>248.68462</v>
      </c>
      <c r="N59" s="82"/>
      <c r="O59" s="88">
        <f t="shared" si="0"/>
        <v>4.3643641724093072E-3</v>
      </c>
      <c r="P59" s="88">
        <f>M59/'סכום נכסי הקרן'!$C$42</f>
        <v>3.2006779193799249E-3</v>
      </c>
    </row>
    <row r="60" spans="2:16">
      <c r="B60" s="86" t="s">
        <v>1432</v>
      </c>
      <c r="C60" s="82">
        <v>88750000</v>
      </c>
      <c r="D60" s="82" t="s">
        <v>221</v>
      </c>
      <c r="E60" s="82"/>
      <c r="F60" s="103">
        <v>43617</v>
      </c>
      <c r="G60" s="87">
        <v>8.89</v>
      </c>
      <c r="H60" s="93" t="s">
        <v>126</v>
      </c>
      <c r="I60" s="94">
        <v>4.8000000000000001E-2</v>
      </c>
      <c r="J60" s="94">
        <v>4.8499999999999995E-2</v>
      </c>
      <c r="K60" s="87">
        <v>101000</v>
      </c>
      <c r="L60" s="89">
        <v>107.37736599999999</v>
      </c>
      <c r="M60" s="87">
        <v>108.45114</v>
      </c>
      <c r="N60" s="82"/>
      <c r="O60" s="88">
        <f t="shared" si="0"/>
        <v>1.9032953058092049E-3</v>
      </c>
      <c r="P60" s="88">
        <f>M60/'סכום נכסי הקרן'!$C$42</f>
        <v>1.3958127733415156E-3</v>
      </c>
    </row>
    <row r="61" spans="2:16">
      <c r="B61" s="86" t="s">
        <v>1433</v>
      </c>
      <c r="C61" s="82">
        <v>88770000</v>
      </c>
      <c r="D61" s="82" t="s">
        <v>221</v>
      </c>
      <c r="E61" s="82"/>
      <c r="F61" s="103">
        <v>43678</v>
      </c>
      <c r="G61" s="87">
        <v>8.85</v>
      </c>
      <c r="H61" s="93" t="s">
        <v>126</v>
      </c>
      <c r="I61" s="94">
        <v>4.8000000000000001E-2</v>
      </c>
      <c r="J61" s="94">
        <v>4.8499999999999995E-2</v>
      </c>
      <c r="K61" s="87">
        <v>147000</v>
      </c>
      <c r="L61" s="89">
        <v>108.980633</v>
      </c>
      <c r="M61" s="87">
        <v>160.20152999999999</v>
      </c>
      <c r="N61" s="82"/>
      <c r="O61" s="88">
        <f t="shared" si="0"/>
        <v>2.8115040564115094E-3</v>
      </c>
      <c r="P61" s="88">
        <f>M61/'סכום נכסי הקרן'!$C$42</f>
        <v>2.0618625298254494E-3</v>
      </c>
    </row>
    <row r="62" spans="2:16">
      <c r="B62" s="86" t="s">
        <v>1434</v>
      </c>
      <c r="C62" s="82">
        <v>88780000</v>
      </c>
      <c r="D62" s="82" t="s">
        <v>221</v>
      </c>
      <c r="E62" s="82"/>
      <c r="F62" s="103">
        <v>43709</v>
      </c>
      <c r="G62" s="87">
        <v>8.93</v>
      </c>
      <c r="H62" s="93" t="s">
        <v>126</v>
      </c>
      <c r="I62" s="94">
        <v>4.8000000000000001E-2</v>
      </c>
      <c r="J62" s="94">
        <v>4.8499999999999995E-2</v>
      </c>
      <c r="K62" s="87">
        <v>121000</v>
      </c>
      <c r="L62" s="89">
        <v>108.87381000000001</v>
      </c>
      <c r="M62" s="87">
        <v>131.73731000000001</v>
      </c>
      <c r="N62" s="82"/>
      <c r="O62" s="88">
        <f t="shared" si="0"/>
        <v>2.311962822363435E-3</v>
      </c>
      <c r="P62" s="88">
        <f>M62/'סכום נכסי הקרן'!$C$42</f>
        <v>1.6955157873273716E-3</v>
      </c>
    </row>
    <row r="63" spans="2:16">
      <c r="B63" s="86" t="s">
        <v>1435</v>
      </c>
      <c r="C63" s="82">
        <v>88800000</v>
      </c>
      <c r="D63" s="82" t="s">
        <v>221</v>
      </c>
      <c r="E63" s="82"/>
      <c r="F63" s="103">
        <v>43770</v>
      </c>
      <c r="G63" s="87">
        <v>9.1000000000000014</v>
      </c>
      <c r="H63" s="93" t="s">
        <v>126</v>
      </c>
      <c r="I63" s="94">
        <v>4.8000000000000001E-2</v>
      </c>
      <c r="J63" s="94">
        <v>4.8500000000000008E-2</v>
      </c>
      <c r="K63" s="87">
        <v>207000</v>
      </c>
      <c r="L63" s="89">
        <v>108.01648299999999</v>
      </c>
      <c r="M63" s="87">
        <v>223.59412</v>
      </c>
      <c r="N63" s="82"/>
      <c r="O63" s="88">
        <f t="shared" si="0"/>
        <v>3.9240310337220986E-3</v>
      </c>
      <c r="P63" s="88">
        <f>M63/'סכום נכסי הקרן'!$C$42</f>
        <v>2.8777524029720263E-3</v>
      </c>
    </row>
    <row r="64" spans="2:16">
      <c r="B64" s="86" t="s">
        <v>1436</v>
      </c>
      <c r="C64" s="82">
        <v>88820000</v>
      </c>
      <c r="D64" s="82" t="s">
        <v>221</v>
      </c>
      <c r="E64" s="82"/>
      <c r="F64" s="103">
        <v>43831</v>
      </c>
      <c r="G64" s="87">
        <v>9.0499999999999989</v>
      </c>
      <c r="H64" s="93" t="s">
        <v>126</v>
      </c>
      <c r="I64" s="94">
        <v>4.8000000000000001E-2</v>
      </c>
      <c r="J64" s="94">
        <v>4.8499999999999995E-2</v>
      </c>
      <c r="K64" s="87">
        <v>20000</v>
      </c>
      <c r="L64" s="89">
        <v>109.7377</v>
      </c>
      <c r="M64" s="87">
        <v>21.94754</v>
      </c>
      <c r="N64" s="82"/>
      <c r="O64" s="88">
        <f t="shared" si="0"/>
        <v>3.851748340871268E-4</v>
      </c>
      <c r="P64" s="88">
        <f>M64/'סכום נכסי הקרן'!$C$42</f>
        <v>2.8247427067547515E-4</v>
      </c>
    </row>
    <row r="65" spans="2:16">
      <c r="B65" s="86" t="s">
        <v>1437</v>
      </c>
      <c r="C65" s="82">
        <v>88830000</v>
      </c>
      <c r="D65" s="82" t="s">
        <v>221</v>
      </c>
      <c r="E65" s="82"/>
      <c r="F65" s="103">
        <v>43863</v>
      </c>
      <c r="G65" s="87">
        <v>9.14</v>
      </c>
      <c r="H65" s="93" t="s">
        <v>126</v>
      </c>
      <c r="I65" s="94">
        <v>4.8000000000000001E-2</v>
      </c>
      <c r="J65" s="94">
        <v>4.8499999999999995E-2</v>
      </c>
      <c r="K65" s="87">
        <v>123000</v>
      </c>
      <c r="L65" s="89">
        <v>109.29067499999999</v>
      </c>
      <c r="M65" s="87">
        <v>134.42752999999999</v>
      </c>
      <c r="N65" s="82"/>
      <c r="O65" s="88">
        <f t="shared" si="0"/>
        <v>2.3591756326445811E-3</v>
      </c>
      <c r="P65" s="88">
        <f>M65/'סכום נכסי הקרן'!$C$42</f>
        <v>1.7301400747170548E-3</v>
      </c>
    </row>
    <row r="66" spans="2:16">
      <c r="B66" s="86" t="s">
        <v>1438</v>
      </c>
      <c r="C66" s="82">
        <v>88840000</v>
      </c>
      <c r="D66" s="82" t="s">
        <v>221</v>
      </c>
      <c r="E66" s="82"/>
      <c r="F66" s="103">
        <v>43891</v>
      </c>
      <c r="G66" s="87">
        <v>9.2100000000000026</v>
      </c>
      <c r="H66" s="93" t="s">
        <v>126</v>
      </c>
      <c r="I66" s="94">
        <v>4.8000000000000001E-2</v>
      </c>
      <c r="J66" s="94">
        <v>4.8499999999999995E-2</v>
      </c>
      <c r="K66" s="87">
        <v>152000</v>
      </c>
      <c r="L66" s="89">
        <v>109.30363800000001</v>
      </c>
      <c r="M66" s="87">
        <v>166.14152999999999</v>
      </c>
      <c r="N66" s="82"/>
      <c r="O66" s="88">
        <f t="shared" si="0"/>
        <v>2.9157498404254597E-3</v>
      </c>
      <c r="P66" s="88">
        <f>M66/'סכום נכסי הקרן'!$C$42</f>
        <v>2.1383128822481958E-3</v>
      </c>
    </row>
    <row r="67" spans="2:16">
      <c r="B67" s="86" t="s">
        <v>1439</v>
      </c>
      <c r="C67" s="82">
        <v>8287443</v>
      </c>
      <c r="D67" s="82" t="s">
        <v>221</v>
      </c>
      <c r="E67" s="82"/>
      <c r="F67" s="103">
        <v>39630</v>
      </c>
      <c r="G67" s="87">
        <v>0.49</v>
      </c>
      <c r="H67" s="93" t="s">
        <v>126</v>
      </c>
      <c r="I67" s="94">
        <v>4.8000000000000001E-2</v>
      </c>
      <c r="J67" s="94">
        <v>4.8699999999999993E-2</v>
      </c>
      <c r="K67" s="87">
        <v>1403000</v>
      </c>
      <c r="L67" s="89">
        <v>126.155681</v>
      </c>
      <c r="M67" s="87">
        <v>1769.9641999999999</v>
      </c>
      <c r="N67" s="82"/>
      <c r="O67" s="88">
        <f t="shared" si="0"/>
        <v>3.1062509378051207E-2</v>
      </c>
      <c r="P67" s="88">
        <f>M67/'סכום נכסי הקרן'!$C$42</f>
        <v>2.2780199809031024E-2</v>
      </c>
    </row>
    <row r="68" spans="2:16">
      <c r="B68" s="86" t="s">
        <v>1440</v>
      </c>
      <c r="C68" s="82">
        <v>8287534</v>
      </c>
      <c r="D68" s="82" t="s">
        <v>221</v>
      </c>
      <c r="E68" s="82"/>
      <c r="F68" s="103">
        <v>39904</v>
      </c>
      <c r="G68" s="87">
        <v>1.22</v>
      </c>
      <c r="H68" s="93" t="s">
        <v>126</v>
      </c>
      <c r="I68" s="94">
        <v>4.8000000000000001E-2</v>
      </c>
      <c r="J68" s="94">
        <v>4.8599999999999997E-2</v>
      </c>
      <c r="K68" s="87">
        <v>110000</v>
      </c>
      <c r="L68" s="89">
        <v>123.56539100000001</v>
      </c>
      <c r="M68" s="87">
        <v>135.92193</v>
      </c>
      <c r="N68" s="82"/>
      <c r="O68" s="88">
        <f t="shared" si="0"/>
        <v>2.3854020467237815E-3</v>
      </c>
      <c r="P68" s="88">
        <f>M68/'סכום נכסי הקרן'!$C$42</f>
        <v>1.7493736448619291E-3</v>
      </c>
    </row>
    <row r="69" spans="2:16">
      <c r="B69" s="86" t="s">
        <v>1441</v>
      </c>
      <c r="C69" s="82">
        <v>8287559</v>
      </c>
      <c r="D69" s="82" t="s">
        <v>221</v>
      </c>
      <c r="E69" s="82"/>
      <c r="F69" s="103">
        <v>39965</v>
      </c>
      <c r="G69" s="87">
        <v>1.3900000000000001</v>
      </c>
      <c r="H69" s="93" t="s">
        <v>126</v>
      </c>
      <c r="I69" s="94">
        <v>4.8000000000000001E-2</v>
      </c>
      <c r="J69" s="94">
        <v>4.9000000000000002E-2</v>
      </c>
      <c r="K69" s="87">
        <v>2716000</v>
      </c>
      <c r="L69" s="89">
        <v>120.71626000000001</v>
      </c>
      <c r="M69" s="87">
        <v>3278.6536099999998</v>
      </c>
      <c r="N69" s="82"/>
      <c r="O69" s="88">
        <f t="shared" si="0"/>
        <v>5.7539699677545145E-2</v>
      </c>
      <c r="P69" s="88">
        <f>M69/'סכום נכסי הקרן'!$C$42</f>
        <v>4.2197680800776016E-2</v>
      </c>
    </row>
    <row r="70" spans="2:16">
      <c r="B70" s="86" t="s">
        <v>1442</v>
      </c>
      <c r="C70" s="82">
        <v>8287575</v>
      </c>
      <c r="D70" s="82" t="s">
        <v>221</v>
      </c>
      <c r="E70" s="82"/>
      <c r="F70" s="103">
        <v>40027</v>
      </c>
      <c r="G70" s="87">
        <v>1.52</v>
      </c>
      <c r="H70" s="93" t="s">
        <v>126</v>
      </c>
      <c r="I70" s="94">
        <v>4.8000000000000001E-2</v>
      </c>
      <c r="J70" s="94">
        <v>4.8499999999999995E-2</v>
      </c>
      <c r="K70" s="87">
        <v>167000</v>
      </c>
      <c r="L70" s="89">
        <v>121.163192</v>
      </c>
      <c r="M70" s="87">
        <v>202.34253000000001</v>
      </c>
      <c r="N70" s="82"/>
      <c r="O70" s="88">
        <f t="shared" si="0"/>
        <v>3.5510699796660345E-3</v>
      </c>
      <c r="P70" s="88">
        <f>M70/'סכום נכסי הקרן'!$C$42</f>
        <v>2.6042353078468226E-3</v>
      </c>
    </row>
    <row r="71" spans="2:16">
      <c r="B71" s="86" t="s">
        <v>1443</v>
      </c>
      <c r="C71" s="82">
        <v>8287641</v>
      </c>
      <c r="D71" s="82" t="s">
        <v>221</v>
      </c>
      <c r="E71" s="82"/>
      <c r="F71" s="103">
        <v>40238</v>
      </c>
      <c r="G71" s="87">
        <v>2.0500000000000003</v>
      </c>
      <c r="H71" s="93" t="s">
        <v>126</v>
      </c>
      <c r="I71" s="94">
        <v>4.8000000000000001E-2</v>
      </c>
      <c r="J71" s="94">
        <v>4.8599999999999997E-2</v>
      </c>
      <c r="K71" s="87">
        <v>37000</v>
      </c>
      <c r="L71" s="89">
        <v>119.427784</v>
      </c>
      <c r="M71" s="87">
        <v>44.188279999999999</v>
      </c>
      <c r="N71" s="82"/>
      <c r="O71" s="88">
        <f t="shared" si="0"/>
        <v>7.7549526815285459E-4</v>
      </c>
      <c r="P71" s="88">
        <f>M71/'סכום נכסי הקרן'!$C$42</f>
        <v>5.6872215133922448E-4</v>
      </c>
    </row>
    <row r="72" spans="2:16">
      <c r="B72" s="86" t="s">
        <v>1444</v>
      </c>
      <c r="C72" s="82">
        <v>8287708</v>
      </c>
      <c r="D72" s="82" t="s">
        <v>221</v>
      </c>
      <c r="E72" s="82"/>
      <c r="F72" s="103">
        <v>40422</v>
      </c>
      <c r="G72" s="87">
        <v>2.5</v>
      </c>
      <c r="H72" s="93" t="s">
        <v>126</v>
      </c>
      <c r="I72" s="94">
        <v>4.8000000000000001E-2</v>
      </c>
      <c r="J72" s="94">
        <v>4.8499999999999995E-2</v>
      </c>
      <c r="K72" s="87">
        <v>34000</v>
      </c>
      <c r="L72" s="89">
        <v>117.29441199999999</v>
      </c>
      <c r="M72" s="87">
        <v>39.880099999999999</v>
      </c>
      <c r="N72" s="82"/>
      <c r="O72" s="88">
        <f t="shared" si="0"/>
        <v>6.9988759108665591E-4</v>
      </c>
      <c r="P72" s="88">
        <f>M72/'סכום נכסי הקרן'!$C$42</f>
        <v>5.1327402351083605E-4</v>
      </c>
    </row>
    <row r="73" spans="2:16">
      <c r="B73" s="86" t="s">
        <v>1445</v>
      </c>
      <c r="C73" s="82">
        <v>8287732</v>
      </c>
      <c r="D73" s="82" t="s">
        <v>221</v>
      </c>
      <c r="E73" s="82"/>
      <c r="F73" s="103">
        <v>40513</v>
      </c>
      <c r="G73" s="87">
        <v>2.75</v>
      </c>
      <c r="H73" s="93" t="s">
        <v>126</v>
      </c>
      <c r="I73" s="94">
        <v>4.8000000000000001E-2</v>
      </c>
      <c r="J73" s="94">
        <v>4.8499999999999995E-2</v>
      </c>
      <c r="K73" s="87">
        <v>2229000</v>
      </c>
      <c r="L73" s="89">
        <v>114.725343</v>
      </c>
      <c r="M73" s="87">
        <v>2557.2278999999999</v>
      </c>
      <c r="N73" s="82"/>
      <c r="O73" s="88">
        <f t="shared" si="0"/>
        <v>4.4878826151152774E-2</v>
      </c>
      <c r="P73" s="88">
        <f>M73/'סכום נכסי הקרן'!$C$42</f>
        <v>3.2912621915871978E-2</v>
      </c>
    </row>
    <row r="74" spans="2:16">
      <c r="B74" s="86" t="s">
        <v>1446</v>
      </c>
      <c r="C74" s="82">
        <v>8287740</v>
      </c>
      <c r="D74" s="82" t="s">
        <v>221</v>
      </c>
      <c r="E74" s="82"/>
      <c r="F74" s="103">
        <v>40544</v>
      </c>
      <c r="G74" s="87">
        <v>2.77</v>
      </c>
      <c r="H74" s="93" t="s">
        <v>126</v>
      </c>
      <c r="I74" s="94">
        <v>4.8000000000000001E-2</v>
      </c>
      <c r="J74" s="94">
        <v>4.8499999999999995E-2</v>
      </c>
      <c r="K74" s="87">
        <v>260000</v>
      </c>
      <c r="L74" s="89">
        <v>116.9068</v>
      </c>
      <c r="M74" s="87">
        <v>303.95767999999998</v>
      </c>
      <c r="N74" s="82"/>
      <c r="O74" s="88">
        <f t="shared" si="0"/>
        <v>5.3343950603807061E-3</v>
      </c>
      <c r="P74" s="88">
        <f>M74/'סכום נכסי הקרן'!$C$42</f>
        <v>3.9120659524579729E-3</v>
      </c>
    </row>
    <row r="75" spans="2:16">
      <c r="B75" s="86" t="s">
        <v>1447</v>
      </c>
      <c r="C75" s="82">
        <v>8287757</v>
      </c>
      <c r="D75" s="82" t="s">
        <v>221</v>
      </c>
      <c r="E75" s="82"/>
      <c r="F75" s="103">
        <v>40575</v>
      </c>
      <c r="G75" s="87">
        <v>2.85</v>
      </c>
      <c r="H75" s="93" t="s">
        <v>126</v>
      </c>
      <c r="I75" s="94">
        <v>4.8000000000000001E-2</v>
      </c>
      <c r="J75" s="94">
        <v>4.8500000000000008E-2</v>
      </c>
      <c r="K75" s="87">
        <v>3460000</v>
      </c>
      <c r="L75" s="89">
        <v>116.015022</v>
      </c>
      <c r="M75" s="87">
        <v>4014.1197499999998</v>
      </c>
      <c r="N75" s="82"/>
      <c r="O75" s="88">
        <f t="shared" si="0"/>
        <v>7.0446979876200647E-2</v>
      </c>
      <c r="P75" s="88">
        <f>M75/'סכום נכסי הקרן'!$C$42</f>
        <v>5.1663446052964045E-2</v>
      </c>
    </row>
    <row r="76" spans="2:16">
      <c r="B76" s="86" t="s">
        <v>1448</v>
      </c>
      <c r="C76" s="82">
        <v>8287765</v>
      </c>
      <c r="D76" s="82" t="s">
        <v>221</v>
      </c>
      <c r="E76" s="82"/>
      <c r="F76" s="103">
        <v>40603</v>
      </c>
      <c r="G76" s="87">
        <v>2.9299999999999997</v>
      </c>
      <c r="H76" s="93" t="s">
        <v>126</v>
      </c>
      <c r="I76" s="94">
        <v>4.8000000000000001E-2</v>
      </c>
      <c r="J76" s="94">
        <v>4.8600000000000004E-2</v>
      </c>
      <c r="K76" s="87">
        <v>1093000</v>
      </c>
      <c r="L76" s="89">
        <v>115.319979</v>
      </c>
      <c r="M76" s="87">
        <v>1260.4473700000001</v>
      </c>
      <c r="N76" s="82"/>
      <c r="O76" s="88">
        <f t="shared" ref="O76:O84" si="1">IFERROR(M76/$M$11,0)</f>
        <v>2.2120593315483435E-2</v>
      </c>
      <c r="P76" s="88">
        <f>M76/'סכום נכסי הקרן'!$C$42</f>
        <v>1.6222499267142049E-2</v>
      </c>
    </row>
    <row r="77" spans="2:16">
      <c r="B77" s="86" t="s">
        <v>1449</v>
      </c>
      <c r="C77" s="82">
        <v>8287773</v>
      </c>
      <c r="D77" s="82" t="s">
        <v>221</v>
      </c>
      <c r="E77" s="82"/>
      <c r="F77" s="103">
        <v>40634</v>
      </c>
      <c r="G77" s="87">
        <v>3.0200000000000005</v>
      </c>
      <c r="H77" s="93" t="s">
        <v>126</v>
      </c>
      <c r="I77" s="94">
        <v>4.8000000000000001E-2</v>
      </c>
      <c r="J77" s="94">
        <v>4.8600000000000004E-2</v>
      </c>
      <c r="K77" s="87">
        <v>3979000</v>
      </c>
      <c r="L77" s="89">
        <v>114.52734</v>
      </c>
      <c r="M77" s="87">
        <v>4557.0428400000001</v>
      </c>
      <c r="N77" s="82"/>
      <c r="O77" s="88">
        <f t="shared" si="1"/>
        <v>7.9975168963124302E-2</v>
      </c>
      <c r="P77" s="88">
        <f>M77/'סכום נכסי הקרן'!$C$42</f>
        <v>5.8651099515749643E-2</v>
      </c>
    </row>
    <row r="78" spans="2:16">
      <c r="B78" s="86" t="s">
        <v>1450</v>
      </c>
      <c r="C78" s="82">
        <v>8287781</v>
      </c>
      <c r="D78" s="82" t="s">
        <v>221</v>
      </c>
      <c r="E78" s="82"/>
      <c r="F78" s="103">
        <v>40664</v>
      </c>
      <c r="G78" s="87">
        <v>3.1</v>
      </c>
      <c r="H78" s="93" t="s">
        <v>126</v>
      </c>
      <c r="I78" s="94">
        <v>4.8000000000000001E-2</v>
      </c>
      <c r="J78" s="94">
        <v>4.8599999999999997E-2</v>
      </c>
      <c r="K78" s="87">
        <v>7604684</v>
      </c>
      <c r="L78" s="89">
        <v>113.848009</v>
      </c>
      <c r="M78" s="87">
        <v>8657.7813000000006</v>
      </c>
      <c r="N78" s="82"/>
      <c r="O78" s="88">
        <f t="shared" si="1"/>
        <v>0.15194228946798269</v>
      </c>
      <c r="P78" s="88">
        <f>M78/'סכום נכסי הקרן'!$C$42</f>
        <v>0.11142936558654259</v>
      </c>
    </row>
    <row r="79" spans="2:16">
      <c r="B79" s="86" t="s">
        <v>1451</v>
      </c>
      <c r="C79" s="82">
        <v>8287815</v>
      </c>
      <c r="D79" s="82" t="s">
        <v>221</v>
      </c>
      <c r="E79" s="82"/>
      <c r="F79" s="103">
        <v>40756</v>
      </c>
      <c r="G79" s="87">
        <v>3.27</v>
      </c>
      <c r="H79" s="93" t="s">
        <v>126</v>
      </c>
      <c r="I79" s="94">
        <v>4.8000000000000001E-2</v>
      </c>
      <c r="J79" s="94">
        <v>4.8499999999999988E-2</v>
      </c>
      <c r="K79" s="87">
        <v>603000</v>
      </c>
      <c r="L79" s="89">
        <v>113.550214</v>
      </c>
      <c r="M79" s="87">
        <v>684.70779000000005</v>
      </c>
      <c r="N79" s="82"/>
      <c r="O79" s="88">
        <f t="shared" si="1"/>
        <v>1.2016481546971243E-2</v>
      </c>
      <c r="P79" s="88">
        <f>M79/'סכום נכסי הקרן'!$C$42</f>
        <v>8.8124834767844776E-3</v>
      </c>
    </row>
    <row r="80" spans="2:16">
      <c r="B80" s="86" t="s">
        <v>1452</v>
      </c>
      <c r="C80" s="82">
        <v>8287849</v>
      </c>
      <c r="D80" s="82" t="s">
        <v>221</v>
      </c>
      <c r="E80" s="82"/>
      <c r="F80" s="103">
        <v>40848</v>
      </c>
      <c r="G80" s="87">
        <v>3.52</v>
      </c>
      <c r="H80" s="93" t="s">
        <v>126</v>
      </c>
      <c r="I80" s="94">
        <v>4.8000000000000001E-2</v>
      </c>
      <c r="J80" s="94">
        <v>4.8499999999999995E-2</v>
      </c>
      <c r="K80" s="87">
        <v>677000</v>
      </c>
      <c r="L80" s="89">
        <v>112.20895400000001</v>
      </c>
      <c r="M80" s="87">
        <v>759.65462000000002</v>
      </c>
      <c r="N80" s="82"/>
      <c r="O80" s="88">
        <f t="shared" si="1"/>
        <v>1.3331783070996537E-2</v>
      </c>
      <c r="P80" s="88">
        <f>M80/'סכום נכסי הקרן'!$C$42</f>
        <v>9.7770813835972147E-3</v>
      </c>
    </row>
    <row r="81" spans="2:16">
      <c r="B81" s="86" t="s">
        <v>1453</v>
      </c>
      <c r="C81" s="82">
        <v>8287872</v>
      </c>
      <c r="D81" s="82" t="s">
        <v>221</v>
      </c>
      <c r="E81" s="82"/>
      <c r="F81" s="103">
        <v>40940</v>
      </c>
      <c r="G81" s="87">
        <v>3.6899999999999995</v>
      </c>
      <c r="H81" s="93" t="s">
        <v>126</v>
      </c>
      <c r="I81" s="94">
        <v>4.8000000000000001E-2</v>
      </c>
      <c r="J81" s="94">
        <v>4.8499999999999995E-2</v>
      </c>
      <c r="K81" s="87">
        <v>417000</v>
      </c>
      <c r="L81" s="89">
        <v>113.55574300000001</v>
      </c>
      <c r="M81" s="87">
        <v>473.52744999999999</v>
      </c>
      <c r="N81" s="82"/>
      <c r="O81" s="88">
        <f t="shared" si="1"/>
        <v>8.3103098110061634E-3</v>
      </c>
      <c r="P81" s="88">
        <f>M81/'סכום נכסי הקרן'!$C$42</f>
        <v>6.0945017566236357E-3</v>
      </c>
    </row>
    <row r="82" spans="2:16">
      <c r="B82" s="86" t="s">
        <v>1454</v>
      </c>
      <c r="C82" s="82">
        <v>87890</v>
      </c>
      <c r="D82" s="82" t="s">
        <v>221</v>
      </c>
      <c r="E82" s="82"/>
      <c r="F82" s="103">
        <v>41000</v>
      </c>
      <c r="G82" s="87">
        <v>3.8499999999999996</v>
      </c>
      <c r="H82" s="93" t="s">
        <v>126</v>
      </c>
      <c r="I82" s="94">
        <v>4.8000000000000001E-2</v>
      </c>
      <c r="J82" s="94">
        <v>4.8600000000000004E-2</v>
      </c>
      <c r="K82" s="87">
        <v>56000</v>
      </c>
      <c r="L82" s="89">
        <v>112.654357</v>
      </c>
      <c r="M82" s="87">
        <v>63.086440000000003</v>
      </c>
      <c r="N82" s="82"/>
      <c r="O82" s="88">
        <f t="shared" si="1"/>
        <v>1.1071541074830016E-3</v>
      </c>
      <c r="P82" s="88">
        <f>M82/'סכום נכסי הקרן'!$C$42</f>
        <v>8.1194959109367711E-4</v>
      </c>
    </row>
    <row r="83" spans="2:16">
      <c r="B83" s="86" t="s">
        <v>1455</v>
      </c>
      <c r="C83" s="82">
        <v>71121438</v>
      </c>
      <c r="D83" s="82" t="s">
        <v>221</v>
      </c>
      <c r="E83" s="82"/>
      <c r="F83" s="103">
        <v>41640</v>
      </c>
      <c r="G83" s="87">
        <v>5.17</v>
      </c>
      <c r="H83" s="93" t="s">
        <v>126</v>
      </c>
      <c r="I83" s="94">
        <v>4.8000000000000001E-2</v>
      </c>
      <c r="J83" s="94">
        <v>4.8499999999999995E-2</v>
      </c>
      <c r="K83" s="87">
        <v>143000</v>
      </c>
      <c r="L83" s="89">
        <v>110.269448</v>
      </c>
      <c r="M83" s="87">
        <v>157.68530999999999</v>
      </c>
      <c r="N83" s="82"/>
      <c r="O83" s="88">
        <f t="shared" si="1"/>
        <v>2.7673449105105694E-3</v>
      </c>
      <c r="P83" s="88">
        <f>M83/'סכום נכסי הקרן'!$C$42</f>
        <v>2.0294776972037049E-3</v>
      </c>
    </row>
    <row r="84" spans="2:16">
      <c r="B84" s="86" t="s">
        <v>1456</v>
      </c>
      <c r="C84" s="82">
        <v>89110000</v>
      </c>
      <c r="D84" s="82" t="s">
        <v>221</v>
      </c>
      <c r="E84" s="82"/>
      <c r="F84" s="103">
        <v>44774</v>
      </c>
      <c r="G84" s="87">
        <v>10.450000000000001</v>
      </c>
      <c r="H84" s="93" t="s">
        <v>126</v>
      </c>
      <c r="I84" s="94">
        <v>4.8000000000000001E-2</v>
      </c>
      <c r="J84" s="94">
        <v>4.8499999999999995E-2</v>
      </c>
      <c r="K84" s="87">
        <v>417000</v>
      </c>
      <c r="L84" s="89">
        <v>103.72987500000001</v>
      </c>
      <c r="M84" s="87">
        <v>432.55358000000001</v>
      </c>
      <c r="N84" s="82"/>
      <c r="O84" s="88">
        <f t="shared" si="1"/>
        <v>7.5912267803267576E-3</v>
      </c>
      <c r="P84" s="88">
        <f>M84/'סכום נכסי הקרן'!$C$42</f>
        <v>5.5671504432189571E-3</v>
      </c>
    </row>
    <row r="85" spans="2:16">
      <c r="B85" s="110"/>
      <c r="C85" s="110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</row>
    <row r="86" spans="2:16">
      <c r="B86" s="110"/>
      <c r="C86" s="110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</row>
    <row r="87" spans="2:16">
      <c r="B87" s="110"/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</row>
    <row r="88" spans="2:16">
      <c r="B88" s="118" t="s">
        <v>106</v>
      </c>
      <c r="C88" s="110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</row>
    <row r="89" spans="2:16">
      <c r="B89" s="118" t="s">
        <v>191</v>
      </c>
      <c r="C89" s="110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</row>
    <row r="90" spans="2:16">
      <c r="B90" s="118" t="s">
        <v>199</v>
      </c>
      <c r="C90" s="110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</row>
    <row r="91" spans="2:16">
      <c r="B91" s="110"/>
      <c r="C91" s="110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</row>
    <row r="92" spans="2:16">
      <c r="B92" s="110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</row>
    <row r="93" spans="2:16">
      <c r="B93" s="110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</row>
    <row r="94" spans="2:16">
      <c r="B94" s="110"/>
      <c r="C94" s="110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</row>
    <row r="95" spans="2:16">
      <c r="B95" s="110"/>
      <c r="C95" s="110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</row>
    <row r="96" spans="2:16">
      <c r="B96" s="110"/>
      <c r="C96" s="110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</row>
    <row r="97" spans="2:16">
      <c r="B97" s="110"/>
      <c r="C97" s="110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</row>
    <row r="98" spans="2:16">
      <c r="B98" s="110"/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</row>
    <row r="99" spans="2:16">
      <c r="B99" s="110"/>
      <c r="C99" s="110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</row>
    <row r="100" spans="2:16">
      <c r="B100" s="110"/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</row>
    <row r="101" spans="2:16">
      <c r="B101" s="110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</row>
    <row r="102" spans="2:16">
      <c r="B102" s="110"/>
      <c r="C102" s="110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</row>
    <row r="103" spans="2:16">
      <c r="B103" s="110"/>
      <c r="C103" s="110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</row>
    <row r="104" spans="2:16">
      <c r="B104" s="110"/>
      <c r="C104" s="110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</row>
    <row r="105" spans="2:16">
      <c r="B105" s="110"/>
      <c r="C105" s="110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</row>
    <row r="106" spans="2:16">
      <c r="B106" s="110"/>
      <c r="C106" s="110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</row>
    <row r="107" spans="2:16">
      <c r="B107" s="110"/>
      <c r="C107" s="110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</row>
    <row r="108" spans="2:16">
      <c r="B108" s="110"/>
      <c r="C108" s="110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</row>
    <row r="109" spans="2:16">
      <c r="B109" s="110"/>
      <c r="C109" s="110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</sheetData>
  <sheetProtection sheet="1" objects="1" scenarios="1"/>
  <mergeCells count="2">
    <mergeCell ref="B6:P6"/>
    <mergeCell ref="B7:P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139</v>
      </c>
      <c r="C1" s="67" t="s" vm="1">
        <v>216</v>
      </c>
    </row>
    <row r="2" spans="2:19">
      <c r="B2" s="46" t="s">
        <v>138</v>
      </c>
      <c r="C2" s="67" t="s">
        <v>217</v>
      </c>
    </row>
    <row r="3" spans="2:19">
      <c r="B3" s="46" t="s">
        <v>140</v>
      </c>
      <c r="C3" s="67" t="s">
        <v>218</v>
      </c>
    </row>
    <row r="4" spans="2:19">
      <c r="B4" s="46" t="s">
        <v>141</v>
      </c>
      <c r="C4" s="67">
        <v>8602</v>
      </c>
    </row>
    <row r="6" spans="2:19" ht="26.2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19" ht="26.25" customHeight="1">
      <c r="B7" s="141" t="s">
        <v>84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19" s="3" customFormat="1" ht="78.75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62</v>
      </c>
      <c r="G8" s="29" t="s">
        <v>14</v>
      </c>
      <c r="H8" s="29" t="s">
        <v>63</v>
      </c>
      <c r="I8" s="29" t="s">
        <v>98</v>
      </c>
      <c r="J8" s="29" t="s">
        <v>17</v>
      </c>
      <c r="K8" s="29" t="s">
        <v>97</v>
      </c>
      <c r="L8" s="29" t="s">
        <v>16</v>
      </c>
      <c r="M8" s="58" t="s">
        <v>18</v>
      </c>
      <c r="N8" s="29" t="s">
        <v>193</v>
      </c>
      <c r="O8" s="29" t="s">
        <v>192</v>
      </c>
      <c r="P8" s="29" t="s">
        <v>105</v>
      </c>
      <c r="Q8" s="29" t="s">
        <v>56</v>
      </c>
      <c r="R8" s="29" t="s">
        <v>142</v>
      </c>
      <c r="S8" s="30" t="s">
        <v>144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200</v>
      </c>
      <c r="O9" s="31"/>
      <c r="P9" s="31" t="s">
        <v>196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145</v>
      </c>
    </row>
    <row r="11" spans="2:19" s="4" customFormat="1" ht="18" customHeight="1">
      <c r="B11" s="115" t="s">
        <v>2360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6">
        <v>0</v>
      </c>
      <c r="Q11" s="68"/>
      <c r="R11" s="117">
        <v>0</v>
      </c>
      <c r="S11" s="117">
        <v>0</v>
      </c>
    </row>
    <row r="12" spans="2:19" ht="20.25" customHeight="1">
      <c r="B12" s="118" t="s">
        <v>208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8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8" t="s">
        <v>191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8" t="s">
        <v>199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4" style="2" customWidth="1"/>
    <col min="4" max="4" width="9.28515625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0.140625" style="1" bestFit="1" customWidth="1"/>
    <col min="15" max="15" width="7.28515625" style="1" bestFit="1" customWidth="1"/>
    <col min="16" max="16" width="8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139</v>
      </c>
      <c r="C1" s="67" t="s" vm="1">
        <v>216</v>
      </c>
    </row>
    <row r="2" spans="2:30">
      <c r="B2" s="46" t="s">
        <v>138</v>
      </c>
      <c r="C2" s="67" t="s">
        <v>217</v>
      </c>
    </row>
    <row r="3" spans="2:30">
      <c r="B3" s="46" t="s">
        <v>140</v>
      </c>
      <c r="C3" s="67" t="s">
        <v>218</v>
      </c>
    </row>
    <row r="4" spans="2:30">
      <c r="B4" s="46" t="s">
        <v>141</v>
      </c>
      <c r="C4" s="67">
        <v>8602</v>
      </c>
    </row>
    <row r="6" spans="2:30" ht="26.2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30" ht="26.25" customHeight="1">
      <c r="B7" s="141" t="s">
        <v>85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30" s="3" customFormat="1" ht="78.75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62</v>
      </c>
      <c r="G8" s="29" t="s">
        <v>14</v>
      </c>
      <c r="H8" s="29" t="s">
        <v>63</v>
      </c>
      <c r="I8" s="29" t="s">
        <v>98</v>
      </c>
      <c r="J8" s="29" t="s">
        <v>17</v>
      </c>
      <c r="K8" s="29" t="s">
        <v>97</v>
      </c>
      <c r="L8" s="29" t="s">
        <v>16</v>
      </c>
      <c r="M8" s="58" t="s">
        <v>18</v>
      </c>
      <c r="N8" s="58" t="s">
        <v>193</v>
      </c>
      <c r="O8" s="29" t="s">
        <v>192</v>
      </c>
      <c r="P8" s="29" t="s">
        <v>105</v>
      </c>
      <c r="Q8" s="29" t="s">
        <v>56</v>
      </c>
      <c r="R8" s="29" t="s">
        <v>142</v>
      </c>
      <c r="S8" s="30" t="s">
        <v>144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200</v>
      </c>
      <c r="O9" s="31"/>
      <c r="P9" s="31" t="s">
        <v>196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107</v>
      </c>
      <c r="R10" s="18" t="s">
        <v>108</v>
      </c>
      <c r="S10" s="19" t="s">
        <v>145</v>
      </c>
      <c r="AA10" s="1"/>
    </row>
    <row r="11" spans="2:30" s="4" customFormat="1" ht="18" customHeight="1">
      <c r="B11" s="72" t="s">
        <v>50</v>
      </c>
      <c r="C11" s="96"/>
      <c r="D11" s="96"/>
      <c r="E11" s="96"/>
      <c r="F11" s="96"/>
      <c r="G11" s="96"/>
      <c r="H11" s="96"/>
      <c r="I11" s="96"/>
      <c r="J11" s="100">
        <v>6.8566669227072659</v>
      </c>
      <c r="K11" s="96"/>
      <c r="L11" s="96"/>
      <c r="M11" s="101">
        <v>2.7510421695275001E-2</v>
      </c>
      <c r="N11" s="98"/>
      <c r="O11" s="100"/>
      <c r="P11" s="98">
        <v>186.52639569300001</v>
      </c>
      <c r="Q11" s="96"/>
      <c r="R11" s="101">
        <f>IFERROR(P11/$P$11,0)</f>
        <v>1</v>
      </c>
      <c r="S11" s="101">
        <f>P11/'סכום נכסי הקרן'!$C$42</f>
        <v>2.4006748631101829E-3</v>
      </c>
      <c r="AA11" s="1"/>
      <c r="AD11" s="1"/>
    </row>
    <row r="12" spans="2:30" ht="17.25" customHeight="1">
      <c r="B12" s="73" t="s">
        <v>187</v>
      </c>
      <c r="C12" s="84"/>
      <c r="D12" s="84"/>
      <c r="E12" s="84"/>
      <c r="F12" s="84"/>
      <c r="G12" s="84"/>
      <c r="H12" s="84"/>
      <c r="I12" s="84"/>
      <c r="J12" s="92">
        <v>6.8482709061835214</v>
      </c>
      <c r="K12" s="84"/>
      <c r="L12" s="84"/>
      <c r="M12" s="91">
        <v>2.3223889757816994E-2</v>
      </c>
      <c r="N12" s="90"/>
      <c r="O12" s="92"/>
      <c r="P12" s="90">
        <v>184.70140694899999</v>
      </c>
      <c r="Q12" s="84"/>
      <c r="R12" s="91">
        <f t="shared" ref="R12:R37" si="0">IFERROR(P12/$P$11,0)</f>
        <v>0.99021592232445355</v>
      </c>
      <c r="S12" s="91">
        <f>P12/'סכום נכסי הקרן'!$C$42</f>
        <v>2.3771864737757811E-3</v>
      </c>
    </row>
    <row r="13" spans="2:30">
      <c r="B13" s="74" t="s">
        <v>57</v>
      </c>
      <c r="C13" s="84"/>
      <c r="D13" s="84"/>
      <c r="E13" s="84"/>
      <c r="F13" s="84"/>
      <c r="G13" s="84"/>
      <c r="H13" s="84"/>
      <c r="I13" s="84"/>
      <c r="J13" s="92">
        <v>7.0962320698351258</v>
      </c>
      <c r="K13" s="84"/>
      <c r="L13" s="84"/>
      <c r="M13" s="91">
        <v>2.1534353610181335E-2</v>
      </c>
      <c r="N13" s="90"/>
      <c r="O13" s="92"/>
      <c r="P13" s="90">
        <v>174.17426302600003</v>
      </c>
      <c r="Q13" s="84"/>
      <c r="R13" s="91">
        <f t="shared" si="0"/>
        <v>0.93377809815544766</v>
      </c>
      <c r="S13" s="91">
        <f>P13/'סכום נכסי הקרן'!$C$42</f>
        <v>2.2416976079646161E-3</v>
      </c>
    </row>
    <row r="14" spans="2:30">
      <c r="B14" s="75" t="s">
        <v>1457</v>
      </c>
      <c r="C14" s="82" t="s">
        <v>1458</v>
      </c>
      <c r="D14" s="93" t="s">
        <v>1459</v>
      </c>
      <c r="E14" s="82" t="s">
        <v>261</v>
      </c>
      <c r="F14" s="93" t="s">
        <v>122</v>
      </c>
      <c r="G14" s="82" t="s">
        <v>246</v>
      </c>
      <c r="H14" s="82" t="s">
        <v>247</v>
      </c>
      <c r="I14" s="103">
        <v>39076</v>
      </c>
      <c r="J14" s="89">
        <v>6.6400000000461414</v>
      </c>
      <c r="K14" s="93" t="s">
        <v>126</v>
      </c>
      <c r="L14" s="94">
        <v>4.9000000000000002E-2</v>
      </c>
      <c r="M14" s="88">
        <v>1.6900000000016822E-2</v>
      </c>
      <c r="N14" s="87">
        <v>26175.201396</v>
      </c>
      <c r="O14" s="89">
        <v>158.97</v>
      </c>
      <c r="P14" s="87">
        <v>41.610716697000001</v>
      </c>
      <c r="Q14" s="88">
        <v>1.6190829506046563E-5</v>
      </c>
      <c r="R14" s="88">
        <f t="shared" si="0"/>
        <v>0.22308218921190237</v>
      </c>
      <c r="S14" s="88">
        <f>P14/'סכום נכסי הקרן'!$C$42</f>
        <v>5.3554780404860367E-4</v>
      </c>
    </row>
    <row r="15" spans="2:30">
      <c r="B15" s="75" t="s">
        <v>1460</v>
      </c>
      <c r="C15" s="82" t="s">
        <v>1461</v>
      </c>
      <c r="D15" s="93" t="s">
        <v>1459</v>
      </c>
      <c r="E15" s="82" t="s">
        <v>261</v>
      </c>
      <c r="F15" s="93" t="s">
        <v>122</v>
      </c>
      <c r="G15" s="82" t="s">
        <v>246</v>
      </c>
      <c r="H15" s="82" t="s">
        <v>247</v>
      </c>
      <c r="I15" s="103">
        <v>40738</v>
      </c>
      <c r="J15" s="89">
        <v>10.470000000047113</v>
      </c>
      <c r="K15" s="93" t="s">
        <v>126</v>
      </c>
      <c r="L15" s="94">
        <v>4.0999999999999995E-2</v>
      </c>
      <c r="M15" s="88">
        <v>2.0600000000137689E-2</v>
      </c>
      <c r="N15" s="87">
        <v>53424.673607999997</v>
      </c>
      <c r="O15" s="89">
        <v>138.66</v>
      </c>
      <c r="P15" s="87">
        <v>74.078653833000004</v>
      </c>
      <c r="Q15" s="88">
        <v>1.4146482315156756E-5</v>
      </c>
      <c r="R15" s="88">
        <f t="shared" si="0"/>
        <v>0.39714836904329909</v>
      </c>
      <c r="S15" s="88">
        <f>P15/'סכום נכסי הקרן'!$C$42</f>
        <v>9.5342410648745451E-4</v>
      </c>
    </row>
    <row r="16" spans="2:30">
      <c r="B16" s="75" t="s">
        <v>1462</v>
      </c>
      <c r="C16" s="82" t="s">
        <v>1463</v>
      </c>
      <c r="D16" s="93" t="s">
        <v>1459</v>
      </c>
      <c r="E16" s="82" t="s">
        <v>1464</v>
      </c>
      <c r="F16" s="93" t="s">
        <v>493</v>
      </c>
      <c r="G16" s="82" t="s">
        <v>251</v>
      </c>
      <c r="H16" s="82" t="s">
        <v>124</v>
      </c>
      <c r="I16" s="103">
        <v>42795</v>
      </c>
      <c r="J16" s="89">
        <v>5.769999999878868</v>
      </c>
      <c r="K16" s="93" t="s">
        <v>126</v>
      </c>
      <c r="L16" s="94">
        <v>2.1400000000000002E-2</v>
      </c>
      <c r="M16" s="88">
        <v>1.6399999999437066E-2</v>
      </c>
      <c r="N16" s="87">
        <v>17575.662928999998</v>
      </c>
      <c r="O16" s="89">
        <v>113.2</v>
      </c>
      <c r="P16" s="87">
        <v>19.895650433</v>
      </c>
      <c r="Q16" s="88">
        <v>4.1316600076967041E-5</v>
      </c>
      <c r="R16" s="88">
        <f t="shared" si="0"/>
        <v>0.1066639944394028</v>
      </c>
      <c r="S16" s="88">
        <f>P16/'סכום נכסי הקרן'!$C$42</f>
        <v>2.5606557024959866E-4</v>
      </c>
    </row>
    <row r="17" spans="2:19">
      <c r="B17" s="75" t="s">
        <v>1465</v>
      </c>
      <c r="C17" s="82" t="s">
        <v>1466</v>
      </c>
      <c r="D17" s="93" t="s">
        <v>1459</v>
      </c>
      <c r="E17" s="82" t="s">
        <v>277</v>
      </c>
      <c r="F17" s="93" t="s">
        <v>278</v>
      </c>
      <c r="G17" s="82" t="s">
        <v>279</v>
      </c>
      <c r="H17" s="82" t="s">
        <v>124</v>
      </c>
      <c r="I17" s="103">
        <v>40561</v>
      </c>
      <c r="J17" s="89">
        <v>4.9999999966333211E-2</v>
      </c>
      <c r="K17" s="93" t="s">
        <v>126</v>
      </c>
      <c r="L17" s="94">
        <v>0.06</v>
      </c>
      <c r="M17" s="88">
        <v>3.750000000168334E-2</v>
      </c>
      <c r="N17" s="87">
        <v>8889.2724710000002</v>
      </c>
      <c r="O17" s="89">
        <v>116.95</v>
      </c>
      <c r="P17" s="87">
        <v>10.396004407</v>
      </c>
      <c r="Q17" s="88">
        <v>1.4412090966420618E-5</v>
      </c>
      <c r="R17" s="88">
        <f t="shared" si="0"/>
        <v>5.5734762730903623E-2</v>
      </c>
      <c r="S17" s="88">
        <f>P17/'סכום נכסי הקרן'!$C$42</f>
        <v>1.3380104388949058E-4</v>
      </c>
    </row>
    <row r="18" spans="2:19">
      <c r="B18" s="75" t="s">
        <v>1467</v>
      </c>
      <c r="C18" s="82" t="s">
        <v>1468</v>
      </c>
      <c r="D18" s="93" t="s">
        <v>1459</v>
      </c>
      <c r="E18" s="82" t="s">
        <v>255</v>
      </c>
      <c r="F18" s="93" t="s">
        <v>250</v>
      </c>
      <c r="G18" s="82" t="s">
        <v>288</v>
      </c>
      <c r="H18" s="82" t="s">
        <v>247</v>
      </c>
      <c r="I18" s="103">
        <v>36489</v>
      </c>
      <c r="J18" s="89">
        <v>3.5999999411953914</v>
      </c>
      <c r="K18" s="93" t="s">
        <v>126</v>
      </c>
      <c r="L18" s="94">
        <v>6.0499999999999998E-2</v>
      </c>
      <c r="M18" s="88">
        <v>1.2899999823586174E-2</v>
      </c>
      <c r="N18" s="87">
        <v>10.091068999999999</v>
      </c>
      <c r="O18" s="89">
        <v>168.52</v>
      </c>
      <c r="P18" s="87">
        <v>1.7005469999999998E-2</v>
      </c>
      <c r="Q18" s="124"/>
      <c r="R18" s="88">
        <f t="shared" si="0"/>
        <v>9.1169241419262478E-5</v>
      </c>
      <c r="S18" s="88">
        <f>P18/'סכום נכסי הקרן'!$C$42</f>
        <v>2.1886770616404716E-7</v>
      </c>
    </row>
    <row r="19" spans="2:19">
      <c r="B19" s="75" t="s">
        <v>1469</v>
      </c>
      <c r="C19" s="82" t="s">
        <v>1470</v>
      </c>
      <c r="D19" s="93" t="s">
        <v>1459</v>
      </c>
      <c r="E19" s="82" t="s">
        <v>285</v>
      </c>
      <c r="F19" s="93" t="s">
        <v>122</v>
      </c>
      <c r="G19" s="82" t="s">
        <v>279</v>
      </c>
      <c r="H19" s="82" t="s">
        <v>124</v>
      </c>
      <c r="I19" s="103">
        <v>39084</v>
      </c>
      <c r="J19" s="89">
        <v>2.1900000001243791</v>
      </c>
      <c r="K19" s="93" t="s">
        <v>126</v>
      </c>
      <c r="L19" s="94">
        <v>5.5999999999999994E-2</v>
      </c>
      <c r="M19" s="88">
        <v>1.5800000000932842E-2</v>
      </c>
      <c r="N19" s="87">
        <v>5437.7572309999996</v>
      </c>
      <c r="O19" s="89">
        <v>141.94</v>
      </c>
      <c r="P19" s="87">
        <v>7.7183526159999998</v>
      </c>
      <c r="Q19" s="88">
        <v>1.1263154415302173E-5</v>
      </c>
      <c r="R19" s="88">
        <f t="shared" si="0"/>
        <v>4.1379412213076151E-2</v>
      </c>
      <c r="S19" s="88">
        <f>P19/'סכום נכסי הקרן'!$C$42</f>
        <v>9.9338514750206425E-5</v>
      </c>
    </row>
    <row r="20" spans="2:19">
      <c r="B20" s="75" t="s">
        <v>1471</v>
      </c>
      <c r="C20" s="82" t="s">
        <v>1472</v>
      </c>
      <c r="D20" s="93" t="s">
        <v>1459</v>
      </c>
      <c r="E20" s="82" t="s">
        <v>1473</v>
      </c>
      <c r="F20" s="93" t="s">
        <v>250</v>
      </c>
      <c r="G20" s="82" t="s">
        <v>364</v>
      </c>
      <c r="H20" s="82" t="s">
        <v>124</v>
      </c>
      <c r="I20" s="103">
        <v>44381</v>
      </c>
      <c r="J20" s="89">
        <v>3.4499999999752387</v>
      </c>
      <c r="K20" s="93" t="s">
        <v>126</v>
      </c>
      <c r="L20" s="94">
        <v>8.5000000000000006E-3</v>
      </c>
      <c r="M20" s="88">
        <v>3.8699999999709932E-2</v>
      </c>
      <c r="N20" s="87">
        <v>14656.6</v>
      </c>
      <c r="O20" s="89">
        <v>96.44</v>
      </c>
      <c r="P20" s="87">
        <v>14.134824643000002</v>
      </c>
      <c r="Q20" s="88">
        <v>4.5801875000000004E-5</v>
      </c>
      <c r="R20" s="88">
        <f t="shared" si="0"/>
        <v>7.5779219292181149E-2</v>
      </c>
      <c r="S20" s="88">
        <f>P20/'סכום נכסי הקרן'!$C$42</f>
        <v>1.8192126690085353E-4</v>
      </c>
    </row>
    <row r="21" spans="2:19">
      <c r="B21" s="75" t="s">
        <v>1474</v>
      </c>
      <c r="C21" s="82" t="s">
        <v>1475</v>
      </c>
      <c r="D21" s="124" t="s">
        <v>26</v>
      </c>
      <c r="E21" s="82" t="s">
        <v>1476</v>
      </c>
      <c r="F21" s="93" t="s">
        <v>416</v>
      </c>
      <c r="G21" s="82" t="s">
        <v>469</v>
      </c>
      <c r="H21" s="124"/>
      <c r="I21" s="103">
        <v>39104</v>
      </c>
      <c r="J21" s="89">
        <v>0.48000000000632598</v>
      </c>
      <c r="K21" s="93" t="s">
        <v>126</v>
      </c>
      <c r="L21" s="94">
        <v>5.5999999999999994E-2</v>
      </c>
      <c r="M21" s="125">
        <v>0</v>
      </c>
      <c r="N21" s="87">
        <v>9493.6835749999991</v>
      </c>
      <c r="O21" s="89">
        <v>66.604348000000002</v>
      </c>
      <c r="P21" s="87">
        <v>6.3230549270000012</v>
      </c>
      <c r="Q21" s="88">
        <v>1.6516438915580278E-5</v>
      </c>
      <c r="R21" s="88">
        <f t="shared" si="0"/>
        <v>3.3898981983263049E-2</v>
      </c>
      <c r="S21" s="88">
        <f>P21/'סכום נכסי הקרן'!$C$42</f>
        <v>8.1380433932244571E-5</v>
      </c>
    </row>
    <row r="22" spans="2:19">
      <c r="B22" s="76"/>
      <c r="C22" s="82"/>
      <c r="D22" s="82"/>
      <c r="E22" s="82"/>
      <c r="F22" s="82"/>
      <c r="G22" s="82"/>
      <c r="H22" s="82"/>
      <c r="I22" s="82"/>
      <c r="J22" s="89"/>
      <c r="K22" s="82"/>
      <c r="L22" s="82"/>
      <c r="M22" s="88"/>
      <c r="N22" s="87"/>
      <c r="O22" s="89"/>
      <c r="P22" s="82"/>
      <c r="Q22" s="82"/>
      <c r="R22" s="88"/>
      <c r="S22" s="82"/>
    </row>
    <row r="23" spans="2:19">
      <c r="B23" s="74" t="s">
        <v>58</v>
      </c>
      <c r="C23" s="84"/>
      <c r="D23" s="84"/>
      <c r="E23" s="84"/>
      <c r="F23" s="84"/>
      <c r="G23" s="84"/>
      <c r="H23" s="84"/>
      <c r="I23" s="84"/>
      <c r="J23" s="92">
        <v>2.7477606124656111</v>
      </c>
      <c r="K23" s="84"/>
      <c r="L23" s="84"/>
      <c r="M23" s="91">
        <v>5.018784729789745E-2</v>
      </c>
      <c r="N23" s="90"/>
      <c r="O23" s="92"/>
      <c r="P23" s="90">
        <v>10.490069445000003</v>
      </c>
      <c r="Q23" s="84"/>
      <c r="R23" s="91">
        <f t="shared" si="0"/>
        <v>5.6239061533496816E-2</v>
      </c>
      <c r="S23" s="91">
        <f>P23/'סכום נכסי הקרן'!$C$42</f>
        <v>1.3501170134837262E-4</v>
      </c>
    </row>
    <row r="24" spans="2:19">
      <c r="B24" s="75" t="s">
        <v>1477</v>
      </c>
      <c r="C24" s="82" t="s">
        <v>1478</v>
      </c>
      <c r="D24" s="93" t="s">
        <v>1459</v>
      </c>
      <c r="E24" s="82" t="s">
        <v>1464</v>
      </c>
      <c r="F24" s="93" t="s">
        <v>493</v>
      </c>
      <c r="G24" s="82" t="s">
        <v>251</v>
      </c>
      <c r="H24" s="82" t="s">
        <v>124</v>
      </c>
      <c r="I24" s="103">
        <v>42795</v>
      </c>
      <c r="J24" s="89">
        <v>5.2499999992505977</v>
      </c>
      <c r="K24" s="93" t="s">
        <v>126</v>
      </c>
      <c r="L24" s="94">
        <v>3.7400000000000003E-2</v>
      </c>
      <c r="M24" s="88">
        <v>4.8099999996103107E-2</v>
      </c>
      <c r="N24" s="87">
        <v>1043.9110209999999</v>
      </c>
      <c r="O24" s="89">
        <v>95.87</v>
      </c>
      <c r="P24" s="87">
        <v>1.000797519</v>
      </c>
      <c r="Q24" s="88">
        <v>1.5380574628320195E-6</v>
      </c>
      <c r="R24" s="88">
        <f t="shared" si="0"/>
        <v>5.365447154445595E-3</v>
      </c>
      <c r="S24" s="88">
        <f>P24/'סכום נכסי הקרן'!$C$42</f>
        <v>1.28806941130236E-5</v>
      </c>
    </row>
    <row r="25" spans="2:19">
      <c r="B25" s="75" t="s">
        <v>1479</v>
      </c>
      <c r="C25" s="82" t="s">
        <v>1480</v>
      </c>
      <c r="D25" s="93" t="s">
        <v>1459</v>
      </c>
      <c r="E25" s="82" t="s">
        <v>1464</v>
      </c>
      <c r="F25" s="93" t="s">
        <v>493</v>
      </c>
      <c r="G25" s="82" t="s">
        <v>251</v>
      </c>
      <c r="H25" s="82" t="s">
        <v>124</v>
      </c>
      <c r="I25" s="103">
        <v>42795</v>
      </c>
      <c r="J25" s="89">
        <v>1.6299999999388066</v>
      </c>
      <c r="K25" s="93" t="s">
        <v>126</v>
      </c>
      <c r="L25" s="94">
        <v>2.5000000000000001E-2</v>
      </c>
      <c r="M25" s="88">
        <v>4.350000000144931E-2</v>
      </c>
      <c r="N25" s="87">
        <v>3173.1398849999996</v>
      </c>
      <c r="O25" s="89">
        <v>97.85</v>
      </c>
      <c r="P25" s="87">
        <v>3.1049174129999999</v>
      </c>
      <c r="Q25" s="88">
        <v>5.8313058065063263E-6</v>
      </c>
      <c r="R25" s="88">
        <f t="shared" si="0"/>
        <v>1.6645994801241536E-2</v>
      </c>
      <c r="S25" s="88">
        <f>P25/'סכום נכסי הקרן'!$C$42</f>
        <v>3.9961621290803342E-5</v>
      </c>
    </row>
    <row r="26" spans="2:19">
      <c r="B26" s="75" t="s">
        <v>1481</v>
      </c>
      <c r="C26" s="82" t="s">
        <v>1482</v>
      </c>
      <c r="D26" s="93" t="s">
        <v>1459</v>
      </c>
      <c r="E26" s="82" t="s">
        <v>1483</v>
      </c>
      <c r="F26" s="93" t="s">
        <v>267</v>
      </c>
      <c r="G26" s="82" t="s">
        <v>297</v>
      </c>
      <c r="H26" s="82" t="s">
        <v>124</v>
      </c>
      <c r="I26" s="103">
        <v>42598</v>
      </c>
      <c r="J26" s="89">
        <v>2.9599999997395923</v>
      </c>
      <c r="K26" s="93" t="s">
        <v>126</v>
      </c>
      <c r="L26" s="94">
        <v>3.1E-2</v>
      </c>
      <c r="M26" s="88">
        <v>4.8299999994357835E-2</v>
      </c>
      <c r="N26" s="87">
        <v>2901.867792</v>
      </c>
      <c r="O26" s="89">
        <v>95.28</v>
      </c>
      <c r="P26" s="87">
        <v>2.7648996320000001</v>
      </c>
      <c r="Q26" s="88">
        <v>3.8214055719208438E-6</v>
      </c>
      <c r="R26" s="88">
        <f t="shared" si="0"/>
        <v>1.4823101158029622E-2</v>
      </c>
      <c r="S26" s="88">
        <f>P26/'סכום נכסי הקרן'!$C$42</f>
        <v>3.5585446343421159E-5</v>
      </c>
    </row>
    <row r="27" spans="2:19">
      <c r="B27" s="75" t="s">
        <v>1484</v>
      </c>
      <c r="C27" s="82" t="s">
        <v>1485</v>
      </c>
      <c r="D27" s="93" t="s">
        <v>1459</v>
      </c>
      <c r="E27" s="82" t="s">
        <v>628</v>
      </c>
      <c r="F27" s="93" t="s">
        <v>480</v>
      </c>
      <c r="G27" s="82" t="s">
        <v>361</v>
      </c>
      <c r="H27" s="82" t="s">
        <v>247</v>
      </c>
      <c r="I27" s="103">
        <v>44007</v>
      </c>
      <c r="J27" s="89">
        <v>3.8900000011600873</v>
      </c>
      <c r="K27" s="93" t="s">
        <v>126</v>
      </c>
      <c r="L27" s="94">
        <v>3.3500000000000002E-2</v>
      </c>
      <c r="M27" s="88">
        <v>6.4200000016044992E-2</v>
      </c>
      <c r="N27" s="87">
        <v>1942.190576</v>
      </c>
      <c r="O27" s="89">
        <v>89.21</v>
      </c>
      <c r="P27" s="87">
        <v>1.7326281910000001</v>
      </c>
      <c r="Q27" s="88">
        <v>2.1579895288888887E-6</v>
      </c>
      <c r="R27" s="88">
        <f t="shared" si="0"/>
        <v>9.2889169093885102E-3</v>
      </c>
      <c r="S27" s="88">
        <f>P27/'סכום נכסי הקרן'!$C$42</f>
        <v>2.2299669329888126E-5</v>
      </c>
    </row>
    <row r="28" spans="2:19">
      <c r="B28" s="75" t="s">
        <v>1486</v>
      </c>
      <c r="C28" s="82" t="s">
        <v>1487</v>
      </c>
      <c r="D28" s="93" t="s">
        <v>1459</v>
      </c>
      <c r="E28" s="82" t="s">
        <v>1488</v>
      </c>
      <c r="F28" s="93" t="s">
        <v>267</v>
      </c>
      <c r="G28" s="82" t="s">
        <v>407</v>
      </c>
      <c r="H28" s="82" t="s">
        <v>247</v>
      </c>
      <c r="I28" s="103">
        <v>43310</v>
      </c>
      <c r="J28" s="89">
        <v>1.8999999999999997</v>
      </c>
      <c r="K28" s="93" t="s">
        <v>126</v>
      </c>
      <c r="L28" s="94">
        <v>3.5499999999999997E-2</v>
      </c>
      <c r="M28" s="88">
        <v>5.2200000001059975E-2</v>
      </c>
      <c r="N28" s="87">
        <v>1944.18</v>
      </c>
      <c r="O28" s="89">
        <v>97.05</v>
      </c>
      <c r="P28" s="87">
        <v>1.8868266900000004</v>
      </c>
      <c r="Q28" s="88">
        <v>7.2328125000000005E-6</v>
      </c>
      <c r="R28" s="88">
        <f t="shared" si="0"/>
        <v>1.0115601510391536E-2</v>
      </c>
      <c r="S28" s="88">
        <f>P28/'סכום נכסי הקרן'!$C$42</f>
        <v>2.4284270271236364E-5</v>
      </c>
    </row>
    <row r="29" spans="2:19">
      <c r="B29" s="76"/>
      <c r="C29" s="82"/>
      <c r="D29" s="82"/>
      <c r="E29" s="82"/>
      <c r="F29" s="82"/>
      <c r="G29" s="82"/>
      <c r="H29" s="82"/>
      <c r="I29" s="82"/>
      <c r="J29" s="89"/>
      <c r="K29" s="82"/>
      <c r="L29" s="82"/>
      <c r="M29" s="88"/>
      <c r="N29" s="87"/>
      <c r="O29" s="89"/>
      <c r="P29" s="82"/>
      <c r="Q29" s="82"/>
      <c r="R29" s="88"/>
      <c r="S29" s="82"/>
    </row>
    <row r="30" spans="2:19">
      <c r="B30" s="74" t="s">
        <v>45</v>
      </c>
      <c r="C30" s="84"/>
      <c r="D30" s="84"/>
      <c r="E30" s="84"/>
      <c r="F30" s="84"/>
      <c r="G30" s="84"/>
      <c r="H30" s="84"/>
      <c r="I30" s="84"/>
      <c r="J30" s="92">
        <v>2.1599999870530882</v>
      </c>
      <c r="K30" s="84"/>
      <c r="L30" s="84"/>
      <c r="M30" s="91">
        <v>5.5599999999999997E-2</v>
      </c>
      <c r="N30" s="90"/>
      <c r="O30" s="92"/>
      <c r="P30" s="90">
        <v>3.7074478000000001E-2</v>
      </c>
      <c r="Q30" s="84"/>
      <c r="R30" s="91">
        <f t="shared" si="0"/>
        <v>1.9876263550934703E-4</v>
      </c>
      <c r="S30" s="91">
        <f>P30/'סכום נכסי הקרן'!$C$42</f>
        <v>4.7716446279282094E-7</v>
      </c>
    </row>
    <row r="31" spans="2:19">
      <c r="B31" s="75" t="s">
        <v>1489</v>
      </c>
      <c r="C31" s="82" t="s">
        <v>1490</v>
      </c>
      <c r="D31" s="93" t="s">
        <v>1459</v>
      </c>
      <c r="E31" s="82" t="s">
        <v>1491</v>
      </c>
      <c r="F31" s="93" t="s">
        <v>416</v>
      </c>
      <c r="G31" s="82" t="s">
        <v>279</v>
      </c>
      <c r="H31" s="82" t="s">
        <v>124</v>
      </c>
      <c r="I31" s="103">
        <v>38118</v>
      </c>
      <c r="J31" s="89">
        <v>2.1599999870530882</v>
      </c>
      <c r="K31" s="93" t="s">
        <v>125</v>
      </c>
      <c r="L31" s="94">
        <v>7.9699999999999993E-2</v>
      </c>
      <c r="M31" s="88">
        <v>5.5599999999999997E-2</v>
      </c>
      <c r="N31" s="87">
        <v>9.6346729999999994</v>
      </c>
      <c r="O31" s="89">
        <v>109.35</v>
      </c>
      <c r="P31" s="87">
        <v>3.7074478000000001E-2</v>
      </c>
      <c r="Q31" s="88">
        <v>1.9230166075035399E-7</v>
      </c>
      <c r="R31" s="88">
        <f t="shared" si="0"/>
        <v>1.9876263550934703E-4</v>
      </c>
      <c r="S31" s="88">
        <f>P31/'סכום נכסי הקרן'!$C$42</f>
        <v>4.7716446279282094E-7</v>
      </c>
    </row>
    <row r="32" spans="2:19">
      <c r="B32" s="76"/>
      <c r="C32" s="82"/>
      <c r="D32" s="82"/>
      <c r="E32" s="82"/>
      <c r="F32" s="82"/>
      <c r="G32" s="82"/>
      <c r="H32" s="82"/>
      <c r="I32" s="82"/>
      <c r="J32" s="89"/>
      <c r="K32" s="82"/>
      <c r="L32" s="82"/>
      <c r="M32" s="88"/>
      <c r="N32" s="87"/>
      <c r="O32" s="89"/>
      <c r="P32" s="82"/>
      <c r="Q32" s="82"/>
      <c r="R32" s="88"/>
      <c r="S32" s="82"/>
    </row>
    <row r="33" spans="2:19">
      <c r="B33" s="73" t="s">
        <v>186</v>
      </c>
      <c r="C33" s="84"/>
      <c r="D33" s="84"/>
      <c r="E33" s="84"/>
      <c r="F33" s="84"/>
      <c r="G33" s="84"/>
      <c r="H33" s="84"/>
      <c r="I33" s="84"/>
      <c r="J33" s="92">
        <v>7.7064015141125726</v>
      </c>
      <c r="K33" s="84"/>
      <c r="L33" s="84"/>
      <c r="M33" s="91">
        <v>0.44648533614736635</v>
      </c>
      <c r="N33" s="90"/>
      <c r="O33" s="92"/>
      <c r="P33" s="90">
        <v>1.8249887440000001</v>
      </c>
      <c r="Q33" s="84"/>
      <c r="R33" s="91">
        <f t="shared" si="0"/>
        <v>9.7840776755463172E-3</v>
      </c>
      <c r="S33" s="91">
        <f>P33/'סכום נכסי הקרן'!$C$42</f>
        <v>2.348838933440155E-5</v>
      </c>
    </row>
    <row r="34" spans="2:19">
      <c r="B34" s="74" t="s">
        <v>65</v>
      </c>
      <c r="C34" s="84"/>
      <c r="D34" s="84"/>
      <c r="E34" s="84"/>
      <c r="F34" s="84"/>
      <c r="G34" s="84"/>
      <c r="H34" s="84"/>
      <c r="I34" s="84"/>
      <c r="J34" s="92">
        <v>7.7064015141125726</v>
      </c>
      <c r="K34" s="84"/>
      <c r="L34" s="84"/>
      <c r="M34" s="91">
        <v>0.44648533614736635</v>
      </c>
      <c r="N34" s="90"/>
      <c r="O34" s="92"/>
      <c r="P34" s="90">
        <v>1.8249887440000001</v>
      </c>
      <c r="Q34" s="84"/>
      <c r="R34" s="91">
        <f t="shared" si="0"/>
        <v>9.7840776755463172E-3</v>
      </c>
      <c r="S34" s="91">
        <f>P34/'סכום נכסי הקרן'!$C$42</f>
        <v>2.348838933440155E-5</v>
      </c>
    </row>
    <row r="35" spans="2:19">
      <c r="B35" s="75" t="s">
        <v>1492</v>
      </c>
      <c r="C35" s="82">
        <v>4824</v>
      </c>
      <c r="D35" s="93" t="s">
        <v>1459</v>
      </c>
      <c r="E35" s="82"/>
      <c r="F35" s="93" t="s">
        <v>1493</v>
      </c>
      <c r="G35" s="82" t="s">
        <v>1494</v>
      </c>
      <c r="H35" s="82" t="s">
        <v>1495</v>
      </c>
      <c r="I35" s="103">
        <v>42206</v>
      </c>
      <c r="J35" s="89">
        <v>14.149999988669995</v>
      </c>
      <c r="K35" s="93" t="s">
        <v>133</v>
      </c>
      <c r="L35" s="94">
        <v>4.555E-2</v>
      </c>
      <c r="M35" s="88">
        <v>6.5499999948035306E-2</v>
      </c>
      <c r="N35" s="87">
        <v>295.16924999999998</v>
      </c>
      <c r="O35" s="89">
        <v>76.58</v>
      </c>
      <c r="P35" s="87">
        <v>0.58693703100000005</v>
      </c>
      <c r="Q35" s="88">
        <v>1.7719475444083586E-6</v>
      </c>
      <c r="R35" s="88">
        <f t="shared" si="0"/>
        <v>3.1466700936312935E-3</v>
      </c>
      <c r="S35" s="88">
        <f>P35/'סכום נכסי הקרן'!$C$42</f>
        <v>7.5541317962812123E-6</v>
      </c>
    </row>
    <row r="36" spans="2:19">
      <c r="B36" s="75" t="s">
        <v>1496</v>
      </c>
      <c r="C36" s="82">
        <v>5168</v>
      </c>
      <c r="D36" s="93" t="s">
        <v>1459</v>
      </c>
      <c r="E36" s="82"/>
      <c r="F36" s="93" t="s">
        <v>1493</v>
      </c>
      <c r="G36" s="82" t="s">
        <v>1497</v>
      </c>
      <c r="H36" s="82" t="s">
        <v>1498</v>
      </c>
      <c r="I36" s="103">
        <v>42408</v>
      </c>
      <c r="J36" s="89">
        <v>10.159999997381302</v>
      </c>
      <c r="K36" s="93" t="s">
        <v>133</v>
      </c>
      <c r="L36" s="94">
        <v>3.9510000000000003E-2</v>
      </c>
      <c r="M36" s="88">
        <v>5.8699999989452467E-2</v>
      </c>
      <c r="N36" s="87">
        <v>256.53984300000002</v>
      </c>
      <c r="O36" s="89">
        <v>82.55</v>
      </c>
      <c r="P36" s="87">
        <v>0.54989143399999996</v>
      </c>
      <c r="Q36" s="88">
        <v>6.5021364501567623E-7</v>
      </c>
      <c r="R36" s="88">
        <f t="shared" si="0"/>
        <v>2.9480622941165657E-3</v>
      </c>
      <c r="S36" s="88">
        <f>P36/'סכום נכסי הקרן'!$C$42</f>
        <v>7.0773390443685785E-6</v>
      </c>
    </row>
    <row r="37" spans="2:19">
      <c r="B37" s="75" t="s">
        <v>1499</v>
      </c>
      <c r="C37" s="82">
        <v>4279</v>
      </c>
      <c r="D37" s="93" t="s">
        <v>1459</v>
      </c>
      <c r="E37" s="124"/>
      <c r="F37" s="93" t="s">
        <v>1500</v>
      </c>
      <c r="G37" s="82" t="s">
        <v>469</v>
      </c>
      <c r="H37" s="82"/>
      <c r="I37" s="103">
        <v>40949</v>
      </c>
      <c r="J37" s="89">
        <v>0.2500000003632874</v>
      </c>
      <c r="K37" s="93" t="s">
        <v>125</v>
      </c>
      <c r="L37" s="94">
        <v>0.08</v>
      </c>
      <c r="M37" s="88">
        <v>1.0813000006935882</v>
      </c>
      <c r="N37" s="87">
        <v>209.192669</v>
      </c>
      <c r="O37" s="89">
        <v>93.481110999999999</v>
      </c>
      <c r="P37" s="87">
        <v>0.6881602790000001</v>
      </c>
      <c r="Q37" s="88">
        <v>2.5356687151515151E-7</v>
      </c>
      <c r="R37" s="88">
        <f t="shared" si="0"/>
        <v>3.6893452877984575E-3</v>
      </c>
      <c r="S37" s="88">
        <f>P37/'סכום נכסי הקרן'!$C$42</f>
        <v>8.8569184937517603E-6</v>
      </c>
    </row>
    <row r="38" spans="2:19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</row>
    <row r="39" spans="2:19">
      <c r="B39" s="110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</row>
    <row r="40" spans="2:19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</row>
    <row r="41" spans="2:19">
      <c r="B41" s="118" t="s">
        <v>208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2:19">
      <c r="B42" s="118" t="s">
        <v>106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2:19">
      <c r="B43" s="118" t="s">
        <v>191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2:19">
      <c r="B44" s="118" t="s">
        <v>199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</row>
    <row r="45" spans="2:19"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</row>
    <row r="46" spans="2:19">
      <c r="B46" s="110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</row>
    <row r="47" spans="2:19">
      <c r="B47" s="110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</row>
    <row r="48" spans="2:19"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</row>
    <row r="49" spans="2:19"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</row>
    <row r="50" spans="2:19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</row>
    <row r="51" spans="2:19"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2:19"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</row>
    <row r="53" spans="2:19">
      <c r="B53" s="110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</row>
    <row r="54" spans="2:19">
      <c r="B54" s="110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</row>
    <row r="55" spans="2:19">
      <c r="B55" s="110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</row>
    <row r="56" spans="2:19">
      <c r="B56" s="110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</row>
    <row r="57" spans="2:19">
      <c r="B57" s="110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</row>
    <row r="58" spans="2:19"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</row>
    <row r="59" spans="2:19"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</row>
    <row r="60" spans="2:19">
      <c r="B60" s="1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</row>
    <row r="61" spans="2:19">
      <c r="B61" s="110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</row>
    <row r="62" spans="2:19"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</row>
    <row r="63" spans="2:19">
      <c r="B63" s="110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</row>
    <row r="64" spans="2:19"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</row>
    <row r="65" spans="2:19"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</row>
    <row r="66" spans="2:19"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</row>
    <row r="67" spans="2:19"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</row>
    <row r="68" spans="2:19">
      <c r="B68" s="110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</row>
    <row r="69" spans="2:19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</row>
    <row r="70" spans="2:19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</row>
    <row r="71" spans="2:19">
      <c r="B71" s="110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</row>
    <row r="72" spans="2:19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</row>
    <row r="73" spans="2:19"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</row>
    <row r="74" spans="2:19"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</row>
    <row r="75" spans="2:19">
      <c r="B75" s="110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</row>
    <row r="76" spans="2:19"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</row>
    <row r="77" spans="2:19">
      <c r="B77" s="110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</row>
    <row r="78" spans="2:19">
      <c r="B78" s="110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</row>
    <row r="79" spans="2:19">
      <c r="B79" s="110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</row>
    <row r="80" spans="2:19"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</row>
    <row r="81" spans="2:19"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</row>
    <row r="82" spans="2:19">
      <c r="B82" s="110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</row>
    <row r="83" spans="2:19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</row>
    <row r="84" spans="2:19">
      <c r="B84" s="110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</row>
    <row r="85" spans="2:19"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</row>
    <row r="86" spans="2:19"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2:19">
      <c r="B87" s="110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</row>
    <row r="88" spans="2:19">
      <c r="B88" s="110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2:19">
      <c r="B89" s="110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2:19"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2:19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2:19">
      <c r="B92" s="110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2:19"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2:19">
      <c r="B94" s="110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2:19">
      <c r="B95" s="110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2:19"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2:19">
      <c r="B97" s="110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2:19">
      <c r="B98" s="110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2:19"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2:19">
      <c r="B100" s="110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2:19">
      <c r="B101" s="110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2:19">
      <c r="B102" s="110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2:19">
      <c r="B103" s="110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2:19">
      <c r="B104" s="110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2:19">
      <c r="B105" s="110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2:19">
      <c r="B106" s="110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2:19">
      <c r="B107" s="110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2:19">
      <c r="B108" s="110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2:19">
      <c r="B109" s="110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2:19">
      <c r="B110" s="110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2:19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</row>
    <row r="313" spans="2:19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</row>
    <row r="314" spans="2:19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</row>
    <row r="315" spans="2:19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</row>
    <row r="316" spans="2:19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</row>
    <row r="317" spans="2:19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</row>
    <row r="318" spans="2:19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</row>
    <row r="319" spans="2:19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</row>
    <row r="320" spans="2:19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</row>
    <row r="321" spans="2:19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</row>
    <row r="322" spans="2:19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</row>
    <row r="323" spans="2:19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</row>
    <row r="324" spans="2:19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</row>
    <row r="325" spans="2:19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</row>
    <row r="326" spans="2:19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</row>
    <row r="327" spans="2:19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</row>
    <row r="328" spans="2:19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</row>
    <row r="329" spans="2:19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</row>
    <row r="330" spans="2:19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</row>
    <row r="331" spans="2:19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</row>
    <row r="332" spans="2:19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</row>
    <row r="333" spans="2:19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</row>
    <row r="334" spans="2:19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</row>
    <row r="335" spans="2:19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</row>
    <row r="336" spans="2:19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</row>
    <row r="337" spans="2:19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</row>
    <row r="338" spans="2:19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spans="2:19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spans="2:19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spans="2:19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spans="2:19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spans="2:19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spans="2:19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spans="2:19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spans="2:19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spans="2:19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spans="2:19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spans="2:19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spans="2:19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spans="2:19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spans="2:19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spans="2:19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spans="2:19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spans="2:19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spans="2:19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spans="2:19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spans="2:19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spans="2:19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spans="2:19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spans="2:19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spans="2:19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spans="2:19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spans="2:19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spans="2:19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</row>
    <row r="366" spans="2:19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</row>
    <row r="367" spans="2:19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</row>
    <row r="368" spans="2:19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</row>
    <row r="369" spans="2:19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</row>
    <row r="370" spans="2:19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</row>
    <row r="371" spans="2:19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</row>
    <row r="372" spans="2:19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</row>
    <row r="373" spans="2:19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</row>
    <row r="374" spans="2:19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</row>
    <row r="375" spans="2:19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</row>
    <row r="376" spans="2:19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</row>
    <row r="377" spans="2:19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</row>
    <row r="378" spans="2:19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</row>
    <row r="379" spans="2:19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</row>
    <row r="380" spans="2:19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</row>
    <row r="381" spans="2:19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</row>
    <row r="382" spans="2:19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</row>
    <row r="383" spans="2:19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</row>
    <row r="384" spans="2:19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</row>
    <row r="385" spans="2:19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</row>
    <row r="386" spans="2:19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</row>
    <row r="387" spans="2:19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</row>
    <row r="388" spans="2:19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</row>
    <row r="389" spans="2:19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</row>
    <row r="390" spans="2:19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</row>
    <row r="391" spans="2:19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</row>
    <row r="392" spans="2:19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</row>
    <row r="393" spans="2:19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</row>
    <row r="394" spans="2:19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</row>
    <row r="395" spans="2:19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</row>
    <row r="396" spans="2:19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</row>
    <row r="397" spans="2:19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</row>
    <row r="398" spans="2:19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</row>
    <row r="399" spans="2:19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</row>
    <row r="400" spans="2:19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</row>
    <row r="401" spans="2:19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</row>
    <row r="402" spans="2:19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</row>
    <row r="403" spans="2:19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</row>
    <row r="404" spans="2:19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</row>
    <row r="405" spans="2:19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</row>
    <row r="406" spans="2:19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</row>
    <row r="407" spans="2:19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</row>
    <row r="408" spans="2:19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</row>
    <row r="409" spans="2:19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</row>
    <row r="410" spans="2:19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</row>
    <row r="411" spans="2:19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</row>
    <row r="412" spans="2:19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</row>
    <row r="413" spans="2:19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</row>
    <row r="414" spans="2:19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</row>
    <row r="415" spans="2:19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</row>
    <row r="416" spans="2:19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</row>
    <row r="417" spans="2:19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</row>
    <row r="418" spans="2:19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</row>
    <row r="419" spans="2:19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</row>
    <row r="420" spans="2:19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</row>
    <row r="421" spans="2:19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</row>
    <row r="422" spans="2:19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</row>
    <row r="423" spans="2:19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</row>
    <row r="424" spans="2:19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</row>
    <row r="425" spans="2:19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</row>
    <row r="426" spans="2:19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</row>
    <row r="427" spans="2:19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</row>
    <row r="428" spans="2:19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</row>
    <row r="429" spans="2:19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</row>
    <row r="430" spans="2:19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</row>
    <row r="431" spans="2:19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</row>
    <row r="432" spans="2:19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</row>
    <row r="433" spans="2:19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</row>
    <row r="434" spans="2:19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</row>
    <row r="435" spans="2:19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</row>
    <row r="436" spans="2:19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</row>
    <row r="437" spans="2:19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</row>
    <row r="438" spans="2:19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</row>
    <row r="439" spans="2:19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</row>
    <row r="440" spans="2:19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</row>
    <row r="441" spans="2:19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</row>
    <row r="442" spans="2:19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</row>
    <row r="443" spans="2:19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</row>
    <row r="444" spans="2:19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</row>
    <row r="445" spans="2:19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</row>
    <row r="446" spans="2:19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</row>
    <row r="447" spans="2:19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</row>
    <row r="448" spans="2:19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</row>
    <row r="449" spans="2:19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</row>
    <row r="450" spans="2:19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</row>
    <row r="451" spans="2:19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</row>
    <row r="452" spans="2:19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</row>
    <row r="453" spans="2:19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</row>
    <row r="454" spans="2:19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</row>
    <row r="455" spans="2:19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</row>
    <row r="456" spans="2:19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</row>
    <row r="457" spans="2:19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</row>
    <row r="458" spans="2:19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</row>
    <row r="459" spans="2:19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</row>
    <row r="460" spans="2:19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</row>
    <row r="461" spans="2:19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</row>
    <row r="462" spans="2:19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</row>
    <row r="463" spans="2:19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</row>
    <row r="464" spans="2:19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</row>
    <row r="465" spans="2:19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</row>
    <row r="466" spans="2:19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</row>
    <row r="467" spans="2:19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</row>
    <row r="468" spans="2:19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</row>
    <row r="469" spans="2:19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</row>
    <row r="470" spans="2:19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</row>
    <row r="471" spans="2:19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</row>
    <row r="472" spans="2:19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</row>
    <row r="473" spans="2:19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</row>
    <row r="474" spans="2:19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</row>
    <row r="475" spans="2:19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</row>
    <row r="476" spans="2:19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</row>
    <row r="477" spans="2:19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</row>
    <row r="478" spans="2:19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</row>
    <row r="479" spans="2:19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</row>
    <row r="480" spans="2:19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</row>
    <row r="481" spans="2:19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</row>
    <row r="482" spans="2:19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</row>
    <row r="483" spans="2:19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</row>
    <row r="484" spans="2:19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</row>
    <row r="485" spans="2:19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</row>
    <row r="486" spans="2:19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</row>
    <row r="487" spans="2:19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</row>
    <row r="488" spans="2:19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</row>
    <row r="489" spans="2:19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</row>
    <row r="490" spans="2:19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</row>
    <row r="491" spans="2:19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</row>
    <row r="492" spans="2:19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</row>
    <row r="493" spans="2:19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</row>
    <row r="494" spans="2:19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</row>
    <row r="495" spans="2:19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</row>
    <row r="496" spans="2:19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</row>
    <row r="497" spans="2:19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</row>
    <row r="498" spans="2:19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</row>
    <row r="499" spans="2:19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</row>
    <row r="500" spans="2:19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</row>
    <row r="501" spans="2:19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</row>
    <row r="502" spans="2:19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</row>
    <row r="503" spans="2:19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</row>
    <row r="504" spans="2:19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</row>
    <row r="505" spans="2:19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</row>
    <row r="506" spans="2:19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</row>
    <row r="507" spans="2:19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</row>
    <row r="508" spans="2:19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</row>
    <row r="509" spans="2:19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</row>
    <row r="510" spans="2:19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</row>
    <row r="511" spans="2:19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</row>
    <row r="512" spans="2:19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</row>
    <row r="513" spans="2:19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</row>
    <row r="514" spans="2:19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</row>
    <row r="515" spans="2:19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</row>
    <row r="516" spans="2:19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</row>
    <row r="517" spans="2:19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</row>
    <row r="518" spans="2:19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</row>
    <row r="519" spans="2:19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</row>
    <row r="520" spans="2:19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</row>
    <row r="521" spans="2:19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</row>
    <row r="522" spans="2:19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</row>
    <row r="523" spans="2:19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</row>
    <row r="524" spans="2:19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</row>
    <row r="525" spans="2:19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</row>
    <row r="526" spans="2:19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</row>
    <row r="527" spans="2:19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</row>
    <row r="528" spans="2:19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</row>
    <row r="529" spans="2:19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</row>
    <row r="530" spans="2:19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</row>
    <row r="531" spans="2:19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</row>
    <row r="532" spans="2:19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</row>
    <row r="533" spans="2:19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</row>
    <row r="534" spans="2:19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</row>
    <row r="535" spans="2:19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</row>
    <row r="536" spans="2:19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</row>
    <row r="537" spans="2:19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</row>
    <row r="538" spans="2:19">
      <c r="B538" s="121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</row>
    <row r="539" spans="2:19">
      <c r="B539" s="121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</row>
    <row r="540" spans="2:19">
      <c r="B540" s="122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</row>
    <row r="541" spans="2:19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</row>
    <row r="542" spans="2:19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</row>
    <row r="543" spans="2:19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</row>
    <row r="544" spans="2:19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</row>
    <row r="545" spans="2:19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</row>
    <row r="546" spans="2:19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</row>
    <row r="547" spans="2:19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</row>
    <row r="548" spans="2:19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</row>
    <row r="549" spans="2:19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</row>
    <row r="550" spans="2:19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</row>
    <row r="551" spans="2:19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</row>
    <row r="552" spans="2:19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</row>
    <row r="553" spans="2:19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</row>
    <row r="554" spans="2:19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</row>
    <row r="555" spans="2:19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</row>
    <row r="556" spans="2:19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</row>
    <row r="557" spans="2:19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</row>
    <row r="558" spans="2:19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</row>
    <row r="559" spans="2:19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</row>
    <row r="560" spans="2:19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</row>
    <row r="561" spans="2:19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</row>
    <row r="562" spans="2:19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</row>
    <row r="563" spans="2:19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</row>
    <row r="564" spans="2:19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</row>
    <row r="565" spans="2:19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</row>
    <row r="566" spans="2:19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</row>
    <row r="567" spans="2:19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</row>
    <row r="568" spans="2:19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</row>
    <row r="569" spans="2:19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</row>
    <row r="570" spans="2:19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</row>
    <row r="571" spans="2:19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</row>
    <row r="572" spans="2:19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</row>
    <row r="573" spans="2:19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</row>
    <row r="574" spans="2:19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</row>
    <row r="575" spans="2:19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</row>
    <row r="576" spans="2:19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</row>
    <row r="577" spans="2:19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</row>
    <row r="578" spans="2:19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</row>
    <row r="579" spans="2:19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</row>
    <row r="580" spans="2:19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</row>
    <row r="581" spans="2:19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</row>
    <row r="582" spans="2:19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</row>
    <row r="583" spans="2:19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</row>
    <row r="584" spans="2:19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</row>
    <row r="585" spans="2:19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</row>
    <row r="586" spans="2:19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</row>
    <row r="587" spans="2:19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</row>
    <row r="588" spans="2:19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</row>
    <row r="589" spans="2:19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</row>
    <row r="590" spans="2:19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</row>
    <row r="591" spans="2:19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</row>
    <row r="592" spans="2:19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</row>
    <row r="593" spans="2:19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</row>
    <row r="594" spans="2:19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</row>
    <row r="595" spans="2:19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</row>
    <row r="596" spans="2:19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</row>
    <row r="597" spans="2:19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</row>
    <row r="598" spans="2:19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</row>
    <row r="599" spans="2:19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</row>
    <row r="600" spans="2:19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</row>
    <row r="601" spans="2:19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</row>
    <row r="602" spans="2:19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</row>
    <row r="603" spans="2:19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</row>
    <row r="604" spans="2:19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</row>
    <row r="605" spans="2:19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</row>
    <row r="606" spans="2:19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</row>
    <row r="607" spans="2:19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</row>
    <row r="608" spans="2:19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</row>
    <row r="609" spans="2:19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</row>
    <row r="610" spans="2:19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</row>
    <row r="611" spans="2:19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</row>
    <row r="612" spans="2:19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</row>
    <row r="613" spans="2:19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</row>
    <row r="614" spans="2:19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</row>
    <row r="615" spans="2:19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</row>
    <row r="616" spans="2:19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</row>
    <row r="617" spans="2:19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</row>
    <row r="618" spans="2:19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</row>
    <row r="619" spans="2:19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</row>
    <row r="620" spans="2:19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</row>
    <row r="621" spans="2:19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</row>
    <row r="622" spans="2:19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</row>
    <row r="623" spans="2:19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</row>
    <row r="624" spans="2:19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</row>
    <row r="625" spans="2:19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</row>
    <row r="626" spans="2:19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</row>
    <row r="627" spans="2:19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</row>
    <row r="628" spans="2:19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</row>
    <row r="629" spans="2:19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</row>
    <row r="630" spans="2:19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</row>
    <row r="631" spans="2:19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</row>
    <row r="632" spans="2:19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</row>
    <row r="633" spans="2:19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</row>
    <row r="634" spans="2:19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</row>
    <row r="635" spans="2:19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</row>
    <row r="636" spans="2:19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</row>
    <row r="637" spans="2:19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</row>
    <row r="638" spans="2:19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</row>
    <row r="639" spans="2:19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</row>
    <row r="640" spans="2:19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</row>
    <row r="641" spans="2:19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</row>
    <row r="642" spans="2:19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</row>
    <row r="643" spans="2:19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</row>
    <row r="644" spans="2:19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</row>
    <row r="645" spans="2:19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</row>
    <row r="646" spans="2:19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</row>
    <row r="647" spans="2:19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</row>
    <row r="648" spans="2:19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</row>
    <row r="649" spans="2:19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</row>
    <row r="650" spans="2:19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</row>
    <row r="651" spans="2:19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</row>
    <row r="652" spans="2:19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</row>
    <row r="653" spans="2:19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</row>
    <row r="654" spans="2:19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</row>
    <row r="655" spans="2:19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</row>
    <row r="656" spans="2:19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</row>
    <row r="657" spans="2:19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</row>
    <row r="658" spans="2:19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</row>
    <row r="659" spans="2:19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</row>
    <row r="660" spans="2:19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</row>
    <row r="661" spans="2:19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</row>
    <row r="662" spans="2:19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</row>
    <row r="663" spans="2:19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</row>
    <row r="664" spans="2:19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</row>
    <row r="665" spans="2:19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</row>
    <row r="666" spans="2:19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</row>
    <row r="667" spans="2:19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</row>
    <row r="668" spans="2:19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</row>
  </sheetData>
  <sheetProtection sheet="1" objects="1" scenarios="1"/>
  <mergeCells count="2">
    <mergeCell ref="B6:S6"/>
    <mergeCell ref="B7:S7"/>
  </mergeCells>
  <phoneticPr fontId="6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zoomScaleNormal="100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8.140625" style="2" customWidth="1"/>
    <col min="4" max="4" width="5.7109375" style="2" bestFit="1" customWidth="1"/>
    <col min="5" max="5" width="11.28515625" style="2" bestFit="1" customWidth="1"/>
    <col min="6" max="6" width="14.7109375" style="1" bestFit="1" customWidth="1"/>
    <col min="7" max="7" width="12" style="1" bestFit="1" customWidth="1"/>
    <col min="8" max="9" width="7.28515625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139</v>
      </c>
      <c r="C1" s="67" t="s" vm="1">
        <v>216</v>
      </c>
    </row>
    <row r="2" spans="2:49">
      <c r="B2" s="46" t="s">
        <v>138</v>
      </c>
      <c r="C2" s="67" t="s">
        <v>217</v>
      </c>
    </row>
    <row r="3" spans="2:49">
      <c r="B3" s="46" t="s">
        <v>140</v>
      </c>
      <c r="C3" s="67" t="s">
        <v>218</v>
      </c>
    </row>
    <row r="4" spans="2:49">
      <c r="B4" s="46" t="s">
        <v>141</v>
      </c>
      <c r="C4" s="67">
        <v>8602</v>
      </c>
    </row>
    <row r="6" spans="2:49" ht="26.2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49" ht="26.25" customHeight="1">
      <c r="B7" s="141" t="s">
        <v>86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49" s="3" customFormat="1" ht="63">
      <c r="B8" s="21" t="s">
        <v>110</v>
      </c>
      <c r="C8" s="29" t="s">
        <v>43</v>
      </c>
      <c r="D8" s="29" t="s">
        <v>112</v>
      </c>
      <c r="E8" s="29" t="s">
        <v>111</v>
      </c>
      <c r="F8" s="29" t="s">
        <v>62</v>
      </c>
      <c r="G8" s="29" t="s">
        <v>97</v>
      </c>
      <c r="H8" s="29" t="s">
        <v>193</v>
      </c>
      <c r="I8" s="29" t="s">
        <v>192</v>
      </c>
      <c r="J8" s="29" t="s">
        <v>105</v>
      </c>
      <c r="K8" s="29" t="s">
        <v>56</v>
      </c>
      <c r="L8" s="29" t="s">
        <v>142</v>
      </c>
      <c r="M8" s="30" t="s">
        <v>144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200</v>
      </c>
      <c r="I9" s="31"/>
      <c r="J9" s="31" t="s">
        <v>196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68" t="s">
        <v>28</v>
      </c>
      <c r="C11" s="82"/>
      <c r="D11" s="82"/>
      <c r="E11" s="82"/>
      <c r="F11" s="82"/>
      <c r="G11" s="82"/>
      <c r="H11" s="87"/>
      <c r="I11" s="87"/>
      <c r="J11" s="87">
        <v>3.3240100000000004</v>
      </c>
      <c r="K11" s="82"/>
      <c r="L11" s="88">
        <f>IFERROR(J11/$J$11,0)</f>
        <v>1</v>
      </c>
      <c r="M11" s="88">
        <f>J11/'סכום נכסי הקרן'!$C$42</f>
        <v>4.2781437029753047E-5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97" t="s">
        <v>187</v>
      </c>
      <c r="C12" s="84"/>
      <c r="D12" s="84"/>
      <c r="E12" s="84"/>
      <c r="F12" s="84"/>
      <c r="G12" s="84"/>
      <c r="H12" s="90"/>
      <c r="I12" s="90"/>
      <c r="J12" s="116">
        <v>0</v>
      </c>
      <c r="K12" s="84"/>
      <c r="L12" s="117">
        <v>0</v>
      </c>
      <c r="M12" s="117">
        <v>0</v>
      </c>
    </row>
    <row r="13" spans="2:49">
      <c r="B13" s="86" t="s">
        <v>1501</v>
      </c>
      <c r="C13" s="82">
        <v>5992</v>
      </c>
      <c r="D13" s="93" t="s">
        <v>26</v>
      </c>
      <c r="E13" s="82" t="s">
        <v>1476</v>
      </c>
      <c r="F13" s="93" t="s">
        <v>416</v>
      </c>
      <c r="G13" s="93" t="s">
        <v>126</v>
      </c>
      <c r="H13" s="87">
        <v>759</v>
      </c>
      <c r="I13" s="87">
        <v>0</v>
      </c>
      <c r="J13" s="89">
        <v>0</v>
      </c>
      <c r="K13" s="88">
        <v>2.7802197802197801E-5</v>
      </c>
      <c r="L13" s="123">
        <v>0</v>
      </c>
      <c r="M13" s="123">
        <v>0</v>
      </c>
    </row>
    <row r="14" spans="2:49">
      <c r="B14" s="85"/>
      <c r="C14" s="82"/>
      <c r="D14" s="82"/>
      <c r="E14" s="82"/>
      <c r="F14" s="82"/>
      <c r="G14" s="82"/>
      <c r="H14" s="87"/>
      <c r="I14" s="87"/>
      <c r="J14" s="82"/>
      <c r="K14" s="82"/>
      <c r="L14" s="88"/>
      <c r="M14" s="82"/>
    </row>
    <row r="15" spans="2:49">
      <c r="B15" s="71" t="s">
        <v>186</v>
      </c>
      <c r="C15" s="82"/>
      <c r="D15" s="82"/>
      <c r="E15" s="82"/>
      <c r="F15" s="82"/>
      <c r="G15" s="82"/>
      <c r="H15" s="87"/>
      <c r="I15" s="87"/>
      <c r="J15" s="87">
        <v>3.3240100000000004</v>
      </c>
      <c r="K15" s="82"/>
      <c r="L15" s="88">
        <f t="shared" ref="L15:L17" si="0">IFERROR(J15/$J$11,0)</f>
        <v>1</v>
      </c>
      <c r="M15" s="88">
        <f>J15/'סכום נכסי הקרן'!$C$42</f>
        <v>4.2781437029753047E-5</v>
      </c>
    </row>
    <row r="16" spans="2:49">
      <c r="B16" s="97" t="s">
        <v>60</v>
      </c>
      <c r="C16" s="84"/>
      <c r="D16" s="84"/>
      <c r="E16" s="84"/>
      <c r="F16" s="84"/>
      <c r="G16" s="84"/>
      <c r="H16" s="90"/>
      <c r="I16" s="90"/>
      <c r="J16" s="90">
        <v>3.3240100000000004</v>
      </c>
      <c r="K16" s="84"/>
      <c r="L16" s="91">
        <f t="shared" si="0"/>
        <v>1</v>
      </c>
      <c r="M16" s="91">
        <f>J16/'סכום נכסי הקרן'!$C$42</f>
        <v>4.2781437029753047E-5</v>
      </c>
    </row>
    <row r="17" spans="2:13">
      <c r="B17" s="86" t="s">
        <v>1502</v>
      </c>
      <c r="C17" s="82">
        <v>9389</v>
      </c>
      <c r="D17" s="93" t="s">
        <v>26</v>
      </c>
      <c r="E17" s="126"/>
      <c r="F17" s="93" t="s">
        <v>1500</v>
      </c>
      <c r="G17" s="93" t="s">
        <v>125</v>
      </c>
      <c r="H17" s="87">
        <v>231.53</v>
      </c>
      <c r="I17" s="87">
        <v>407.97899999999998</v>
      </c>
      <c r="J17" s="87">
        <v>3.3240100000000004</v>
      </c>
      <c r="K17" s="88">
        <v>1.5966965124988289E-5</v>
      </c>
      <c r="L17" s="88">
        <f t="shared" si="0"/>
        <v>1</v>
      </c>
      <c r="M17" s="88">
        <f>J17/'סכום נכסי הקרן'!$C$42</f>
        <v>4.2781437029753047E-5</v>
      </c>
    </row>
    <row r="18" spans="2:13">
      <c r="B18" s="85"/>
      <c r="C18" s="82"/>
      <c r="D18" s="82"/>
      <c r="E18" s="82"/>
      <c r="F18" s="82"/>
      <c r="G18" s="82"/>
      <c r="H18" s="87"/>
      <c r="I18" s="87"/>
      <c r="J18" s="82"/>
      <c r="K18" s="82"/>
      <c r="L18" s="88"/>
      <c r="M18" s="82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118" t="s">
        <v>208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118" t="s">
        <v>106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118" t="s">
        <v>191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118" t="s">
        <v>199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2:13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2:13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2:13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2:13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2:13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2:13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2:13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2:13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2:13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</row>
    <row r="121" spans="2:13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</row>
    <row r="122" spans="2:13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</row>
    <row r="123" spans="2:13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2:13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</row>
    <row r="125" spans="2:13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</row>
    <row r="126" spans="2:13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</row>
    <row r="127" spans="2:13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</row>
    <row r="128" spans="2:13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2:13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</row>
    <row r="130" spans="2:13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</row>
    <row r="131" spans="2:13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2:13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</row>
    <row r="133" spans="2:13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</row>
    <row r="134" spans="2:13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</row>
    <row r="135" spans="2:13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</row>
    <row r="136" spans="2:13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</row>
    <row r="137" spans="2:13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</row>
    <row r="138" spans="2:13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</row>
    <row r="139" spans="2:13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</row>
    <row r="140" spans="2:13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</row>
    <row r="141" spans="2:13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2:13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</row>
    <row r="143" spans="2:13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</row>
    <row r="144" spans="2:13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2:13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</row>
    <row r="146" spans="2:13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</row>
    <row r="147" spans="2:13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</row>
    <row r="148" spans="2:13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</row>
    <row r="149" spans="2:13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</row>
    <row r="150" spans="2:13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</row>
    <row r="151" spans="2:13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</row>
    <row r="152" spans="2:13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</row>
    <row r="153" spans="2:13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</row>
    <row r="154" spans="2:13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</row>
    <row r="155" spans="2:13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2:13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</row>
    <row r="157" spans="2:13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</row>
    <row r="158" spans="2:13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</row>
    <row r="159" spans="2:13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2:13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</row>
    <row r="161" spans="2:13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</row>
    <row r="162" spans="2:13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2:13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</row>
    <row r="164" spans="2:13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</row>
    <row r="165" spans="2:13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2:13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</row>
    <row r="167" spans="2:13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</row>
    <row r="168" spans="2:13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</row>
    <row r="169" spans="2:13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</row>
    <row r="170" spans="2:13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</row>
    <row r="171" spans="2:13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</row>
    <row r="172" spans="2:13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</row>
    <row r="173" spans="2:13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</row>
    <row r="174" spans="2:13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</row>
    <row r="175" spans="2:13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</row>
    <row r="176" spans="2:13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2:13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</row>
    <row r="178" spans="2:13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2:13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</row>
    <row r="180" spans="2:13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</row>
    <row r="181" spans="2:13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</row>
    <row r="182" spans="2:13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</row>
    <row r="183" spans="2:13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</row>
    <row r="184" spans="2:13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</row>
    <row r="185" spans="2:13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</row>
    <row r="186" spans="2:13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2:13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</row>
    <row r="188" spans="2:13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</row>
    <row r="189" spans="2:13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</row>
    <row r="190" spans="2:13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</row>
    <row r="191" spans="2:13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</row>
    <row r="192" spans="2:13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</row>
    <row r="193" spans="2:13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</row>
    <row r="194" spans="2:13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2:13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2:13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2:13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2:13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2:13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</row>
    <row r="200" spans="2:13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</row>
    <row r="201" spans="2:13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</row>
    <row r="202" spans="2:13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</row>
    <row r="203" spans="2:13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</row>
    <row r="204" spans="2:13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2:13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</row>
    <row r="206" spans="2:13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</row>
    <row r="207" spans="2:13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2:13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</row>
    <row r="209" spans="2:13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</row>
    <row r="210" spans="2:13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</row>
    <row r="211" spans="2:13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</row>
    <row r="212" spans="2:13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</row>
    <row r="213" spans="2:13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</row>
    <row r="214" spans="2:13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</row>
    <row r="215" spans="2:13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</row>
    <row r="216" spans="2:13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</row>
    <row r="217" spans="2:13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</row>
    <row r="218" spans="2:13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</row>
    <row r="219" spans="2:13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</row>
    <row r="220" spans="2:13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</row>
    <row r="221" spans="2:13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</row>
    <row r="222" spans="2:13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</row>
    <row r="223" spans="2:13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</row>
    <row r="224" spans="2:13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</row>
    <row r="225" spans="2:13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</row>
    <row r="226" spans="2:13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</row>
    <row r="227" spans="2:13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</row>
    <row r="228" spans="2:13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</row>
    <row r="229" spans="2:13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</row>
    <row r="230" spans="2:13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</row>
    <row r="231" spans="2:13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</row>
    <row r="232" spans="2:13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</row>
    <row r="233" spans="2:13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</row>
    <row r="234" spans="2:13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</row>
    <row r="235" spans="2:13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</row>
    <row r="236" spans="2:13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</row>
    <row r="237" spans="2:13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</row>
    <row r="238" spans="2:13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</row>
    <row r="239" spans="2:13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</row>
    <row r="240" spans="2:13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</row>
    <row r="241" spans="2:13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</row>
    <row r="242" spans="2:13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</row>
    <row r="243" spans="2:13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</row>
    <row r="244" spans="2:13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</row>
    <row r="245" spans="2:13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</row>
    <row r="246" spans="2:13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</row>
    <row r="247" spans="2:13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</row>
    <row r="248" spans="2:13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</row>
    <row r="249" spans="2:13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</row>
    <row r="250" spans="2:13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</row>
    <row r="251" spans="2:13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</row>
    <row r="252" spans="2:13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</row>
    <row r="253" spans="2:13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</row>
    <row r="254" spans="2:13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</row>
    <row r="255" spans="2:13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</row>
    <row r="256" spans="2:13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</row>
    <row r="257" spans="2:13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</row>
    <row r="258" spans="2:13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</row>
    <row r="259" spans="2:13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</row>
    <row r="260" spans="2:13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</row>
    <row r="261" spans="2:13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</row>
    <row r="262" spans="2:13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</row>
    <row r="263" spans="2:13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</row>
    <row r="264" spans="2:13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</row>
    <row r="265" spans="2:13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</row>
    <row r="266" spans="2:13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</row>
    <row r="267" spans="2:13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</row>
    <row r="268" spans="2:13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</row>
    <row r="269" spans="2:13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</row>
    <row r="270" spans="2:13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</row>
    <row r="271" spans="2:13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</row>
    <row r="272" spans="2:13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</row>
    <row r="273" spans="2:13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</row>
    <row r="274" spans="2:13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</row>
    <row r="275" spans="2:13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</row>
    <row r="276" spans="2:13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</row>
    <row r="277" spans="2:13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</row>
    <row r="278" spans="2:13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</row>
    <row r="279" spans="2:13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</row>
    <row r="280" spans="2:13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</row>
    <row r="281" spans="2:13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</row>
    <row r="282" spans="2:13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</row>
    <row r="283" spans="2:13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</row>
    <row r="284" spans="2:13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</row>
    <row r="285" spans="2:13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</row>
    <row r="286" spans="2:13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</row>
    <row r="287" spans="2:13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</row>
    <row r="288" spans="2:13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</row>
    <row r="289" spans="2:13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</row>
    <row r="290" spans="2:13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</row>
    <row r="291" spans="2:13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</row>
    <row r="292" spans="2:13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</row>
    <row r="293" spans="2:13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</row>
    <row r="294" spans="2:13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</row>
    <row r="295" spans="2:13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</row>
    <row r="296" spans="2:13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</row>
    <row r="297" spans="2:13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</row>
    <row r="298" spans="2:13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</row>
    <row r="299" spans="2:13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</row>
    <row r="300" spans="2:13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</row>
    <row r="301" spans="2:13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</row>
    <row r="302" spans="2:13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2.28515625" style="2" bestFit="1" customWidth="1"/>
    <col min="3" max="3" width="49.42578125" style="2" customWidth="1"/>
    <col min="4" max="4" width="12" style="1" bestFit="1" customWidth="1"/>
    <col min="5" max="5" width="11.28515625" style="1" bestFit="1" customWidth="1"/>
    <col min="6" max="6" width="7" style="1" bestFit="1" customWidth="1"/>
    <col min="7" max="7" width="9.57031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139</v>
      </c>
      <c r="C1" s="67" t="s" vm="1">
        <v>216</v>
      </c>
    </row>
    <row r="2" spans="2:11">
      <c r="B2" s="46" t="s">
        <v>138</v>
      </c>
      <c r="C2" s="67" t="s">
        <v>217</v>
      </c>
    </row>
    <row r="3" spans="2:11">
      <c r="B3" s="46" t="s">
        <v>140</v>
      </c>
      <c r="C3" s="67" t="s">
        <v>218</v>
      </c>
    </row>
    <row r="4" spans="2:11">
      <c r="B4" s="46" t="s">
        <v>141</v>
      </c>
      <c r="C4" s="67">
        <v>8602</v>
      </c>
    </row>
    <row r="6" spans="2:11" ht="26.2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11" ht="26.25" customHeight="1">
      <c r="B7" s="141" t="s">
        <v>92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11" s="3" customFormat="1" ht="78.75">
      <c r="B8" s="21" t="s">
        <v>110</v>
      </c>
      <c r="C8" s="29" t="s">
        <v>43</v>
      </c>
      <c r="D8" s="29" t="s">
        <v>97</v>
      </c>
      <c r="E8" s="29" t="s">
        <v>98</v>
      </c>
      <c r="F8" s="29" t="s">
        <v>193</v>
      </c>
      <c r="G8" s="29" t="s">
        <v>192</v>
      </c>
      <c r="H8" s="29" t="s">
        <v>105</v>
      </c>
      <c r="I8" s="29" t="s">
        <v>56</v>
      </c>
      <c r="J8" s="29" t="s">
        <v>142</v>
      </c>
      <c r="K8" s="30" t="s">
        <v>144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200</v>
      </c>
      <c r="G9" s="31"/>
      <c r="H9" s="31" t="s">
        <v>196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1503</v>
      </c>
      <c r="C11" s="82"/>
      <c r="D11" s="82"/>
      <c r="E11" s="82"/>
      <c r="F11" s="87"/>
      <c r="G11" s="89"/>
      <c r="H11" s="87">
        <v>0.560603513</v>
      </c>
      <c r="I11" s="82"/>
      <c r="J11" s="88">
        <f>IFERROR(H11/$H$11,0)</f>
        <v>1</v>
      </c>
      <c r="K11" s="88">
        <f>H11/'סכום נכסי הקרן'!$C$42</f>
        <v>7.2152081040874847E-6</v>
      </c>
    </row>
    <row r="12" spans="2:11" ht="21" customHeight="1">
      <c r="B12" s="71" t="s">
        <v>1504</v>
      </c>
      <c r="C12" s="82"/>
      <c r="D12" s="82"/>
      <c r="E12" s="82"/>
      <c r="F12" s="87"/>
      <c r="G12" s="89"/>
      <c r="H12" s="87">
        <v>0.560603513</v>
      </c>
      <c r="I12" s="82"/>
      <c r="J12" s="88">
        <f t="shared" ref="J12:J14" si="0">IFERROR(H12/$H$11,0)</f>
        <v>1</v>
      </c>
      <c r="K12" s="88">
        <f>H12/'סכום נכסי הקרן'!$C$42</f>
        <v>7.2152081040874847E-6</v>
      </c>
    </row>
    <row r="13" spans="2:11">
      <c r="B13" s="97" t="s">
        <v>1505</v>
      </c>
      <c r="C13" s="82"/>
      <c r="D13" s="82"/>
      <c r="E13" s="82"/>
      <c r="F13" s="87"/>
      <c r="G13" s="89"/>
      <c r="H13" s="87">
        <v>0.560603513</v>
      </c>
      <c r="I13" s="82"/>
      <c r="J13" s="88">
        <f t="shared" si="0"/>
        <v>1</v>
      </c>
      <c r="K13" s="88">
        <f>H13/'סכום נכסי הקרן'!$C$42</f>
        <v>7.2152081040874847E-6</v>
      </c>
    </row>
    <row r="14" spans="2:11">
      <c r="B14" s="86" t="s">
        <v>1506</v>
      </c>
      <c r="C14" s="82" t="s">
        <v>1507</v>
      </c>
      <c r="D14" s="93" t="s">
        <v>125</v>
      </c>
      <c r="E14" s="103">
        <v>44616</v>
      </c>
      <c r="F14" s="87">
        <v>0.163968</v>
      </c>
      <c r="G14" s="89">
        <v>97157.75</v>
      </c>
      <c r="H14" s="87">
        <v>0.560603513</v>
      </c>
      <c r="I14" s="88">
        <v>1.987955719858156E-7</v>
      </c>
      <c r="J14" s="88">
        <f t="shared" si="0"/>
        <v>1</v>
      </c>
      <c r="K14" s="88">
        <f>H14/'סכום נכסי הקרן'!$C$42</f>
        <v>7.2152081040874847E-6</v>
      </c>
    </row>
    <row r="15" spans="2:11">
      <c r="B15" s="85"/>
      <c r="C15" s="82"/>
      <c r="D15" s="82"/>
      <c r="E15" s="82"/>
      <c r="F15" s="87"/>
      <c r="G15" s="89"/>
      <c r="H15" s="82"/>
      <c r="I15" s="82"/>
      <c r="J15" s="88"/>
      <c r="K15" s="82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18" t="s">
        <v>106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18" t="s">
        <v>191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18" t="s">
        <v>199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2:1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2:1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2:1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2:1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2:1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2:1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2:1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2:1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</row>
    <row r="124" spans="2:1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</row>
    <row r="125" spans="2:1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</row>
    <row r="126" spans="2:1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</row>
    <row r="127" spans="2:1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25.5703125" style="2" bestFit="1" customWidth="1"/>
    <col min="3" max="3" width="43.28515625" style="2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139</v>
      </c>
      <c r="C1" s="67" t="s" vm="1">
        <v>216</v>
      </c>
    </row>
    <row r="2" spans="2:12">
      <c r="B2" s="46" t="s">
        <v>138</v>
      </c>
      <c r="C2" s="67" t="s">
        <v>217</v>
      </c>
    </row>
    <row r="3" spans="2:12">
      <c r="B3" s="46" t="s">
        <v>140</v>
      </c>
      <c r="C3" s="67" t="s">
        <v>218</v>
      </c>
    </row>
    <row r="4" spans="2:12">
      <c r="B4" s="46" t="s">
        <v>141</v>
      </c>
      <c r="C4" s="67">
        <v>8602</v>
      </c>
    </row>
    <row r="6" spans="2:12" ht="26.2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ht="26.25" customHeight="1">
      <c r="B7" s="141" t="s">
        <v>93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12" s="3" customFormat="1" ht="78.75">
      <c r="B8" s="21" t="s">
        <v>110</v>
      </c>
      <c r="C8" s="29" t="s">
        <v>43</v>
      </c>
      <c r="D8" s="29" t="s">
        <v>62</v>
      </c>
      <c r="E8" s="29" t="s">
        <v>97</v>
      </c>
      <c r="F8" s="29" t="s">
        <v>98</v>
      </c>
      <c r="G8" s="29" t="s">
        <v>193</v>
      </c>
      <c r="H8" s="29" t="s">
        <v>192</v>
      </c>
      <c r="I8" s="29" t="s">
        <v>105</v>
      </c>
      <c r="J8" s="29" t="s">
        <v>56</v>
      </c>
      <c r="K8" s="29" t="s">
        <v>142</v>
      </c>
      <c r="L8" s="30" t="s">
        <v>144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200</v>
      </c>
      <c r="H9" s="15"/>
      <c r="I9" s="15" t="s">
        <v>196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68" t="s">
        <v>46</v>
      </c>
      <c r="C11" s="82"/>
      <c r="D11" s="82"/>
      <c r="E11" s="82"/>
      <c r="F11" s="82"/>
      <c r="G11" s="87"/>
      <c r="H11" s="89"/>
      <c r="I11" s="87">
        <v>3.4289889999999999E-3</v>
      </c>
      <c r="J11" s="82"/>
      <c r="K11" s="88">
        <f>IFERROR(I11/$I$11,0)</f>
        <v>1</v>
      </c>
      <c r="L11" s="88">
        <f>I11/'סכום נכסי הקרן'!$C$42</f>
        <v>4.4132561869313227E-8</v>
      </c>
    </row>
    <row r="12" spans="2:12" ht="21" customHeight="1">
      <c r="B12" s="71" t="s">
        <v>1508</v>
      </c>
      <c r="C12" s="82"/>
      <c r="D12" s="82"/>
      <c r="E12" s="82"/>
      <c r="F12" s="82"/>
      <c r="G12" s="87"/>
      <c r="H12" s="89"/>
      <c r="I12" s="87">
        <v>3.4289719999999997E-3</v>
      </c>
      <c r="J12" s="82"/>
      <c r="K12" s="88">
        <f t="shared" ref="K12:K17" si="0">IFERROR(I12/$I$11,0)</f>
        <v>0.99999504227047675</v>
      </c>
      <c r="L12" s="88">
        <f>I12/'סכום נכסי הקרן'!$C$42</f>
        <v>4.413234307200831E-8</v>
      </c>
    </row>
    <row r="13" spans="2:12">
      <c r="B13" s="85" t="s">
        <v>1509</v>
      </c>
      <c r="C13" s="82">
        <v>8944</v>
      </c>
      <c r="D13" s="93" t="s">
        <v>433</v>
      </c>
      <c r="E13" s="93" t="s">
        <v>126</v>
      </c>
      <c r="F13" s="103">
        <v>44607</v>
      </c>
      <c r="G13" s="87">
        <v>21.179200000000002</v>
      </c>
      <c r="H13" s="89">
        <v>16.1723</v>
      </c>
      <c r="I13" s="87">
        <v>3.4251640000000005E-3</v>
      </c>
      <c r="J13" s="88">
        <v>1.2714635644121148E-7</v>
      </c>
      <c r="K13" s="88">
        <f t="shared" si="0"/>
        <v>0.99888451085728203</v>
      </c>
      <c r="L13" s="88">
        <f>I13/'סכום נכסי הקרן'!$C$42</f>
        <v>4.4083332475707678E-8</v>
      </c>
    </row>
    <row r="14" spans="2:12">
      <c r="B14" s="85" t="s">
        <v>1510</v>
      </c>
      <c r="C14" s="82" t="s">
        <v>1511</v>
      </c>
      <c r="D14" s="93" t="s">
        <v>788</v>
      </c>
      <c r="E14" s="93" t="s">
        <v>126</v>
      </c>
      <c r="F14" s="103">
        <v>44628</v>
      </c>
      <c r="G14" s="87">
        <v>37.576000000000001</v>
      </c>
      <c r="H14" s="89">
        <v>1E-4</v>
      </c>
      <c r="I14" s="87">
        <v>3.8000000000000003E-8</v>
      </c>
      <c r="J14" s="88">
        <v>4.1312490432826067E-7</v>
      </c>
      <c r="K14" s="88">
        <f t="shared" si="0"/>
        <v>1.1081983640075837E-5</v>
      </c>
      <c r="L14" s="88">
        <f>I14/'סכום נכסי הקרן'!$C$42</f>
        <v>4.8907632863036381E-13</v>
      </c>
    </row>
    <row r="15" spans="2:12">
      <c r="B15" s="85" t="s">
        <v>1512</v>
      </c>
      <c r="C15" s="82">
        <v>8731</v>
      </c>
      <c r="D15" s="93" t="s">
        <v>148</v>
      </c>
      <c r="E15" s="93" t="s">
        <v>126</v>
      </c>
      <c r="F15" s="103">
        <v>44537</v>
      </c>
      <c r="G15" s="87">
        <v>4.5091200000000002</v>
      </c>
      <c r="H15" s="89">
        <v>8.3599999999999994E-2</v>
      </c>
      <c r="I15" s="87">
        <v>3.7699999999999999E-6</v>
      </c>
      <c r="J15" s="88">
        <v>6.8911532417818047E-7</v>
      </c>
      <c r="K15" s="88">
        <f t="shared" si="0"/>
        <v>1.099449429554892E-3</v>
      </c>
      <c r="L15" s="88">
        <f>I15/'סכום נכסי הקרן'!$C$42</f>
        <v>4.8521519972012411E-11</v>
      </c>
    </row>
    <row r="16" spans="2:12">
      <c r="B16" s="71" t="s">
        <v>188</v>
      </c>
      <c r="C16" s="82"/>
      <c r="D16" s="82"/>
      <c r="E16" s="82"/>
      <c r="F16" s="82"/>
      <c r="G16" s="87"/>
      <c r="H16" s="89"/>
      <c r="I16" s="87">
        <v>1.7E-8</v>
      </c>
      <c r="J16" s="82"/>
      <c r="K16" s="88">
        <f t="shared" si="0"/>
        <v>4.9577295231918212E-6</v>
      </c>
      <c r="L16" s="88">
        <f>I16/'סכום נכסי הקרן'!$C$42</f>
        <v>2.1879730491358382E-13</v>
      </c>
    </row>
    <row r="17" spans="2:12">
      <c r="B17" s="85" t="s">
        <v>1513</v>
      </c>
      <c r="C17" s="82" t="s">
        <v>1514</v>
      </c>
      <c r="D17" s="93" t="s">
        <v>1141</v>
      </c>
      <c r="E17" s="93" t="s">
        <v>125</v>
      </c>
      <c r="F17" s="103">
        <v>43879</v>
      </c>
      <c r="G17" s="87">
        <v>4.9687219999999996</v>
      </c>
      <c r="H17" s="89">
        <v>1E-4</v>
      </c>
      <c r="I17" s="87">
        <v>1.7E-8</v>
      </c>
      <c r="J17" s="88">
        <v>2.1491885915776853E-6</v>
      </c>
      <c r="K17" s="88">
        <f t="shared" si="0"/>
        <v>4.9577295231918212E-6</v>
      </c>
      <c r="L17" s="88">
        <f>I17/'סכום נכסי הקרן'!$C$42</f>
        <v>2.1879730491358382E-13</v>
      </c>
    </row>
    <row r="18" spans="2:12">
      <c r="B18" s="68"/>
      <c r="C18" s="82"/>
      <c r="D18" s="82"/>
      <c r="E18" s="82"/>
      <c r="F18" s="82"/>
      <c r="G18" s="87"/>
      <c r="H18" s="89"/>
      <c r="I18" s="82"/>
      <c r="J18" s="82"/>
      <c r="K18" s="88"/>
      <c r="L18" s="82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113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113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113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139</v>
      </c>
      <c r="C1" s="67" t="s" vm="1">
        <v>216</v>
      </c>
    </row>
    <row r="2" spans="2:12">
      <c r="B2" s="46" t="s">
        <v>138</v>
      </c>
      <c r="C2" s="67" t="s">
        <v>217</v>
      </c>
    </row>
    <row r="3" spans="2:12">
      <c r="B3" s="46" t="s">
        <v>140</v>
      </c>
      <c r="C3" s="67" t="s">
        <v>218</v>
      </c>
    </row>
    <row r="4" spans="2:12">
      <c r="B4" s="46" t="s">
        <v>141</v>
      </c>
      <c r="C4" s="67">
        <v>8602</v>
      </c>
    </row>
    <row r="6" spans="2:12" ht="26.2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12" ht="26.25" customHeight="1">
      <c r="B7" s="141" t="s">
        <v>94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12" s="3" customFormat="1" ht="78.75">
      <c r="B8" s="21" t="s">
        <v>110</v>
      </c>
      <c r="C8" s="29" t="s">
        <v>43</v>
      </c>
      <c r="D8" s="29" t="s">
        <v>62</v>
      </c>
      <c r="E8" s="29" t="s">
        <v>97</v>
      </c>
      <c r="F8" s="29" t="s">
        <v>98</v>
      </c>
      <c r="G8" s="29" t="s">
        <v>193</v>
      </c>
      <c r="H8" s="29" t="s">
        <v>192</v>
      </c>
      <c r="I8" s="29" t="s">
        <v>105</v>
      </c>
      <c r="J8" s="29" t="s">
        <v>56</v>
      </c>
      <c r="K8" s="29" t="s">
        <v>142</v>
      </c>
      <c r="L8" s="30" t="s">
        <v>144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200</v>
      </c>
      <c r="H9" s="15"/>
      <c r="I9" s="15" t="s">
        <v>196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5" t="s">
        <v>48</v>
      </c>
      <c r="C11" s="68"/>
      <c r="D11" s="68"/>
      <c r="E11" s="68"/>
      <c r="F11" s="68"/>
      <c r="G11" s="68"/>
      <c r="H11" s="68"/>
      <c r="I11" s="116">
        <v>0</v>
      </c>
      <c r="J11" s="68"/>
      <c r="K11" s="117">
        <v>0</v>
      </c>
      <c r="L11" s="117">
        <v>0</v>
      </c>
    </row>
    <row r="12" spans="2:12" ht="19.5" customHeight="1">
      <c r="B12" s="118" t="s">
        <v>208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8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8" t="s">
        <v>191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8" t="s">
        <v>199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0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0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0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0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0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0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0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0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0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0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0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0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0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0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0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0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0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0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0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0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0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0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0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0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0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0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0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0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0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0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0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0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0"/>
      <c r="D506" s="110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0"/>
      <c r="D507" s="110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0"/>
      <c r="D508" s="110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0"/>
      <c r="D509" s="110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0"/>
      <c r="D510" s="110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0"/>
      <c r="D511" s="110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0"/>
      <c r="D512" s="110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0"/>
      <c r="D513" s="110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0"/>
      <c r="D514" s="110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0"/>
      <c r="D515" s="110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0"/>
      <c r="D516" s="110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0"/>
      <c r="D517" s="110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0"/>
      <c r="D518" s="110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0"/>
      <c r="D519" s="110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0"/>
      <c r="D520" s="110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0"/>
      <c r="D521" s="110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0"/>
      <c r="D522" s="110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0"/>
      <c r="D523" s="110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0"/>
      <c r="D524" s="110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0"/>
      <c r="D525" s="110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0"/>
      <c r="D526" s="110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0"/>
      <c r="D527" s="110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0"/>
      <c r="D528" s="110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0"/>
      <c r="D529" s="110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0"/>
      <c r="D530" s="110"/>
      <c r="E530" s="111"/>
      <c r="F530" s="111"/>
      <c r="G530" s="111"/>
      <c r="H530" s="111"/>
      <c r="I530" s="111"/>
      <c r="J530" s="111"/>
      <c r="K530" s="111"/>
      <c r="L530" s="111"/>
    </row>
  </sheetData>
  <sheetProtection sheet="1" objects="1" scenarios="1"/>
  <mergeCells count="2">
    <mergeCell ref="B6:L6"/>
    <mergeCell ref="B7:L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3.140625" style="2" customWidth="1"/>
    <col min="4" max="4" width="8.5703125" style="2" bestFit="1" customWidth="1"/>
    <col min="5" max="5" width="12.28515625" style="1" bestFit="1" customWidth="1"/>
    <col min="6" max="7" width="11.28515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139</v>
      </c>
      <c r="C1" s="67" t="s" vm="1">
        <v>216</v>
      </c>
    </row>
    <row r="2" spans="2:11">
      <c r="B2" s="46" t="s">
        <v>138</v>
      </c>
      <c r="C2" s="67" t="s">
        <v>217</v>
      </c>
    </row>
    <row r="3" spans="2:11">
      <c r="B3" s="46" t="s">
        <v>140</v>
      </c>
      <c r="C3" s="67" t="s">
        <v>218</v>
      </c>
    </row>
    <row r="4" spans="2:11">
      <c r="B4" s="46" t="s">
        <v>141</v>
      </c>
      <c r="C4" s="67">
        <v>8602</v>
      </c>
    </row>
    <row r="6" spans="2:11" ht="26.2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11" ht="26.25" customHeight="1">
      <c r="B7" s="141" t="s">
        <v>95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11" s="3" customFormat="1" ht="63">
      <c r="B8" s="21" t="s">
        <v>110</v>
      </c>
      <c r="C8" s="29" t="s">
        <v>43</v>
      </c>
      <c r="D8" s="29" t="s">
        <v>62</v>
      </c>
      <c r="E8" s="29" t="s">
        <v>97</v>
      </c>
      <c r="F8" s="29" t="s">
        <v>98</v>
      </c>
      <c r="G8" s="29" t="s">
        <v>193</v>
      </c>
      <c r="H8" s="29" t="s">
        <v>192</v>
      </c>
      <c r="I8" s="29" t="s">
        <v>105</v>
      </c>
      <c r="J8" s="29" t="s">
        <v>142</v>
      </c>
      <c r="K8" s="30" t="s">
        <v>144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200</v>
      </c>
      <c r="H9" s="15"/>
      <c r="I9" s="15" t="s">
        <v>196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95" t="s">
        <v>47</v>
      </c>
      <c r="C11" s="96"/>
      <c r="D11" s="96"/>
      <c r="E11" s="96"/>
      <c r="F11" s="96"/>
      <c r="G11" s="98"/>
      <c r="H11" s="100"/>
      <c r="I11" s="98">
        <v>-54.202411787999999</v>
      </c>
      <c r="J11" s="101">
        <f>IFERROR(I11/$I$11,0)</f>
        <v>1</v>
      </c>
      <c r="K11" s="101">
        <f>I11/'סכום נכסי הקרן'!$C$42</f>
        <v>-6.9760833053121563E-4</v>
      </c>
    </row>
    <row r="12" spans="2:11" ht="19.5" customHeight="1">
      <c r="B12" s="83" t="s">
        <v>32</v>
      </c>
      <c r="C12" s="84"/>
      <c r="D12" s="84"/>
      <c r="E12" s="84"/>
      <c r="F12" s="84"/>
      <c r="G12" s="90"/>
      <c r="H12" s="92"/>
      <c r="I12" s="90">
        <v>-43.351027471999998</v>
      </c>
      <c r="J12" s="91">
        <f t="shared" ref="J12:J75" si="0">IFERROR(I12/$I$11,0)</f>
        <v>0.79979886580614457</v>
      </c>
      <c r="K12" s="91">
        <f>I12/'סכום נכסי הקרן'!$C$42</f>
        <v>-5.5794635153578423E-4</v>
      </c>
    </row>
    <row r="13" spans="2:11">
      <c r="B13" s="97" t="s">
        <v>184</v>
      </c>
      <c r="C13" s="84"/>
      <c r="D13" s="84"/>
      <c r="E13" s="84"/>
      <c r="F13" s="84"/>
      <c r="G13" s="90"/>
      <c r="H13" s="92"/>
      <c r="I13" s="90">
        <v>-0.59852632399999994</v>
      </c>
      <c r="J13" s="91">
        <f t="shared" si="0"/>
        <v>1.1042429741705868E-2</v>
      </c>
      <c r="K13" s="91">
        <f>I13/'סכום נכסי הקרן'!$C$42</f>
        <v>-7.7032909771196733E-6</v>
      </c>
    </row>
    <row r="14" spans="2:11">
      <c r="B14" s="86" t="s">
        <v>1515</v>
      </c>
      <c r="C14" s="82" t="s">
        <v>1516</v>
      </c>
      <c r="D14" s="93" t="s">
        <v>468</v>
      </c>
      <c r="E14" s="93" t="s">
        <v>126</v>
      </c>
      <c r="F14" s="103">
        <v>44635</v>
      </c>
      <c r="G14" s="87">
        <v>467.52738400000004</v>
      </c>
      <c r="H14" s="89">
        <v>2.8283140000000002</v>
      </c>
      <c r="I14" s="87">
        <v>1.3223140000000001E-2</v>
      </c>
      <c r="J14" s="88">
        <f t="shared" si="0"/>
        <v>-2.4395851704383942E-4</v>
      </c>
      <c r="K14" s="88">
        <f>I14/'סכום נכסי הקרן'!$C$42</f>
        <v>1.7018749379382393E-7</v>
      </c>
    </row>
    <row r="15" spans="2:11">
      <c r="B15" s="86" t="s">
        <v>1515</v>
      </c>
      <c r="C15" s="82" t="s">
        <v>1517</v>
      </c>
      <c r="D15" s="93" t="s">
        <v>468</v>
      </c>
      <c r="E15" s="93" t="s">
        <v>126</v>
      </c>
      <c r="F15" s="103">
        <v>44587</v>
      </c>
      <c r="G15" s="87">
        <v>186.87138899999999</v>
      </c>
      <c r="H15" s="89">
        <v>11.058242999999999</v>
      </c>
      <c r="I15" s="87">
        <v>2.0664692999999998E-2</v>
      </c>
      <c r="J15" s="88">
        <f t="shared" si="0"/>
        <v>-3.8125043366751078E-4</v>
      </c>
      <c r="K15" s="88">
        <f>I15/'סכום נכסי הקרן'!$C$42</f>
        <v>2.6596347854509413E-7</v>
      </c>
    </row>
    <row r="16" spans="2:11" s="6" customFormat="1">
      <c r="B16" s="86" t="s">
        <v>1515</v>
      </c>
      <c r="C16" s="82" t="s">
        <v>1518</v>
      </c>
      <c r="D16" s="93" t="s">
        <v>468</v>
      </c>
      <c r="E16" s="93" t="s">
        <v>126</v>
      </c>
      <c r="F16" s="103">
        <v>44606</v>
      </c>
      <c r="G16" s="87">
        <v>473.16247800000002</v>
      </c>
      <c r="H16" s="89">
        <v>1.2932570000000001</v>
      </c>
      <c r="I16" s="87">
        <v>6.1192060000000003E-3</v>
      </c>
      <c r="J16" s="88">
        <f t="shared" si="0"/>
        <v>-1.1289545609029054E-4</v>
      </c>
      <c r="K16" s="88">
        <f>I16/'סכום נכסי הקרן'!$C$42</f>
        <v>7.8756810647707745E-8</v>
      </c>
    </row>
    <row r="17" spans="2:11" s="6" customFormat="1">
      <c r="B17" s="86" t="s">
        <v>1515</v>
      </c>
      <c r="C17" s="82" t="s">
        <v>1519</v>
      </c>
      <c r="D17" s="93" t="s">
        <v>468</v>
      </c>
      <c r="E17" s="93" t="s">
        <v>126</v>
      </c>
      <c r="F17" s="103">
        <v>44620</v>
      </c>
      <c r="G17" s="87">
        <v>236.540674</v>
      </c>
      <c r="H17" s="89">
        <v>6.1703789999999996</v>
      </c>
      <c r="I17" s="87">
        <v>1.4595456000000001E-2</v>
      </c>
      <c r="J17" s="88">
        <f t="shared" si="0"/>
        <v>-2.6927687382411505E-4</v>
      </c>
      <c r="K17" s="88">
        <f>I17/'סכום נכסי הקרן'!$C$42</f>
        <v>1.8784979039910568E-7</v>
      </c>
    </row>
    <row r="18" spans="2:11" s="6" customFormat="1">
      <c r="B18" s="86" t="s">
        <v>1515</v>
      </c>
      <c r="C18" s="82" t="s">
        <v>1520</v>
      </c>
      <c r="D18" s="93" t="s">
        <v>468</v>
      </c>
      <c r="E18" s="93" t="s">
        <v>126</v>
      </c>
      <c r="F18" s="103">
        <v>44616</v>
      </c>
      <c r="G18" s="87">
        <v>402.14778000000001</v>
      </c>
      <c r="H18" s="89">
        <v>7.2256549999999997</v>
      </c>
      <c r="I18" s="87">
        <v>2.905781E-2</v>
      </c>
      <c r="J18" s="88">
        <f t="shared" si="0"/>
        <v>-5.360981004618908E-4</v>
      </c>
      <c r="K18" s="88">
        <f>I18/'סכום נכסי הקרן'!$C$42</f>
        <v>3.7398650086417556E-7</v>
      </c>
    </row>
    <row r="19" spans="2:11">
      <c r="B19" s="86" t="s">
        <v>651</v>
      </c>
      <c r="C19" s="82" t="s">
        <v>1521</v>
      </c>
      <c r="D19" s="93" t="s">
        <v>468</v>
      </c>
      <c r="E19" s="93" t="s">
        <v>126</v>
      </c>
      <c r="F19" s="103">
        <v>44585</v>
      </c>
      <c r="G19" s="87">
        <v>2140.4896210000002</v>
      </c>
      <c r="H19" s="89">
        <v>11.729858</v>
      </c>
      <c r="I19" s="87">
        <v>0.25107638799999998</v>
      </c>
      <c r="J19" s="88">
        <f t="shared" si="0"/>
        <v>-4.6321995593485085E-3</v>
      </c>
      <c r="K19" s="88">
        <f>I19/'סכום נכסי הקרן'!$C$42</f>
        <v>3.2314610012845452E-6</v>
      </c>
    </row>
    <row r="20" spans="2:11">
      <c r="B20" s="86" t="s">
        <v>661</v>
      </c>
      <c r="C20" s="82" t="s">
        <v>1522</v>
      </c>
      <c r="D20" s="93" t="s">
        <v>468</v>
      </c>
      <c r="E20" s="93" t="s">
        <v>126</v>
      </c>
      <c r="F20" s="103">
        <v>44882</v>
      </c>
      <c r="G20" s="87">
        <v>595.23116800000003</v>
      </c>
      <c r="H20" s="89">
        <v>-1.4164460000000001</v>
      </c>
      <c r="I20" s="87">
        <v>-8.4311260000000006E-3</v>
      </c>
      <c r="J20" s="88">
        <f t="shared" si="0"/>
        <v>1.5554890865329701E-4</v>
      </c>
      <c r="K20" s="88">
        <f>I20/'סכום נכסי הקרן'!$C$42</f>
        <v>-1.0851221448157908E-7</v>
      </c>
    </row>
    <row r="21" spans="2:11">
      <c r="B21" s="86" t="s">
        <v>767</v>
      </c>
      <c r="C21" s="82" t="s">
        <v>1523</v>
      </c>
      <c r="D21" s="93" t="s">
        <v>468</v>
      </c>
      <c r="E21" s="93" t="s">
        <v>126</v>
      </c>
      <c r="F21" s="103">
        <v>44585</v>
      </c>
      <c r="G21" s="87">
        <v>2262.008926</v>
      </c>
      <c r="H21" s="89">
        <v>-41.956257999999998</v>
      </c>
      <c r="I21" s="87">
        <v>-0.94905429900000005</v>
      </c>
      <c r="J21" s="88">
        <f t="shared" si="0"/>
        <v>1.750944778457466E-2</v>
      </c>
      <c r="K21" s="88">
        <f>I21/'סכום נכסי הקרן'!$C$42</f>
        <v>-1.221473663752062E-5</v>
      </c>
    </row>
    <row r="22" spans="2:11">
      <c r="B22" s="86" t="s">
        <v>695</v>
      </c>
      <c r="C22" s="82" t="s">
        <v>1524</v>
      </c>
      <c r="D22" s="93" t="s">
        <v>468</v>
      </c>
      <c r="E22" s="93" t="s">
        <v>126</v>
      </c>
      <c r="F22" s="103">
        <v>44679</v>
      </c>
      <c r="G22" s="87">
        <v>1784.79168</v>
      </c>
      <c r="H22" s="89">
        <v>1.025569</v>
      </c>
      <c r="I22" s="87">
        <v>1.8304272999999999E-2</v>
      </c>
      <c r="J22" s="88">
        <f t="shared" si="0"/>
        <v>-3.377021869726547E-4</v>
      </c>
      <c r="K22" s="88">
        <f>I22/'סכום נכסי הקרן'!$C$42</f>
        <v>2.3558385887073408E-7</v>
      </c>
    </row>
    <row r="23" spans="2:11">
      <c r="B23" s="86" t="s">
        <v>695</v>
      </c>
      <c r="C23" s="82" t="s">
        <v>1525</v>
      </c>
      <c r="D23" s="93" t="s">
        <v>468</v>
      </c>
      <c r="E23" s="93" t="s">
        <v>126</v>
      </c>
      <c r="F23" s="103">
        <v>44917</v>
      </c>
      <c r="G23" s="87">
        <v>2096.031097</v>
      </c>
      <c r="H23" s="89">
        <v>0.28234999999999999</v>
      </c>
      <c r="I23" s="87">
        <v>5.9181350000000014E-3</v>
      </c>
      <c r="J23" s="88">
        <f t="shared" si="0"/>
        <v>-1.091858241132774E-4</v>
      </c>
      <c r="K23" s="88">
        <f>I23/'סכום נכסי הקרן'!$C$42</f>
        <v>7.6168940477338396E-8</v>
      </c>
    </row>
    <row r="24" spans="2:11">
      <c r="B24" s="85"/>
      <c r="C24" s="82"/>
      <c r="D24" s="82"/>
      <c r="E24" s="82"/>
      <c r="F24" s="82"/>
      <c r="G24" s="87"/>
      <c r="H24" s="89"/>
      <c r="I24" s="82"/>
      <c r="J24" s="88"/>
      <c r="K24" s="82"/>
    </row>
    <row r="25" spans="2:11">
      <c r="B25" s="97" t="s">
        <v>1526</v>
      </c>
      <c r="C25" s="84"/>
      <c r="D25" s="84"/>
      <c r="E25" s="84"/>
      <c r="F25" s="84"/>
      <c r="G25" s="90"/>
      <c r="H25" s="92"/>
      <c r="I25" s="90">
        <v>-41.933756760000001</v>
      </c>
      <c r="J25" s="91">
        <f t="shared" si="0"/>
        <v>0.773651123201197</v>
      </c>
      <c r="K25" s="91">
        <f>I25/'סכום נכסי הקרן'!$C$42</f>
        <v>-5.3970546846998689E-4</v>
      </c>
    </row>
    <row r="26" spans="2:11">
      <c r="B26" s="86" t="s">
        <v>1527</v>
      </c>
      <c r="C26" s="82" t="s">
        <v>1528</v>
      </c>
      <c r="D26" s="93" t="s">
        <v>468</v>
      </c>
      <c r="E26" s="93" t="s">
        <v>125</v>
      </c>
      <c r="F26" s="103">
        <v>44657</v>
      </c>
      <c r="G26" s="87">
        <v>1814.8896</v>
      </c>
      <c r="H26" s="89">
        <v>-10.623476999999999</v>
      </c>
      <c r="I26" s="87">
        <v>-0.192804381</v>
      </c>
      <c r="J26" s="88">
        <f t="shared" si="0"/>
        <v>3.557118117808282E-3</v>
      </c>
      <c r="K26" s="88">
        <f>I26/'סכום נכסי הקרן'!$C$42</f>
        <v>-2.4814752316665755E-6</v>
      </c>
    </row>
    <row r="27" spans="2:11">
      <c r="B27" s="86" t="s">
        <v>1529</v>
      </c>
      <c r="C27" s="82" t="s">
        <v>1530</v>
      </c>
      <c r="D27" s="93" t="s">
        <v>468</v>
      </c>
      <c r="E27" s="93" t="s">
        <v>125</v>
      </c>
      <c r="F27" s="103">
        <v>44658</v>
      </c>
      <c r="G27" s="87">
        <v>1517.4493600000001</v>
      </c>
      <c r="H27" s="89">
        <v>-10.251533999999999</v>
      </c>
      <c r="I27" s="87">
        <v>-0.15556182999999998</v>
      </c>
      <c r="J27" s="88">
        <f t="shared" si="0"/>
        <v>2.8700167551297079E-3</v>
      </c>
      <c r="K27" s="88">
        <f>I27/'סכום נכסי הקרן'!$C$42</f>
        <v>-2.0021475971426522E-6</v>
      </c>
    </row>
    <row r="28" spans="2:11">
      <c r="B28" s="86" t="s">
        <v>1531</v>
      </c>
      <c r="C28" s="82" t="s">
        <v>1532</v>
      </c>
      <c r="D28" s="93" t="s">
        <v>468</v>
      </c>
      <c r="E28" s="93" t="s">
        <v>125</v>
      </c>
      <c r="F28" s="103">
        <v>44679</v>
      </c>
      <c r="G28" s="87">
        <v>1747.4733000000001</v>
      </c>
      <c r="H28" s="89">
        <v>-7.671678</v>
      </c>
      <c r="I28" s="87">
        <v>-0.13406052299999999</v>
      </c>
      <c r="J28" s="88">
        <f t="shared" si="0"/>
        <v>2.4733313256307897E-3</v>
      </c>
      <c r="K28" s="88">
        <f>I28/'סכום נכסי הקרן'!$C$42</f>
        <v>-1.7254165369238536E-6</v>
      </c>
    </row>
    <row r="29" spans="2:11">
      <c r="B29" s="86" t="s">
        <v>1533</v>
      </c>
      <c r="C29" s="82" t="s">
        <v>1534</v>
      </c>
      <c r="D29" s="93" t="s">
        <v>468</v>
      </c>
      <c r="E29" s="93" t="s">
        <v>125</v>
      </c>
      <c r="F29" s="103">
        <v>44714</v>
      </c>
      <c r="G29" s="87">
        <v>1561.01432</v>
      </c>
      <c r="H29" s="89">
        <v>-7.0152460000000003</v>
      </c>
      <c r="I29" s="87">
        <v>-0.109508993</v>
      </c>
      <c r="J29" s="88">
        <f t="shared" si="0"/>
        <v>2.0203712231167629E-3</v>
      </c>
      <c r="K29" s="88">
        <f>I29/'סכום נכסי הקרן'!$C$42</f>
        <v>-1.409427796011795E-6</v>
      </c>
    </row>
    <row r="30" spans="2:11">
      <c r="B30" s="86" t="s">
        <v>1535</v>
      </c>
      <c r="C30" s="82" t="s">
        <v>1536</v>
      </c>
      <c r="D30" s="93" t="s">
        <v>468</v>
      </c>
      <c r="E30" s="93" t="s">
        <v>125</v>
      </c>
      <c r="F30" s="103">
        <v>44721</v>
      </c>
      <c r="G30" s="87">
        <v>1954.41875</v>
      </c>
      <c r="H30" s="89">
        <v>-6.8293990000000004</v>
      </c>
      <c r="I30" s="87">
        <v>-0.13347505899999998</v>
      </c>
      <c r="J30" s="88">
        <f t="shared" si="0"/>
        <v>2.4625298874532799E-3</v>
      </c>
      <c r="K30" s="88">
        <f>I30/'סכום נכסי הקרן'!$C$42</f>
        <v>-1.7178813636695049E-6</v>
      </c>
    </row>
    <row r="31" spans="2:11">
      <c r="B31" s="86" t="s">
        <v>1537</v>
      </c>
      <c r="C31" s="82" t="s">
        <v>1538</v>
      </c>
      <c r="D31" s="93" t="s">
        <v>468</v>
      </c>
      <c r="E31" s="93" t="s">
        <v>125</v>
      </c>
      <c r="F31" s="103">
        <v>44684</v>
      </c>
      <c r="G31" s="87">
        <v>1574.42624</v>
      </c>
      <c r="H31" s="89">
        <v>-6.2531160000000003</v>
      </c>
      <c r="I31" s="87">
        <v>-9.8450694999999991E-2</v>
      </c>
      <c r="J31" s="88">
        <f t="shared" si="0"/>
        <v>1.8163526631447095E-3</v>
      </c>
      <c r="K31" s="88">
        <f>I31/'סכום נכסי הקרן'!$C$42</f>
        <v>-1.2671027489923081E-6</v>
      </c>
    </row>
    <row r="32" spans="2:11">
      <c r="B32" s="86" t="s">
        <v>1539</v>
      </c>
      <c r="C32" s="82" t="s">
        <v>1540</v>
      </c>
      <c r="D32" s="93" t="s">
        <v>468</v>
      </c>
      <c r="E32" s="93" t="s">
        <v>125</v>
      </c>
      <c r="F32" s="103">
        <v>44900</v>
      </c>
      <c r="G32" s="87">
        <v>2944.0115600000004</v>
      </c>
      <c r="H32" s="89">
        <v>-4.1977779999999996</v>
      </c>
      <c r="I32" s="87">
        <v>-0.123583083</v>
      </c>
      <c r="J32" s="88">
        <f t="shared" si="0"/>
        <v>2.2800292260677659E-3</v>
      </c>
      <c r="K32" s="88">
        <f>I32/'סכום נכסי הקרן'!$C$42</f>
        <v>-1.5905673819595139E-6</v>
      </c>
    </row>
    <row r="33" spans="2:11">
      <c r="B33" s="86" t="s">
        <v>1541</v>
      </c>
      <c r="C33" s="82" t="s">
        <v>1542</v>
      </c>
      <c r="D33" s="93" t="s">
        <v>468</v>
      </c>
      <c r="E33" s="93" t="s">
        <v>125</v>
      </c>
      <c r="F33" s="103">
        <v>44889</v>
      </c>
      <c r="G33" s="87">
        <v>1602.8195600000001</v>
      </c>
      <c r="H33" s="89">
        <v>-3.4680420000000001</v>
      </c>
      <c r="I33" s="87">
        <v>-5.5586463000000003E-2</v>
      </c>
      <c r="J33" s="88">
        <f t="shared" si="0"/>
        <v>1.0255348639727213E-3</v>
      </c>
      <c r="K33" s="88">
        <f>I33/'סכום נכסי הקרן'!$C$42</f>
        <v>-7.1542166435756732E-7</v>
      </c>
    </row>
    <row r="34" spans="2:11">
      <c r="B34" s="86" t="s">
        <v>1543</v>
      </c>
      <c r="C34" s="82" t="s">
        <v>1544</v>
      </c>
      <c r="D34" s="93" t="s">
        <v>468</v>
      </c>
      <c r="E34" s="93" t="s">
        <v>125</v>
      </c>
      <c r="F34" s="103">
        <v>44726</v>
      </c>
      <c r="G34" s="87">
        <v>15548.775449999999</v>
      </c>
      <c r="H34" s="89">
        <v>-3.8071990000000002</v>
      </c>
      <c r="I34" s="87">
        <v>-0.59197285899999996</v>
      </c>
      <c r="J34" s="88">
        <f t="shared" si="0"/>
        <v>1.0921522483452632E-2</v>
      </c>
      <c r="K34" s="88">
        <f>I34/'סכום נכסי הקרן'!$C$42</f>
        <v>-7.6189450665405263E-6</v>
      </c>
    </row>
    <row r="35" spans="2:11">
      <c r="B35" s="86" t="s">
        <v>1545</v>
      </c>
      <c r="C35" s="82" t="s">
        <v>1546</v>
      </c>
      <c r="D35" s="93" t="s">
        <v>468</v>
      </c>
      <c r="E35" s="93" t="s">
        <v>125</v>
      </c>
      <c r="F35" s="103">
        <v>44725</v>
      </c>
      <c r="G35" s="87">
        <v>1774.03556</v>
      </c>
      <c r="H35" s="89">
        <v>-3.5622989999999999</v>
      </c>
      <c r="I35" s="87">
        <v>-6.3196446000000003E-2</v>
      </c>
      <c r="J35" s="88">
        <f t="shared" si="0"/>
        <v>1.1659342068979892E-3</v>
      </c>
      <c r="K35" s="88">
        <f>I35/'סכום נכסי הקרן'!$C$42</f>
        <v>-8.1336541558334325E-7</v>
      </c>
    </row>
    <row r="36" spans="2:11">
      <c r="B36" s="86" t="s">
        <v>1547</v>
      </c>
      <c r="C36" s="82" t="s">
        <v>1548</v>
      </c>
      <c r="D36" s="93" t="s">
        <v>468</v>
      </c>
      <c r="E36" s="93" t="s">
        <v>125</v>
      </c>
      <c r="F36" s="103">
        <v>44896</v>
      </c>
      <c r="G36" s="87">
        <v>1634.36373</v>
      </c>
      <c r="H36" s="89">
        <v>-3.3340960000000002</v>
      </c>
      <c r="I36" s="87">
        <v>-5.4491262999999998E-2</v>
      </c>
      <c r="J36" s="88">
        <f t="shared" si="0"/>
        <v>1.0053291210201083E-3</v>
      </c>
      <c r="K36" s="88">
        <f>I36/'סכום נכסי הקרן'!$C$42</f>
        <v>-7.0132596974925224E-7</v>
      </c>
    </row>
    <row r="37" spans="2:11">
      <c r="B37" s="86" t="s">
        <v>1549</v>
      </c>
      <c r="C37" s="82" t="s">
        <v>1550</v>
      </c>
      <c r="D37" s="93" t="s">
        <v>468</v>
      </c>
      <c r="E37" s="93" t="s">
        <v>125</v>
      </c>
      <c r="F37" s="103">
        <v>44894</v>
      </c>
      <c r="G37" s="87">
        <v>1615.6132</v>
      </c>
      <c r="H37" s="89">
        <v>-2.6410680000000002</v>
      </c>
      <c r="I37" s="87">
        <v>-4.2669445E-2</v>
      </c>
      <c r="J37" s="88">
        <f t="shared" si="0"/>
        <v>7.8722410299548128E-4</v>
      </c>
      <c r="K37" s="88">
        <f>I37/'סכום נכסי הקרן'!$C$42</f>
        <v>-5.4917409224461148E-7</v>
      </c>
    </row>
    <row r="38" spans="2:11">
      <c r="B38" s="86" t="s">
        <v>1551</v>
      </c>
      <c r="C38" s="82" t="s">
        <v>1552</v>
      </c>
      <c r="D38" s="93" t="s">
        <v>468</v>
      </c>
      <c r="E38" s="93" t="s">
        <v>125</v>
      </c>
      <c r="F38" s="103">
        <v>44818</v>
      </c>
      <c r="G38" s="87">
        <v>18215.308475000002</v>
      </c>
      <c r="H38" s="89">
        <v>-3.4705819999999998</v>
      </c>
      <c r="I38" s="87">
        <v>-0.63217719699999997</v>
      </c>
      <c r="J38" s="88">
        <f t="shared" si="0"/>
        <v>1.1663266931232001E-2</v>
      </c>
      <c r="K38" s="88">
        <f>I38/'סכום נכסי הקרן'!$C$42</f>
        <v>-8.1363921724366909E-6</v>
      </c>
    </row>
    <row r="39" spans="2:11">
      <c r="B39" s="86" t="s">
        <v>1553</v>
      </c>
      <c r="C39" s="82" t="s">
        <v>1554</v>
      </c>
      <c r="D39" s="93" t="s">
        <v>468</v>
      </c>
      <c r="E39" s="93" t="s">
        <v>125</v>
      </c>
      <c r="F39" s="103">
        <v>44825</v>
      </c>
      <c r="G39" s="87">
        <v>1014.7520500000001</v>
      </c>
      <c r="H39" s="89">
        <v>-2.5031729999999999</v>
      </c>
      <c r="I39" s="87">
        <v>-2.5401002999999998E-2</v>
      </c>
      <c r="J39" s="88">
        <f t="shared" si="0"/>
        <v>4.6863233871123768E-4</v>
      </c>
      <c r="K39" s="88">
        <f>I39/'סכום נכסי הקרן'!$C$42</f>
        <v>-3.269218234412857E-7</v>
      </c>
    </row>
    <row r="40" spans="2:11">
      <c r="B40" s="86" t="s">
        <v>1555</v>
      </c>
      <c r="C40" s="82" t="s">
        <v>1556</v>
      </c>
      <c r="D40" s="93" t="s">
        <v>468</v>
      </c>
      <c r="E40" s="93" t="s">
        <v>125</v>
      </c>
      <c r="F40" s="103">
        <v>44887</v>
      </c>
      <c r="G40" s="87">
        <v>20952.3158</v>
      </c>
      <c r="H40" s="89">
        <v>-2.0261360000000002</v>
      </c>
      <c r="I40" s="87">
        <v>-0.42452237099999995</v>
      </c>
      <c r="J40" s="88">
        <f t="shared" si="0"/>
        <v>7.8321675548390628E-3</v>
      </c>
      <c r="K40" s="88">
        <f>I40/'סכום נכסי הקרן'!$C$42</f>
        <v>-5.463785332372032E-6</v>
      </c>
    </row>
    <row r="41" spans="2:11">
      <c r="B41" s="86" t="s">
        <v>1557</v>
      </c>
      <c r="C41" s="82" t="s">
        <v>1558</v>
      </c>
      <c r="D41" s="93" t="s">
        <v>468</v>
      </c>
      <c r="E41" s="93" t="s">
        <v>125</v>
      </c>
      <c r="F41" s="103">
        <v>44886</v>
      </c>
      <c r="G41" s="87">
        <v>18354.725025</v>
      </c>
      <c r="H41" s="89">
        <v>-1.91449</v>
      </c>
      <c r="I41" s="87">
        <v>-0.35139941399999997</v>
      </c>
      <c r="J41" s="88">
        <f t="shared" si="0"/>
        <v>6.4830955377855916E-3</v>
      </c>
      <c r="K41" s="88">
        <f>I41/'סכום נכסי הקרן'!$C$42</f>
        <v>-4.5226614547889799E-6</v>
      </c>
    </row>
    <row r="42" spans="2:11">
      <c r="B42" s="86" t="s">
        <v>1559</v>
      </c>
      <c r="C42" s="82" t="s">
        <v>1560</v>
      </c>
      <c r="D42" s="93" t="s">
        <v>468</v>
      </c>
      <c r="E42" s="93" t="s">
        <v>125</v>
      </c>
      <c r="F42" s="103">
        <v>44852</v>
      </c>
      <c r="G42" s="87">
        <v>3374.7957719999999</v>
      </c>
      <c r="H42" s="89">
        <v>-0.89629199999999998</v>
      </c>
      <c r="I42" s="87">
        <v>-3.0248022999999999E-2</v>
      </c>
      <c r="J42" s="88">
        <f t="shared" si="0"/>
        <v>5.5805677279284244E-4</v>
      </c>
      <c r="K42" s="88">
        <f>I42/'סכום נכסי הקרן'!$C$42</f>
        <v>-3.8930505360965269E-7</v>
      </c>
    </row>
    <row r="43" spans="2:11">
      <c r="B43" s="86" t="s">
        <v>1561</v>
      </c>
      <c r="C43" s="82" t="s">
        <v>1562</v>
      </c>
      <c r="D43" s="93" t="s">
        <v>468</v>
      </c>
      <c r="E43" s="93" t="s">
        <v>125</v>
      </c>
      <c r="F43" s="103">
        <v>44865</v>
      </c>
      <c r="G43" s="87">
        <v>2657.340725</v>
      </c>
      <c r="H43" s="89">
        <v>-0.76047299999999995</v>
      </c>
      <c r="I43" s="87">
        <v>-2.0208352000000002E-2</v>
      </c>
      <c r="J43" s="88">
        <f t="shared" si="0"/>
        <v>3.7283123265880168E-4</v>
      </c>
      <c r="K43" s="88">
        <f>I43/'סכום נכסי הקרן'!$C$42</f>
        <v>-2.6009017378500185E-7</v>
      </c>
    </row>
    <row r="44" spans="2:11">
      <c r="B44" s="86" t="s">
        <v>1561</v>
      </c>
      <c r="C44" s="82" t="s">
        <v>1563</v>
      </c>
      <c r="D44" s="93" t="s">
        <v>468</v>
      </c>
      <c r="E44" s="93" t="s">
        <v>125</v>
      </c>
      <c r="F44" s="103">
        <v>44865</v>
      </c>
      <c r="G44" s="87">
        <v>1649.8563999999999</v>
      </c>
      <c r="H44" s="89">
        <v>-0.76047299999999995</v>
      </c>
      <c r="I44" s="87">
        <v>-1.2546708E-2</v>
      </c>
      <c r="J44" s="88">
        <f t="shared" si="0"/>
        <v>2.3147877716352366E-4</v>
      </c>
      <c r="K44" s="88">
        <f>I44/'סכום נכסי הקרן'!$C$42</f>
        <v>-1.6148152329045303E-7</v>
      </c>
    </row>
    <row r="45" spans="2:11">
      <c r="B45" s="86" t="s">
        <v>1564</v>
      </c>
      <c r="C45" s="82" t="s">
        <v>1565</v>
      </c>
      <c r="D45" s="93" t="s">
        <v>468</v>
      </c>
      <c r="E45" s="93" t="s">
        <v>125</v>
      </c>
      <c r="F45" s="103">
        <v>44865</v>
      </c>
      <c r="G45" s="87">
        <v>415.07989999999995</v>
      </c>
      <c r="H45" s="89">
        <v>-0.28478300000000001</v>
      </c>
      <c r="I45" s="87">
        <v>-1.182076E-3</v>
      </c>
      <c r="J45" s="88">
        <f t="shared" si="0"/>
        <v>2.1808549859799828E-5</v>
      </c>
      <c r="K45" s="88">
        <f>I45/'סכום נכסי הקרן'!$C$42</f>
        <v>-1.5213826059001735E-8</v>
      </c>
    </row>
    <row r="46" spans="2:11">
      <c r="B46" s="86" t="s">
        <v>1566</v>
      </c>
      <c r="C46" s="82" t="s">
        <v>1567</v>
      </c>
      <c r="D46" s="93" t="s">
        <v>468</v>
      </c>
      <c r="E46" s="93" t="s">
        <v>125</v>
      </c>
      <c r="F46" s="103">
        <v>44859</v>
      </c>
      <c r="G46" s="87">
        <v>1871.979435</v>
      </c>
      <c r="H46" s="89">
        <v>-9.8249000000000003E-2</v>
      </c>
      <c r="I46" s="87">
        <v>-1.8391990000000001E-3</v>
      </c>
      <c r="J46" s="88">
        <f t="shared" si="0"/>
        <v>3.3932050979458163E-5</v>
      </c>
      <c r="K46" s="88">
        <f>I46/'סכום נכסי הקרן'!$C$42</f>
        <v>-2.3671281435279909E-8</v>
      </c>
    </row>
    <row r="47" spans="2:11">
      <c r="B47" s="86" t="s">
        <v>1568</v>
      </c>
      <c r="C47" s="82" t="s">
        <v>1569</v>
      </c>
      <c r="D47" s="93" t="s">
        <v>468</v>
      </c>
      <c r="E47" s="93" t="s">
        <v>125</v>
      </c>
      <c r="F47" s="103">
        <v>44781</v>
      </c>
      <c r="G47" s="87">
        <v>1673.6364000000001</v>
      </c>
      <c r="H47" s="89">
        <v>6.634112</v>
      </c>
      <c r="I47" s="87">
        <v>0.11103091299999999</v>
      </c>
      <c r="J47" s="88">
        <f t="shared" si="0"/>
        <v>-2.048449678480569E-3</v>
      </c>
      <c r="K47" s="88">
        <f>I47/'סכום נכסי הקרן'!$C$42</f>
        <v>1.4290155603820351E-6</v>
      </c>
    </row>
    <row r="48" spans="2:11">
      <c r="B48" s="86" t="s">
        <v>1570</v>
      </c>
      <c r="C48" s="82" t="s">
        <v>1571</v>
      </c>
      <c r="D48" s="93" t="s">
        <v>468</v>
      </c>
      <c r="E48" s="93" t="s">
        <v>125</v>
      </c>
      <c r="F48" s="103">
        <v>44922</v>
      </c>
      <c r="G48" s="87">
        <v>1673.6364000000001</v>
      </c>
      <c r="H48" s="89">
        <v>0.15354200000000001</v>
      </c>
      <c r="I48" s="87">
        <v>2.5697350000000001E-3</v>
      </c>
      <c r="J48" s="88">
        <f t="shared" si="0"/>
        <v>-4.7409975224920153E-5</v>
      </c>
      <c r="K48" s="88">
        <f>I48/'סכום נכסי הקרן'!$C$42</f>
        <v>3.307359366718284E-8</v>
      </c>
    </row>
    <row r="49" spans="2:11">
      <c r="B49" s="86" t="s">
        <v>1572</v>
      </c>
      <c r="C49" s="82" t="s">
        <v>1573</v>
      </c>
      <c r="D49" s="93" t="s">
        <v>468</v>
      </c>
      <c r="E49" s="93" t="s">
        <v>125</v>
      </c>
      <c r="F49" s="103">
        <v>44656</v>
      </c>
      <c r="G49" s="87">
        <v>2358.01728</v>
      </c>
      <c r="H49" s="89">
        <v>-11.323626000000001</v>
      </c>
      <c r="I49" s="87">
        <v>-0.26701305000000003</v>
      </c>
      <c r="J49" s="88">
        <f t="shared" si="0"/>
        <v>4.9262208302530679E-3</v>
      </c>
      <c r="K49" s="88">
        <f>I49/'סכום נכסי הקרן'!$C$42</f>
        <v>-3.4365726892209415E-6</v>
      </c>
    </row>
    <row r="50" spans="2:11">
      <c r="B50" s="86" t="s">
        <v>1574</v>
      </c>
      <c r="C50" s="82" t="s">
        <v>1575</v>
      </c>
      <c r="D50" s="93" t="s">
        <v>468</v>
      </c>
      <c r="E50" s="93" t="s">
        <v>125</v>
      </c>
      <c r="F50" s="103">
        <v>44656</v>
      </c>
      <c r="G50" s="87">
        <v>1720.4758200000003</v>
      </c>
      <c r="H50" s="89">
        <v>-11.253212</v>
      </c>
      <c r="I50" s="87">
        <v>-0.193608795</v>
      </c>
      <c r="J50" s="88">
        <f t="shared" si="0"/>
        <v>3.5719590441335952E-3</v>
      </c>
      <c r="K50" s="88">
        <f>I50/'סכום נכסי הקרן'!$C$42</f>
        <v>-2.4918283855039143E-6</v>
      </c>
    </row>
    <row r="51" spans="2:11">
      <c r="B51" s="86" t="s">
        <v>1576</v>
      </c>
      <c r="C51" s="82" t="s">
        <v>1577</v>
      </c>
      <c r="D51" s="93" t="s">
        <v>468</v>
      </c>
      <c r="E51" s="93" t="s">
        <v>125</v>
      </c>
      <c r="F51" s="103">
        <v>44665</v>
      </c>
      <c r="G51" s="87">
        <v>1296.16704</v>
      </c>
      <c r="H51" s="89">
        <v>-11.239820999999999</v>
      </c>
      <c r="I51" s="87">
        <v>-0.145686856</v>
      </c>
      <c r="J51" s="88">
        <f t="shared" si="0"/>
        <v>2.6878297698231567E-3</v>
      </c>
      <c r="K51" s="88">
        <f>I51/'סכום נכסי הקרן'!$C$42</f>
        <v>-1.875052438478434E-6</v>
      </c>
    </row>
    <row r="52" spans="2:11">
      <c r="B52" s="86" t="s">
        <v>1578</v>
      </c>
      <c r="C52" s="82" t="s">
        <v>1579</v>
      </c>
      <c r="D52" s="93" t="s">
        <v>468</v>
      </c>
      <c r="E52" s="93" t="s">
        <v>125</v>
      </c>
      <c r="F52" s="103">
        <v>44664</v>
      </c>
      <c r="G52" s="87">
        <v>2065.2239159999999</v>
      </c>
      <c r="H52" s="89">
        <v>-11.209114</v>
      </c>
      <c r="I52" s="87">
        <v>-0.23149331000000001</v>
      </c>
      <c r="J52" s="88">
        <f t="shared" si="0"/>
        <v>4.2709042340298752E-3</v>
      </c>
      <c r="K52" s="88">
        <f>I52/'סכום נכסי הקרן'!$C$42</f>
        <v>-2.9794183725602813E-6</v>
      </c>
    </row>
    <row r="53" spans="2:11">
      <c r="B53" s="86" t="s">
        <v>1580</v>
      </c>
      <c r="C53" s="82" t="s">
        <v>1581</v>
      </c>
      <c r="D53" s="93" t="s">
        <v>468</v>
      </c>
      <c r="E53" s="93" t="s">
        <v>125</v>
      </c>
      <c r="F53" s="103">
        <v>44664</v>
      </c>
      <c r="G53" s="87">
        <v>1721.1287520000001</v>
      </c>
      <c r="H53" s="89">
        <v>-11.202083</v>
      </c>
      <c r="I53" s="87">
        <v>-0.19280226899999997</v>
      </c>
      <c r="J53" s="88">
        <f t="shared" si="0"/>
        <v>3.5570791527524781E-3</v>
      </c>
      <c r="K53" s="88">
        <f>I53/'סכום נכסי הקרן'!$C$42</f>
        <v>-2.481448049319047E-6</v>
      </c>
    </row>
    <row r="54" spans="2:11">
      <c r="B54" s="86" t="s">
        <v>1582</v>
      </c>
      <c r="C54" s="82" t="s">
        <v>1583</v>
      </c>
      <c r="D54" s="93" t="s">
        <v>468</v>
      </c>
      <c r="E54" s="93" t="s">
        <v>125</v>
      </c>
      <c r="F54" s="103">
        <v>44665</v>
      </c>
      <c r="G54" s="87">
        <v>1340.0079840000001</v>
      </c>
      <c r="H54" s="89">
        <v>-11.187075999999999</v>
      </c>
      <c r="I54" s="87">
        <v>-0.149907709</v>
      </c>
      <c r="J54" s="88">
        <f t="shared" si="0"/>
        <v>2.7657018212829494E-3</v>
      </c>
      <c r="K54" s="88">
        <f>I54/'סכום נכסי הקרן'!$C$42</f>
        <v>-1.9293766302923405E-6</v>
      </c>
    </row>
    <row r="55" spans="2:11">
      <c r="B55" s="86" t="s">
        <v>1584</v>
      </c>
      <c r="C55" s="82" t="s">
        <v>1585</v>
      </c>
      <c r="D55" s="93" t="s">
        <v>468</v>
      </c>
      <c r="E55" s="93" t="s">
        <v>125</v>
      </c>
      <c r="F55" s="103">
        <v>44656</v>
      </c>
      <c r="G55" s="87">
        <v>1477.0254600000001</v>
      </c>
      <c r="H55" s="89">
        <v>-11.077567999999999</v>
      </c>
      <c r="I55" s="87">
        <v>-0.163618496</v>
      </c>
      <c r="J55" s="88">
        <f t="shared" si="0"/>
        <v>3.0186571151105844E-3</v>
      </c>
      <c r="K55" s="88">
        <f>I55/'סכום נכסי הקרן'!$C$42</f>
        <v>-2.1058403505184704E-6</v>
      </c>
    </row>
    <row r="56" spans="2:11">
      <c r="B56" s="86" t="s">
        <v>1586</v>
      </c>
      <c r="C56" s="82" t="s">
        <v>1587</v>
      </c>
      <c r="D56" s="93" t="s">
        <v>468</v>
      </c>
      <c r="E56" s="93" t="s">
        <v>125</v>
      </c>
      <c r="F56" s="103">
        <v>44657</v>
      </c>
      <c r="G56" s="87">
        <v>434.24192000000005</v>
      </c>
      <c r="H56" s="89">
        <v>-10.693095</v>
      </c>
      <c r="I56" s="87">
        <v>-4.6433902999999999E-2</v>
      </c>
      <c r="J56" s="88">
        <f t="shared" si="0"/>
        <v>8.5667595718093325E-4</v>
      </c>
      <c r="K56" s="88">
        <f>I56/'סכום נכסי הקרן'!$C$42</f>
        <v>-5.9762428429522201E-7</v>
      </c>
    </row>
    <row r="57" spans="2:11">
      <c r="B57" s="86" t="s">
        <v>1588</v>
      </c>
      <c r="C57" s="82" t="s">
        <v>1589</v>
      </c>
      <c r="D57" s="93" t="s">
        <v>468</v>
      </c>
      <c r="E57" s="93" t="s">
        <v>125</v>
      </c>
      <c r="F57" s="103">
        <v>44657</v>
      </c>
      <c r="G57" s="87">
        <v>2026.8874800000003</v>
      </c>
      <c r="H57" s="89">
        <v>-10.623476999999999</v>
      </c>
      <c r="I57" s="87">
        <v>-0.215325927</v>
      </c>
      <c r="J57" s="88">
        <f t="shared" si="0"/>
        <v>3.9726263075192444E-3</v>
      </c>
      <c r="K57" s="88">
        <f>I57/'סכום נכסי הקרן'!$C$42</f>
        <v>-2.7713372062128875E-6</v>
      </c>
    </row>
    <row r="58" spans="2:11">
      <c r="B58" s="86" t="s">
        <v>1590</v>
      </c>
      <c r="C58" s="82" t="s">
        <v>1591</v>
      </c>
      <c r="D58" s="93" t="s">
        <v>468</v>
      </c>
      <c r="E58" s="93" t="s">
        <v>125</v>
      </c>
      <c r="F58" s="103">
        <v>44658</v>
      </c>
      <c r="G58" s="87">
        <v>2475.1563900000001</v>
      </c>
      <c r="H58" s="89">
        <v>-10.469661</v>
      </c>
      <c r="I58" s="87">
        <v>-0.259140494</v>
      </c>
      <c r="J58" s="88">
        <f t="shared" si="0"/>
        <v>4.7809771825941469E-3</v>
      </c>
      <c r="K58" s="88">
        <f>I58/'סכום נכסי הקרן'!$C$42</f>
        <v>-3.3352495106573375E-6</v>
      </c>
    </row>
    <row r="59" spans="2:11">
      <c r="B59" s="86" t="s">
        <v>1592</v>
      </c>
      <c r="C59" s="82" t="s">
        <v>1593</v>
      </c>
      <c r="D59" s="93" t="s">
        <v>468</v>
      </c>
      <c r="E59" s="93" t="s">
        <v>125</v>
      </c>
      <c r="F59" s="103">
        <v>44658</v>
      </c>
      <c r="G59" s="87">
        <v>2178.9584519999999</v>
      </c>
      <c r="H59" s="89">
        <v>-10.428046999999999</v>
      </c>
      <c r="I59" s="87">
        <v>-0.227222806</v>
      </c>
      <c r="J59" s="88">
        <f t="shared" si="0"/>
        <v>4.1921161532207946E-3</v>
      </c>
      <c r="K59" s="88">
        <f>I59/'סכום נכסי הקרן'!$C$42</f>
        <v>-2.9244551510413002E-6</v>
      </c>
    </row>
    <row r="60" spans="2:11">
      <c r="B60" s="86" t="s">
        <v>1594</v>
      </c>
      <c r="C60" s="82" t="s">
        <v>1595</v>
      </c>
      <c r="D60" s="93" t="s">
        <v>468</v>
      </c>
      <c r="E60" s="93" t="s">
        <v>125</v>
      </c>
      <c r="F60" s="103">
        <v>44658</v>
      </c>
      <c r="G60" s="87">
        <v>2228.690106</v>
      </c>
      <c r="H60" s="89">
        <v>-10.417648</v>
      </c>
      <c r="I60" s="87">
        <v>-0.23217709</v>
      </c>
      <c r="J60" s="88">
        <f t="shared" si="0"/>
        <v>4.2835195398335064E-3</v>
      </c>
      <c r="K60" s="88">
        <f>I60/'סכום נכסי הקרן'!$C$42</f>
        <v>-2.9882189149810935E-6</v>
      </c>
    </row>
    <row r="61" spans="2:11">
      <c r="B61" s="86" t="s">
        <v>1596</v>
      </c>
      <c r="C61" s="82" t="s">
        <v>1597</v>
      </c>
      <c r="D61" s="93" t="s">
        <v>468</v>
      </c>
      <c r="E61" s="93" t="s">
        <v>125</v>
      </c>
      <c r="F61" s="103">
        <v>44662</v>
      </c>
      <c r="G61" s="87">
        <v>1981.0578720000003</v>
      </c>
      <c r="H61" s="89">
        <v>-10.413218000000001</v>
      </c>
      <c r="I61" s="87">
        <v>-0.20629186699999999</v>
      </c>
      <c r="J61" s="88">
        <f t="shared" si="0"/>
        <v>3.8059536503073361E-3</v>
      </c>
      <c r="K61" s="88">
        <f>I61/'סכום נכסי הקרן'!$C$42</f>
        <v>-2.6550649720700867E-6</v>
      </c>
    </row>
    <row r="62" spans="2:11">
      <c r="B62" s="86" t="s">
        <v>1598</v>
      </c>
      <c r="C62" s="82" t="s">
        <v>1599</v>
      </c>
      <c r="D62" s="93" t="s">
        <v>468</v>
      </c>
      <c r="E62" s="93" t="s">
        <v>125</v>
      </c>
      <c r="F62" s="103">
        <v>44658</v>
      </c>
      <c r="G62" s="87">
        <v>2476.4778000000001</v>
      </c>
      <c r="H62" s="89">
        <v>-10.410717</v>
      </c>
      <c r="I62" s="87">
        <v>-0.25781908399999998</v>
      </c>
      <c r="J62" s="88">
        <f t="shared" si="0"/>
        <v>4.7565980091144053E-3</v>
      </c>
      <c r="K62" s="88">
        <f>I62/'סכום נכסי הקרן'!$C$42</f>
        <v>-3.3182423961464045E-6</v>
      </c>
    </row>
    <row r="63" spans="2:11">
      <c r="B63" s="86" t="s">
        <v>1600</v>
      </c>
      <c r="C63" s="82" t="s">
        <v>1601</v>
      </c>
      <c r="D63" s="93" t="s">
        <v>468</v>
      </c>
      <c r="E63" s="93" t="s">
        <v>125</v>
      </c>
      <c r="F63" s="103">
        <v>44662</v>
      </c>
      <c r="G63" s="87">
        <v>2724.1255799999994</v>
      </c>
      <c r="H63" s="89">
        <v>-10.406286</v>
      </c>
      <c r="I63" s="87">
        <v>-0.28348031099999998</v>
      </c>
      <c r="J63" s="88">
        <f t="shared" si="0"/>
        <v>5.230031315004333E-3</v>
      </c>
      <c r="K63" s="88">
        <f>I63/'סכום נכסי הקרן'!$C$42</f>
        <v>-3.6485134142861506E-6</v>
      </c>
    </row>
    <row r="64" spans="2:11">
      <c r="B64" s="86" t="s">
        <v>1602</v>
      </c>
      <c r="C64" s="82" t="s">
        <v>1603</v>
      </c>
      <c r="D64" s="93" t="s">
        <v>468</v>
      </c>
      <c r="E64" s="93" t="s">
        <v>125</v>
      </c>
      <c r="F64" s="103">
        <v>44658</v>
      </c>
      <c r="G64" s="87">
        <v>2130.439386</v>
      </c>
      <c r="H64" s="89">
        <v>-10.376072000000001</v>
      </c>
      <c r="I64" s="87">
        <v>-0.22105593400000001</v>
      </c>
      <c r="J64" s="88">
        <f t="shared" si="0"/>
        <v>4.0783412897678496E-3</v>
      </c>
      <c r="K64" s="88">
        <f>I64/'סכום נכסי הקרן'!$C$42</f>
        <v>-2.8450848584914744E-6</v>
      </c>
    </row>
    <row r="65" spans="2:11">
      <c r="B65" s="86" t="s">
        <v>1604</v>
      </c>
      <c r="C65" s="82" t="s">
        <v>1605</v>
      </c>
      <c r="D65" s="93" t="s">
        <v>468</v>
      </c>
      <c r="E65" s="93" t="s">
        <v>125</v>
      </c>
      <c r="F65" s="103">
        <v>44658</v>
      </c>
      <c r="G65" s="87">
        <v>1736.1461879999999</v>
      </c>
      <c r="H65" s="89">
        <v>-10.244623000000001</v>
      </c>
      <c r="I65" s="87">
        <v>-0.17786163099999999</v>
      </c>
      <c r="J65" s="88">
        <f t="shared" si="0"/>
        <v>3.2814338907217631E-3</v>
      </c>
      <c r="K65" s="88">
        <f>I65/'סכום נכסי הקרן'!$C$42</f>
        <v>-2.2891556182549605E-6</v>
      </c>
    </row>
    <row r="66" spans="2:11">
      <c r="B66" s="86" t="s">
        <v>1606</v>
      </c>
      <c r="C66" s="82" t="s">
        <v>1607</v>
      </c>
      <c r="D66" s="93" t="s">
        <v>468</v>
      </c>
      <c r="E66" s="93" t="s">
        <v>125</v>
      </c>
      <c r="F66" s="103">
        <v>44677</v>
      </c>
      <c r="G66" s="87">
        <v>4092.2772660000001</v>
      </c>
      <c r="H66" s="89">
        <v>-8.3661410000000007</v>
      </c>
      <c r="I66" s="87">
        <v>-0.34236567600000001</v>
      </c>
      <c r="J66" s="88">
        <f t="shared" si="0"/>
        <v>6.3164288212687455E-3</v>
      </c>
      <c r="K66" s="88">
        <f>I66/'סכום נכסי הקרן'!$C$42</f>
        <v>-4.406393364924544E-6</v>
      </c>
    </row>
    <row r="67" spans="2:11">
      <c r="B67" s="86" t="s">
        <v>1608</v>
      </c>
      <c r="C67" s="82" t="s">
        <v>1609</v>
      </c>
      <c r="D67" s="93" t="s">
        <v>468</v>
      </c>
      <c r="E67" s="93" t="s">
        <v>125</v>
      </c>
      <c r="F67" s="103">
        <v>44678</v>
      </c>
      <c r="G67" s="87">
        <v>3592.206447</v>
      </c>
      <c r="H67" s="89">
        <v>-8.056476</v>
      </c>
      <c r="I67" s="87">
        <v>-0.28940523800000001</v>
      </c>
      <c r="J67" s="88">
        <f t="shared" si="0"/>
        <v>5.3393424471947963E-3</v>
      </c>
      <c r="K67" s="88">
        <f>I67/'סכום נכסי הקרן'!$C$42</f>
        <v>-3.7247697707220174E-6</v>
      </c>
    </row>
    <row r="68" spans="2:11">
      <c r="B68" s="86" t="s">
        <v>1610</v>
      </c>
      <c r="C68" s="82" t="s">
        <v>1611</v>
      </c>
      <c r="D68" s="93" t="s">
        <v>468</v>
      </c>
      <c r="E68" s="93" t="s">
        <v>125</v>
      </c>
      <c r="F68" s="103">
        <v>44678</v>
      </c>
      <c r="G68" s="87">
        <v>2027.1984</v>
      </c>
      <c r="H68" s="89">
        <v>-7.8741719999999997</v>
      </c>
      <c r="I68" s="87">
        <v>-0.159625084</v>
      </c>
      <c r="J68" s="88">
        <f t="shared" si="0"/>
        <v>2.9449812053444413E-3</v>
      </c>
      <c r="K68" s="88">
        <f>I68/'סכום נכסי הקרן'!$C$42</f>
        <v>-2.0544434221061429E-6</v>
      </c>
    </row>
    <row r="69" spans="2:11">
      <c r="B69" s="86" t="s">
        <v>1612</v>
      </c>
      <c r="C69" s="82" t="s">
        <v>1613</v>
      </c>
      <c r="D69" s="93" t="s">
        <v>468</v>
      </c>
      <c r="E69" s="93" t="s">
        <v>125</v>
      </c>
      <c r="F69" s="103">
        <v>44679</v>
      </c>
      <c r="G69" s="87">
        <v>2029.2504719999999</v>
      </c>
      <c r="H69" s="89">
        <v>-7.760764</v>
      </c>
      <c r="I69" s="87">
        <v>-0.15748533300000001</v>
      </c>
      <c r="J69" s="88">
        <f t="shared" si="0"/>
        <v>2.9055041612533199E-3</v>
      </c>
      <c r="K69" s="88">
        <f>I69/'סכום נכסי הקרן'!$C$42</f>
        <v>-2.0269039072834286E-6</v>
      </c>
    </row>
    <row r="70" spans="2:11">
      <c r="B70" s="86" t="s">
        <v>1614</v>
      </c>
      <c r="C70" s="82" t="s">
        <v>1615</v>
      </c>
      <c r="D70" s="93" t="s">
        <v>468</v>
      </c>
      <c r="E70" s="93" t="s">
        <v>125</v>
      </c>
      <c r="F70" s="103">
        <v>44713</v>
      </c>
      <c r="G70" s="87">
        <v>610.211592</v>
      </c>
      <c r="H70" s="89">
        <v>-7.4084440000000003</v>
      </c>
      <c r="I70" s="87">
        <v>-4.5207183000000005E-2</v>
      </c>
      <c r="J70" s="88">
        <f t="shared" si="0"/>
        <v>8.3404375393510686E-4</v>
      </c>
      <c r="K70" s="88">
        <f>I70/'סכום נכסי הקרן'!$C$42</f>
        <v>-5.8183587077265782E-7</v>
      </c>
    </row>
    <row r="71" spans="2:11">
      <c r="B71" s="86" t="s">
        <v>1616</v>
      </c>
      <c r="C71" s="82" t="s">
        <v>1617</v>
      </c>
      <c r="D71" s="93" t="s">
        <v>468</v>
      </c>
      <c r="E71" s="93" t="s">
        <v>125</v>
      </c>
      <c r="F71" s="103">
        <v>44713</v>
      </c>
      <c r="G71" s="87">
        <v>3161.723716</v>
      </c>
      <c r="H71" s="89">
        <v>-7.0772310000000003</v>
      </c>
      <c r="I71" s="87">
        <v>-0.22376248300000001</v>
      </c>
      <c r="J71" s="88">
        <f t="shared" si="0"/>
        <v>4.1282753962165819E-3</v>
      </c>
      <c r="K71" s="88">
        <f>I71/'סכום נכסי הקרן'!$C$42</f>
        <v>-2.8799193071277423E-6</v>
      </c>
    </row>
    <row r="72" spans="2:11">
      <c r="B72" s="86" t="s">
        <v>1618</v>
      </c>
      <c r="C72" s="82" t="s">
        <v>1619</v>
      </c>
      <c r="D72" s="93" t="s">
        <v>468</v>
      </c>
      <c r="E72" s="93" t="s">
        <v>125</v>
      </c>
      <c r="F72" s="103">
        <v>44713</v>
      </c>
      <c r="G72" s="87">
        <v>4340.8318499999996</v>
      </c>
      <c r="H72" s="89">
        <v>-6.950691</v>
      </c>
      <c r="I72" s="87">
        <v>-0.30171780999999998</v>
      </c>
      <c r="J72" s="88">
        <f t="shared" si="0"/>
        <v>5.5665015641757475E-3</v>
      </c>
      <c r="K72" s="88">
        <f>I72/'סכום נכסי הקרן'!$C$42</f>
        <v>-3.8832378630840436E-6</v>
      </c>
    </row>
    <row r="73" spans="2:11">
      <c r="B73" s="86" t="s">
        <v>1620</v>
      </c>
      <c r="C73" s="82" t="s">
        <v>1621</v>
      </c>
      <c r="D73" s="93" t="s">
        <v>468</v>
      </c>
      <c r="E73" s="93" t="s">
        <v>125</v>
      </c>
      <c r="F73" s="103">
        <v>44721</v>
      </c>
      <c r="G73" s="87">
        <v>1788.2719259999999</v>
      </c>
      <c r="H73" s="89">
        <v>-6.8586530000000003</v>
      </c>
      <c r="I73" s="87">
        <v>-0.12265137199999999</v>
      </c>
      <c r="J73" s="88">
        <f t="shared" si="0"/>
        <v>2.2628397511114825E-3</v>
      </c>
      <c r="K73" s="88">
        <f>I73/'סכום נכסי הקרן'!$C$42</f>
        <v>-1.5785758610325525E-6</v>
      </c>
    </row>
    <row r="74" spans="2:11">
      <c r="B74" s="86" t="s">
        <v>1622</v>
      </c>
      <c r="C74" s="82" t="s">
        <v>1623</v>
      </c>
      <c r="D74" s="93" t="s">
        <v>468</v>
      </c>
      <c r="E74" s="93" t="s">
        <v>125</v>
      </c>
      <c r="F74" s="103">
        <v>44714</v>
      </c>
      <c r="G74" s="87">
        <v>1798.1823999999999</v>
      </c>
      <c r="H74" s="89">
        <v>-6.7615319999999999</v>
      </c>
      <c r="I74" s="87">
        <v>-0.121584677</v>
      </c>
      <c r="J74" s="88">
        <f t="shared" si="0"/>
        <v>2.2431599072666713E-3</v>
      </c>
      <c r="K74" s="88">
        <f>I74/'סכום נכסי הקרן'!$C$42</f>
        <v>-1.5648470380228589E-6</v>
      </c>
    </row>
    <row r="75" spans="2:11">
      <c r="B75" s="86" t="s">
        <v>1622</v>
      </c>
      <c r="C75" s="82" t="s">
        <v>1624</v>
      </c>
      <c r="D75" s="93" t="s">
        <v>468</v>
      </c>
      <c r="E75" s="93" t="s">
        <v>125</v>
      </c>
      <c r="F75" s="103">
        <v>44714</v>
      </c>
      <c r="G75" s="87">
        <v>2557.317</v>
      </c>
      <c r="H75" s="89">
        <v>-6.7615319999999999</v>
      </c>
      <c r="I75" s="87">
        <v>-0.172913805</v>
      </c>
      <c r="J75" s="88">
        <f t="shared" si="0"/>
        <v>3.1901496500988135E-3</v>
      </c>
      <c r="K75" s="88">
        <f>I75/'סכום נכסי הקרן'!$C$42</f>
        <v>-2.2254749715501751E-6</v>
      </c>
    </row>
    <row r="76" spans="2:11">
      <c r="B76" s="86" t="s">
        <v>1625</v>
      </c>
      <c r="C76" s="82" t="s">
        <v>1626</v>
      </c>
      <c r="D76" s="93" t="s">
        <v>468</v>
      </c>
      <c r="E76" s="93" t="s">
        <v>125</v>
      </c>
      <c r="F76" s="103">
        <v>44679</v>
      </c>
      <c r="G76" s="87">
        <v>1535.08977</v>
      </c>
      <c r="H76" s="89">
        <v>-6.8375209999999997</v>
      </c>
      <c r="I76" s="87">
        <v>-0.10496208399999998</v>
      </c>
      <c r="J76" s="88">
        <f t="shared" ref="J76:J139" si="1">IFERROR(I76/$I$11,0)</f>
        <v>1.9364836459774986E-3</v>
      </c>
      <c r="K76" s="88">
        <f>I76/'סכום נכסי הקרן'!$C$42</f>
        <v>-1.3509071233713644E-6</v>
      </c>
    </row>
    <row r="77" spans="2:11">
      <c r="B77" s="86" t="s">
        <v>1627</v>
      </c>
      <c r="C77" s="82" t="s">
        <v>1628</v>
      </c>
      <c r="D77" s="93" t="s">
        <v>468</v>
      </c>
      <c r="E77" s="93" t="s">
        <v>125</v>
      </c>
      <c r="F77" s="103">
        <v>44679</v>
      </c>
      <c r="G77" s="87">
        <v>1535.32296</v>
      </c>
      <c r="H77" s="89">
        <v>-6.821294</v>
      </c>
      <c r="I77" s="87">
        <v>-0.104728894</v>
      </c>
      <c r="J77" s="88">
        <f t="shared" si="1"/>
        <v>1.9321814388928388E-3</v>
      </c>
      <c r="K77" s="88">
        <f>I77/'סכום נכסי הקרן'!$C$42</f>
        <v>-1.3479058678694353E-6</v>
      </c>
    </row>
    <row r="78" spans="2:11">
      <c r="B78" s="86" t="s">
        <v>1629</v>
      </c>
      <c r="C78" s="82" t="s">
        <v>1630</v>
      </c>
      <c r="D78" s="93" t="s">
        <v>468</v>
      </c>
      <c r="E78" s="93" t="s">
        <v>125</v>
      </c>
      <c r="F78" s="103">
        <v>44683</v>
      </c>
      <c r="G78" s="87">
        <v>1709.3117440000001</v>
      </c>
      <c r="H78" s="89">
        <v>-6.8170109999999999</v>
      </c>
      <c r="I78" s="87">
        <v>-0.11652396899999999</v>
      </c>
      <c r="J78" s="88">
        <f t="shared" si="1"/>
        <v>2.1497930655882272E-3</v>
      </c>
      <c r="K78" s="88">
        <f>I78/'סכום נכסי הקרן'!$C$42</f>
        <v>-1.4997135514725874E-6</v>
      </c>
    </row>
    <row r="79" spans="2:11">
      <c r="B79" s="86" t="s">
        <v>1629</v>
      </c>
      <c r="C79" s="82" t="s">
        <v>1631</v>
      </c>
      <c r="D79" s="93" t="s">
        <v>468</v>
      </c>
      <c r="E79" s="93" t="s">
        <v>125</v>
      </c>
      <c r="F79" s="103">
        <v>44683</v>
      </c>
      <c r="G79" s="87">
        <v>307.064592</v>
      </c>
      <c r="H79" s="89">
        <v>-6.8170109999999999</v>
      </c>
      <c r="I79" s="87">
        <v>-2.0932627000000002E-2</v>
      </c>
      <c r="J79" s="88">
        <f t="shared" si="1"/>
        <v>3.861936454391191E-4</v>
      </c>
      <c r="K79" s="88">
        <f>I79/'סכום נכסי הקרן'!$C$42</f>
        <v>-2.6941190425654812E-7</v>
      </c>
    </row>
    <row r="80" spans="2:11">
      <c r="B80" s="86" t="s">
        <v>1632</v>
      </c>
      <c r="C80" s="82" t="s">
        <v>1633</v>
      </c>
      <c r="D80" s="93" t="s">
        <v>468</v>
      </c>
      <c r="E80" s="93" t="s">
        <v>125</v>
      </c>
      <c r="F80" s="103">
        <v>44683</v>
      </c>
      <c r="G80" s="87">
        <v>1574.461728</v>
      </c>
      <c r="H80" s="89">
        <v>-6.8105219999999997</v>
      </c>
      <c r="I80" s="87">
        <v>-0.10722906</v>
      </c>
      <c r="J80" s="88">
        <f t="shared" si="1"/>
        <v>1.9783079103454157E-3</v>
      </c>
      <c r="K80" s="88">
        <f>I80/'סכום נכסי הקרן'!$C$42</f>
        <v>-1.3800840786127631E-6</v>
      </c>
    </row>
    <row r="81" spans="2:11">
      <c r="B81" s="86" t="s">
        <v>1634</v>
      </c>
      <c r="C81" s="82" t="s">
        <v>1635</v>
      </c>
      <c r="D81" s="93" t="s">
        <v>468</v>
      </c>
      <c r="E81" s="93" t="s">
        <v>125</v>
      </c>
      <c r="F81" s="103">
        <v>44705</v>
      </c>
      <c r="G81" s="87">
        <v>2048.6518799999999</v>
      </c>
      <c r="H81" s="89">
        <v>-6.6898059999999999</v>
      </c>
      <c r="I81" s="87">
        <v>-0.13705084199999998</v>
      </c>
      <c r="J81" s="88">
        <f t="shared" si="1"/>
        <v>2.5285008079722017E-3</v>
      </c>
      <c r="K81" s="88">
        <f>I81/'סכום נכסי הקרן'!$C$42</f>
        <v>-1.7639032273963173E-6</v>
      </c>
    </row>
    <row r="82" spans="2:11">
      <c r="B82" s="86" t="s">
        <v>1636</v>
      </c>
      <c r="C82" s="82" t="s">
        <v>1637</v>
      </c>
      <c r="D82" s="93" t="s">
        <v>468</v>
      </c>
      <c r="E82" s="93" t="s">
        <v>125</v>
      </c>
      <c r="F82" s="103">
        <v>44706</v>
      </c>
      <c r="G82" s="87">
        <v>7944.0681839999997</v>
      </c>
      <c r="H82" s="89">
        <v>-6.5745310000000003</v>
      </c>
      <c r="I82" s="87">
        <v>-0.52228525400000003</v>
      </c>
      <c r="J82" s="88">
        <f t="shared" si="1"/>
        <v>9.6358305243463352E-3</v>
      </c>
      <c r="K82" s="88">
        <f>I82/'סכום נכסי הקרן'!$C$42</f>
        <v>-6.7220356453709748E-6</v>
      </c>
    </row>
    <row r="83" spans="2:11">
      <c r="B83" s="86" t="s">
        <v>1638</v>
      </c>
      <c r="C83" s="82" t="s">
        <v>1639</v>
      </c>
      <c r="D83" s="93" t="s">
        <v>468</v>
      </c>
      <c r="E83" s="93" t="s">
        <v>125</v>
      </c>
      <c r="F83" s="103">
        <v>44706</v>
      </c>
      <c r="G83" s="87">
        <v>2408.9195479999998</v>
      </c>
      <c r="H83" s="89">
        <v>-6.5712989999999998</v>
      </c>
      <c r="I83" s="87">
        <v>-0.158297301</v>
      </c>
      <c r="J83" s="88">
        <f t="shared" si="1"/>
        <v>2.9204844540708392E-3</v>
      </c>
      <c r="K83" s="88">
        <f>I83/'סכום נכסי הקרן'!$C$42</f>
        <v>-2.0373542843467269E-6</v>
      </c>
    </row>
    <row r="84" spans="2:11">
      <c r="B84" s="86" t="s">
        <v>1640</v>
      </c>
      <c r="C84" s="82" t="s">
        <v>1641</v>
      </c>
      <c r="D84" s="93" t="s">
        <v>468</v>
      </c>
      <c r="E84" s="93" t="s">
        <v>125</v>
      </c>
      <c r="F84" s="103">
        <v>44720</v>
      </c>
      <c r="G84" s="87">
        <v>2306.4822899999999</v>
      </c>
      <c r="H84" s="89">
        <v>-6.5282210000000003</v>
      </c>
      <c r="I84" s="87">
        <v>-0.15057226399999998</v>
      </c>
      <c r="J84" s="88">
        <f t="shared" si="1"/>
        <v>2.7779624380724613E-3</v>
      </c>
      <c r="K84" s="88">
        <f>I84/'סכום נכסי הקרן'!$C$42</f>
        <v>-1.9379297387021549E-6</v>
      </c>
    </row>
    <row r="85" spans="2:11">
      <c r="B85" s="86" t="s">
        <v>1642</v>
      </c>
      <c r="C85" s="82" t="s">
        <v>1643</v>
      </c>
      <c r="D85" s="93" t="s">
        <v>468</v>
      </c>
      <c r="E85" s="93" t="s">
        <v>125</v>
      </c>
      <c r="F85" s="103">
        <v>44720</v>
      </c>
      <c r="G85" s="87">
        <v>2306.9719890000001</v>
      </c>
      <c r="H85" s="89">
        <v>-6.5056079999999996</v>
      </c>
      <c r="I85" s="87">
        <v>-0.150082565</v>
      </c>
      <c r="J85" s="88">
        <f t="shared" si="1"/>
        <v>2.7689278031946753E-3</v>
      </c>
      <c r="K85" s="88">
        <f>I85/'סכום נכסי הקרן'!$C$42</f>
        <v>-1.9316271021481038E-6</v>
      </c>
    </row>
    <row r="86" spans="2:11">
      <c r="B86" s="86" t="s">
        <v>1644</v>
      </c>
      <c r="C86" s="82" t="s">
        <v>1645</v>
      </c>
      <c r="D86" s="93" t="s">
        <v>468</v>
      </c>
      <c r="E86" s="93" t="s">
        <v>125</v>
      </c>
      <c r="F86" s="103">
        <v>44704</v>
      </c>
      <c r="G86" s="87">
        <v>675.95808</v>
      </c>
      <c r="H86" s="89">
        <v>-6.5765820000000001</v>
      </c>
      <c r="I86" s="87">
        <v>-4.4454935999999994E-2</v>
      </c>
      <c r="J86" s="88">
        <f t="shared" si="1"/>
        <v>8.2016527555775617E-4</v>
      </c>
      <c r="K86" s="88">
        <f>I86/'סכום נכסי הקרן'!$C$42</f>
        <v>-5.7215412864152077E-7</v>
      </c>
    </row>
    <row r="87" spans="2:11">
      <c r="B87" s="86" t="s">
        <v>1644</v>
      </c>
      <c r="C87" s="82" t="s">
        <v>1646</v>
      </c>
      <c r="D87" s="93" t="s">
        <v>468</v>
      </c>
      <c r="E87" s="93" t="s">
        <v>125</v>
      </c>
      <c r="F87" s="103">
        <v>44704</v>
      </c>
      <c r="G87" s="87">
        <v>1794.47478</v>
      </c>
      <c r="H87" s="89">
        <v>-6.5765820000000001</v>
      </c>
      <c r="I87" s="87">
        <v>-0.118015101</v>
      </c>
      <c r="J87" s="88">
        <f t="shared" si="1"/>
        <v>2.1773035019472626E-3</v>
      </c>
      <c r="K87" s="88">
        <f>I87/'סכום נכסי הקרן'!$C$42</f>
        <v>-1.5189050610531994E-6</v>
      </c>
    </row>
    <row r="88" spans="2:11">
      <c r="B88" s="86" t="s">
        <v>1647</v>
      </c>
      <c r="C88" s="82" t="s">
        <v>1648</v>
      </c>
      <c r="D88" s="93" t="s">
        <v>468</v>
      </c>
      <c r="E88" s="93" t="s">
        <v>125</v>
      </c>
      <c r="F88" s="103">
        <v>44817</v>
      </c>
      <c r="G88" s="87">
        <v>3589.3848480000001</v>
      </c>
      <c r="H88" s="89">
        <v>-5.5747330000000002</v>
      </c>
      <c r="I88" s="87">
        <v>-0.200098629</v>
      </c>
      <c r="J88" s="88">
        <f t="shared" si="1"/>
        <v>3.6916923509352092E-3</v>
      </c>
      <c r="K88" s="88">
        <f>I88/'סכום נכסי הקרן'!$C$42</f>
        <v>-2.5753553377707695E-6</v>
      </c>
    </row>
    <row r="89" spans="2:11">
      <c r="B89" s="86" t="s">
        <v>1649</v>
      </c>
      <c r="C89" s="82" t="s">
        <v>1650</v>
      </c>
      <c r="D89" s="93" t="s">
        <v>468</v>
      </c>
      <c r="E89" s="93" t="s">
        <v>125</v>
      </c>
      <c r="F89" s="103">
        <v>44720</v>
      </c>
      <c r="G89" s="87">
        <v>3180.7116000000005</v>
      </c>
      <c r="H89" s="89">
        <v>-6.4313770000000003</v>
      </c>
      <c r="I89" s="87">
        <v>-0.20456356299999998</v>
      </c>
      <c r="J89" s="88">
        <f t="shared" si="1"/>
        <v>3.7740675414980112E-3</v>
      </c>
      <c r="K89" s="88">
        <f>I89/'סכום נכסי הקרן'!$C$42</f>
        <v>-2.6328209569364769E-6</v>
      </c>
    </row>
    <row r="90" spans="2:11">
      <c r="B90" s="86" t="s">
        <v>1651</v>
      </c>
      <c r="C90" s="82" t="s">
        <v>1652</v>
      </c>
      <c r="D90" s="93" t="s">
        <v>468</v>
      </c>
      <c r="E90" s="93" t="s">
        <v>125</v>
      </c>
      <c r="F90" s="103">
        <v>44699</v>
      </c>
      <c r="G90" s="87">
        <v>1796.161521</v>
      </c>
      <c r="H90" s="89">
        <v>-6.4834620000000003</v>
      </c>
      <c r="I90" s="87">
        <v>-0.11645344500000002</v>
      </c>
      <c r="J90" s="88">
        <f t="shared" si="1"/>
        <v>2.1484919426737006E-3</v>
      </c>
      <c r="K90" s="88">
        <f>I90/'סכום נכסי הקרן'!$C$42</f>
        <v>-1.4988058772883685E-6</v>
      </c>
    </row>
    <row r="91" spans="2:11">
      <c r="B91" s="86" t="s">
        <v>1653</v>
      </c>
      <c r="C91" s="82" t="s">
        <v>1654</v>
      </c>
      <c r="D91" s="93" t="s">
        <v>468</v>
      </c>
      <c r="E91" s="93" t="s">
        <v>125</v>
      </c>
      <c r="F91" s="103">
        <v>44704</v>
      </c>
      <c r="G91" s="87">
        <v>1539.660294</v>
      </c>
      <c r="H91" s="89">
        <v>-6.4425239999999997</v>
      </c>
      <c r="I91" s="87">
        <v>-9.9192986000000011E-2</v>
      </c>
      <c r="J91" s="88">
        <f t="shared" si="1"/>
        <v>1.8300474596586232E-3</v>
      </c>
      <c r="K91" s="88">
        <f>I91/'סכום נכסי הקרן'!$C$42</f>
        <v>-1.2766563531253443E-6</v>
      </c>
    </row>
    <row r="92" spans="2:11">
      <c r="B92" s="86" t="s">
        <v>1655</v>
      </c>
      <c r="C92" s="82" t="s">
        <v>1656</v>
      </c>
      <c r="D92" s="93" t="s">
        <v>468</v>
      </c>
      <c r="E92" s="93" t="s">
        <v>125</v>
      </c>
      <c r="F92" s="103">
        <v>44720</v>
      </c>
      <c r="G92" s="87">
        <v>2053.0669440000001</v>
      </c>
      <c r="H92" s="89">
        <v>-6.3797990000000002</v>
      </c>
      <c r="I92" s="87">
        <v>-0.130981548</v>
      </c>
      <c r="J92" s="88">
        <f t="shared" si="1"/>
        <v>2.4165261965150842E-3</v>
      </c>
      <c r="K92" s="88">
        <f>I92/'סכום נכסי הקרן'!$C$42</f>
        <v>-1.6857888056358363E-6</v>
      </c>
    </row>
    <row r="93" spans="2:11">
      <c r="B93" s="86" t="s">
        <v>1657</v>
      </c>
      <c r="C93" s="82" t="s">
        <v>1658</v>
      </c>
      <c r="D93" s="93" t="s">
        <v>468</v>
      </c>
      <c r="E93" s="93" t="s">
        <v>125</v>
      </c>
      <c r="F93" s="103">
        <v>44699</v>
      </c>
      <c r="G93" s="87">
        <v>2155.8508780000002</v>
      </c>
      <c r="H93" s="89">
        <v>-6.4608869999999996</v>
      </c>
      <c r="I93" s="87">
        <v>-0.13928708200000001</v>
      </c>
      <c r="J93" s="88">
        <f t="shared" si="1"/>
        <v>2.5697580127022521E-3</v>
      </c>
      <c r="K93" s="88">
        <f>I93/'סכום נכסי הקרן'!$C$42</f>
        <v>-1.7926845971104325E-6</v>
      </c>
    </row>
    <row r="94" spans="2:11">
      <c r="B94" s="86" t="s">
        <v>1657</v>
      </c>
      <c r="C94" s="82" t="s">
        <v>1659</v>
      </c>
      <c r="D94" s="93" t="s">
        <v>468</v>
      </c>
      <c r="E94" s="93" t="s">
        <v>125</v>
      </c>
      <c r="F94" s="103">
        <v>44699</v>
      </c>
      <c r="G94" s="87">
        <v>2030.2107839999999</v>
      </c>
      <c r="H94" s="89">
        <v>-6.4608869999999996</v>
      </c>
      <c r="I94" s="87">
        <v>-0.13116961800000002</v>
      </c>
      <c r="J94" s="88">
        <f t="shared" si="1"/>
        <v>2.4199959683166711E-3</v>
      </c>
      <c r="K94" s="88">
        <f>I94/'סכום נכסי הקרן'!$C$42</f>
        <v>-1.6882093473496655E-6</v>
      </c>
    </row>
    <row r="95" spans="2:11">
      <c r="B95" s="86" t="s">
        <v>1660</v>
      </c>
      <c r="C95" s="82" t="s">
        <v>1661</v>
      </c>
      <c r="D95" s="93" t="s">
        <v>468</v>
      </c>
      <c r="E95" s="93" t="s">
        <v>125</v>
      </c>
      <c r="F95" s="103">
        <v>44704</v>
      </c>
      <c r="G95" s="87">
        <v>2464.9488860000001</v>
      </c>
      <c r="H95" s="89">
        <v>-6.3780780000000004</v>
      </c>
      <c r="I95" s="87">
        <v>-0.157216362</v>
      </c>
      <c r="J95" s="88">
        <f t="shared" si="1"/>
        <v>2.9005418174917171E-3</v>
      </c>
      <c r="K95" s="88">
        <f>I95/'סכום נכסי הקרן'!$C$42</f>
        <v>-2.0234421349363747E-6</v>
      </c>
    </row>
    <row r="96" spans="2:11">
      <c r="B96" s="86" t="s">
        <v>1662</v>
      </c>
      <c r="C96" s="82" t="s">
        <v>1663</v>
      </c>
      <c r="D96" s="93" t="s">
        <v>468</v>
      </c>
      <c r="E96" s="93" t="s">
        <v>125</v>
      </c>
      <c r="F96" s="103">
        <v>44704</v>
      </c>
      <c r="G96" s="87">
        <v>2414.8379100000002</v>
      </c>
      <c r="H96" s="89">
        <v>-6.3233600000000001</v>
      </c>
      <c r="I96" s="87">
        <v>-0.152698896</v>
      </c>
      <c r="J96" s="88">
        <f t="shared" si="1"/>
        <v>2.8171974449632585E-3</v>
      </c>
      <c r="K96" s="88">
        <f>I96/'סכום נכסי הקרן'!$C$42</f>
        <v>-1.965300406357625E-6</v>
      </c>
    </row>
    <row r="97" spans="2:11">
      <c r="B97" s="86" t="s">
        <v>1664</v>
      </c>
      <c r="C97" s="82" t="s">
        <v>1665</v>
      </c>
      <c r="D97" s="93" t="s">
        <v>468</v>
      </c>
      <c r="E97" s="93" t="s">
        <v>125</v>
      </c>
      <c r="F97" s="103">
        <v>44705</v>
      </c>
      <c r="G97" s="87">
        <v>1849.6630799999998</v>
      </c>
      <c r="H97" s="89">
        <v>-6.3167350000000004</v>
      </c>
      <c r="I97" s="87">
        <v>-0.11683832000000001</v>
      </c>
      <c r="J97" s="88">
        <f t="shared" si="1"/>
        <v>2.1555926414674248E-3</v>
      </c>
      <c r="K97" s="88">
        <f>I97/'סכום נכסי הקרן'!$C$42</f>
        <v>-1.5037593839194634E-6</v>
      </c>
    </row>
    <row r="98" spans="2:11">
      <c r="B98" s="86" t="s">
        <v>1666</v>
      </c>
      <c r="C98" s="82" t="s">
        <v>1667</v>
      </c>
      <c r="D98" s="93" t="s">
        <v>468</v>
      </c>
      <c r="E98" s="93" t="s">
        <v>125</v>
      </c>
      <c r="F98" s="103">
        <v>44804</v>
      </c>
      <c r="G98" s="87">
        <v>1807.4739199999999</v>
      </c>
      <c r="H98" s="89">
        <v>-5.9730499999999997</v>
      </c>
      <c r="I98" s="87">
        <v>-0.107961323</v>
      </c>
      <c r="J98" s="88">
        <f t="shared" si="1"/>
        <v>1.9918176966417169E-3</v>
      </c>
      <c r="K98" s="88">
        <f>I98/'סכום נכסי הקרן'!$C$42</f>
        <v>-1.3895086180767593E-6</v>
      </c>
    </row>
    <row r="99" spans="2:11">
      <c r="B99" s="86" t="s">
        <v>1668</v>
      </c>
      <c r="C99" s="82" t="s">
        <v>1669</v>
      </c>
      <c r="D99" s="93" t="s">
        <v>468</v>
      </c>
      <c r="E99" s="93" t="s">
        <v>125</v>
      </c>
      <c r="F99" s="103">
        <v>44705</v>
      </c>
      <c r="G99" s="87">
        <v>2485.4269439999998</v>
      </c>
      <c r="H99" s="89">
        <v>-6.2460120000000003</v>
      </c>
      <c r="I99" s="87">
        <v>-0.15524005900000001</v>
      </c>
      <c r="J99" s="88">
        <f t="shared" si="1"/>
        <v>2.8640802849730198E-3</v>
      </c>
      <c r="K99" s="88">
        <f>I99/'סכום נכסי הקרן'!$C$42</f>
        <v>-1.9980062661073968E-6</v>
      </c>
    </row>
    <row r="100" spans="2:11">
      <c r="B100" s="86" t="s">
        <v>1668</v>
      </c>
      <c r="C100" s="82" t="s">
        <v>1670</v>
      </c>
      <c r="D100" s="93" t="s">
        <v>468</v>
      </c>
      <c r="E100" s="93" t="s">
        <v>125</v>
      </c>
      <c r="F100" s="103">
        <v>44705</v>
      </c>
      <c r="G100" s="87">
        <v>2365.0316349999998</v>
      </c>
      <c r="H100" s="89">
        <v>-6.2460120000000003</v>
      </c>
      <c r="I100" s="87">
        <v>-0.14772015300000002</v>
      </c>
      <c r="J100" s="88">
        <f t="shared" si="1"/>
        <v>2.725342805367641E-3</v>
      </c>
      <c r="K100" s="88">
        <f>I100/'סכום נכסי הקרן'!$C$42</f>
        <v>-1.9012218445777797E-6</v>
      </c>
    </row>
    <row r="101" spans="2:11">
      <c r="B101" s="86" t="s">
        <v>1671</v>
      </c>
      <c r="C101" s="82" t="s">
        <v>1672</v>
      </c>
      <c r="D101" s="93" t="s">
        <v>468</v>
      </c>
      <c r="E101" s="93" t="s">
        <v>125</v>
      </c>
      <c r="F101" s="103">
        <v>44705</v>
      </c>
      <c r="G101" s="87">
        <v>1029.1451999999999</v>
      </c>
      <c r="H101" s="89">
        <v>-6.1561360000000001</v>
      </c>
      <c r="I101" s="87">
        <v>-6.335557800000001E-2</v>
      </c>
      <c r="J101" s="88">
        <f t="shared" si="1"/>
        <v>1.1688700910173603E-3</v>
      </c>
      <c r="K101" s="88">
        <f>I101/'סכום נכסי הקרן'!$C$42</f>
        <v>-8.1541351280249082E-7</v>
      </c>
    </row>
    <row r="102" spans="2:11">
      <c r="B102" s="86" t="s">
        <v>1673</v>
      </c>
      <c r="C102" s="82" t="s">
        <v>1674</v>
      </c>
      <c r="D102" s="93" t="s">
        <v>468</v>
      </c>
      <c r="E102" s="93" t="s">
        <v>125</v>
      </c>
      <c r="F102" s="103">
        <v>44684</v>
      </c>
      <c r="G102" s="87">
        <v>45.23193899999999</v>
      </c>
      <c r="H102" s="89">
        <v>-6.2014120000000004</v>
      </c>
      <c r="I102" s="87">
        <v>-2.8050190000000002E-3</v>
      </c>
      <c r="J102" s="88">
        <f t="shared" si="1"/>
        <v>5.1750815276839953E-5</v>
      </c>
      <c r="K102" s="88">
        <f>I102/'סכום נכסי הקרן'!$C$42</f>
        <v>-3.6101799848905645E-8</v>
      </c>
    </row>
    <row r="103" spans="2:11">
      <c r="B103" s="86" t="s">
        <v>1673</v>
      </c>
      <c r="C103" s="82" t="s">
        <v>1675</v>
      </c>
      <c r="D103" s="93" t="s">
        <v>468</v>
      </c>
      <c r="E103" s="93" t="s">
        <v>125</v>
      </c>
      <c r="F103" s="103">
        <v>44684</v>
      </c>
      <c r="G103" s="87">
        <v>3602.3346660000007</v>
      </c>
      <c r="H103" s="89">
        <v>-6.2014120000000004</v>
      </c>
      <c r="I103" s="87">
        <v>-0.223395605</v>
      </c>
      <c r="J103" s="88">
        <f t="shared" si="1"/>
        <v>4.1215067306185453E-3</v>
      </c>
      <c r="K103" s="88">
        <f>I103/'סכום נכסי הקרן'!$C$42</f>
        <v>-2.8751974296199721E-6</v>
      </c>
    </row>
    <row r="104" spans="2:11">
      <c r="B104" s="86" t="s">
        <v>1676</v>
      </c>
      <c r="C104" s="82" t="s">
        <v>1677</v>
      </c>
      <c r="D104" s="93" t="s">
        <v>468</v>
      </c>
      <c r="E104" s="93" t="s">
        <v>125</v>
      </c>
      <c r="F104" s="103">
        <v>44684</v>
      </c>
      <c r="G104" s="87">
        <v>1544.65056</v>
      </c>
      <c r="H104" s="89">
        <v>-6.1468999999999996</v>
      </c>
      <c r="I104" s="87">
        <v>-9.4948127999999993E-2</v>
      </c>
      <c r="J104" s="88">
        <f t="shared" si="1"/>
        <v>1.7517325312269736E-3</v>
      </c>
      <c r="K104" s="88">
        <f>I104/'סכום נכסי הקרן'!$C$42</f>
        <v>-1.2220232066464695E-6</v>
      </c>
    </row>
    <row r="105" spans="2:11">
      <c r="B105" s="86" t="s">
        <v>1678</v>
      </c>
      <c r="C105" s="82" t="s">
        <v>1679</v>
      </c>
      <c r="D105" s="93" t="s">
        <v>468</v>
      </c>
      <c r="E105" s="93" t="s">
        <v>125</v>
      </c>
      <c r="F105" s="103">
        <v>44684</v>
      </c>
      <c r="G105" s="87">
        <v>1810.7532799999999</v>
      </c>
      <c r="H105" s="89">
        <v>-6.1148610000000003</v>
      </c>
      <c r="I105" s="87">
        <v>-0.11072504000000001</v>
      </c>
      <c r="J105" s="88">
        <f t="shared" si="1"/>
        <v>2.0428065163054922E-3</v>
      </c>
      <c r="K105" s="88">
        <f>I105/'סכום נכסי הקרן'!$C$42</f>
        <v>-1.4250788434381627E-6</v>
      </c>
    </row>
    <row r="106" spans="2:11">
      <c r="B106" s="86" t="s">
        <v>1678</v>
      </c>
      <c r="C106" s="82" t="s">
        <v>1680</v>
      </c>
      <c r="D106" s="93" t="s">
        <v>468</v>
      </c>
      <c r="E106" s="93" t="s">
        <v>125</v>
      </c>
      <c r="F106" s="103">
        <v>44684</v>
      </c>
      <c r="G106" s="87">
        <v>2575.1949</v>
      </c>
      <c r="H106" s="89">
        <v>-6.1148610000000003</v>
      </c>
      <c r="I106" s="87">
        <v>-0.157469579</v>
      </c>
      <c r="J106" s="88">
        <f t="shared" si="1"/>
        <v>2.9052135099800589E-3</v>
      </c>
      <c r="K106" s="88">
        <f>I106/'סכום נכסי הקרן'!$C$42</f>
        <v>-2.0267011465339219E-6</v>
      </c>
    </row>
    <row r="107" spans="2:11">
      <c r="B107" s="86" t="s">
        <v>1681</v>
      </c>
      <c r="C107" s="82" t="s">
        <v>1682</v>
      </c>
      <c r="D107" s="93" t="s">
        <v>468</v>
      </c>
      <c r="E107" s="93" t="s">
        <v>125</v>
      </c>
      <c r="F107" s="103">
        <v>44817</v>
      </c>
      <c r="G107" s="87">
        <v>1547.44884</v>
      </c>
      <c r="H107" s="89">
        <v>-5.7154160000000003</v>
      </c>
      <c r="I107" s="87">
        <v>-8.8443136999999991E-2</v>
      </c>
      <c r="J107" s="88">
        <f t="shared" si="1"/>
        <v>1.6317195874221344E-3</v>
      </c>
      <c r="K107" s="88">
        <f>I107/'סכום נכסי הקרן'!$C$42</f>
        <v>-1.1383011772766392E-6</v>
      </c>
    </row>
    <row r="108" spans="2:11">
      <c r="B108" s="86" t="s">
        <v>1683</v>
      </c>
      <c r="C108" s="82" t="s">
        <v>1684</v>
      </c>
      <c r="D108" s="93" t="s">
        <v>468</v>
      </c>
      <c r="E108" s="93" t="s">
        <v>125</v>
      </c>
      <c r="F108" s="103">
        <v>44817</v>
      </c>
      <c r="G108" s="87">
        <v>2579.8587000000002</v>
      </c>
      <c r="H108" s="89">
        <v>-5.6835639999999996</v>
      </c>
      <c r="I108" s="87">
        <v>-0.14662792899999999</v>
      </c>
      <c r="J108" s="88">
        <f t="shared" si="1"/>
        <v>2.7051919677209325E-3</v>
      </c>
      <c r="K108" s="88">
        <f>I108/'סכום נכסי הקרן'!$C$42</f>
        <v>-1.8871644523682538E-6</v>
      </c>
    </row>
    <row r="109" spans="2:11">
      <c r="B109" s="86" t="s">
        <v>1685</v>
      </c>
      <c r="C109" s="82" t="s">
        <v>1686</v>
      </c>
      <c r="D109" s="93" t="s">
        <v>468</v>
      </c>
      <c r="E109" s="93" t="s">
        <v>125</v>
      </c>
      <c r="F109" s="103">
        <v>44816</v>
      </c>
      <c r="G109" s="87">
        <v>517.05996000000005</v>
      </c>
      <c r="H109" s="89">
        <v>-4.6986470000000002</v>
      </c>
      <c r="I109" s="87">
        <v>-2.4294822000000001E-2</v>
      </c>
      <c r="J109" s="88">
        <f t="shared" si="1"/>
        <v>4.4822400329755602E-4</v>
      </c>
      <c r="K109" s="88">
        <f>I109/'סכום נכסי הקרן'!$C$42</f>
        <v>-3.1268479864442611E-7</v>
      </c>
    </row>
    <row r="110" spans="2:11">
      <c r="B110" s="86" t="s">
        <v>1687</v>
      </c>
      <c r="C110" s="82" t="s">
        <v>1688</v>
      </c>
      <c r="D110" s="93" t="s">
        <v>468</v>
      </c>
      <c r="E110" s="93" t="s">
        <v>125</v>
      </c>
      <c r="F110" s="103">
        <v>44816</v>
      </c>
      <c r="G110" s="87">
        <v>2586.0771</v>
      </c>
      <c r="H110" s="89">
        <v>-4.6671779999999998</v>
      </c>
      <c r="I110" s="87">
        <v>-0.120696812</v>
      </c>
      <c r="J110" s="88">
        <f t="shared" si="1"/>
        <v>2.2267793631043065E-3</v>
      </c>
      <c r="K110" s="88">
        <f>I110/'סכום נכסי הקרן'!$C$42</f>
        <v>-1.5534198339565588E-6</v>
      </c>
    </row>
    <row r="111" spans="2:11">
      <c r="B111" s="86" t="s">
        <v>1689</v>
      </c>
      <c r="C111" s="82" t="s">
        <v>1690</v>
      </c>
      <c r="D111" s="93" t="s">
        <v>468</v>
      </c>
      <c r="E111" s="93" t="s">
        <v>125</v>
      </c>
      <c r="F111" s="103">
        <v>44700</v>
      </c>
      <c r="G111" s="87">
        <v>2181.4458119999999</v>
      </c>
      <c r="H111" s="89">
        <v>-5.0204209999999998</v>
      </c>
      <c r="I111" s="87">
        <v>-0.109517753</v>
      </c>
      <c r="J111" s="88">
        <f t="shared" si="1"/>
        <v>2.0205328395414019E-3</v>
      </c>
      <c r="K111" s="88">
        <f>I111/'סכום נכסי הקרן'!$C$42</f>
        <v>-1.4095405409759739E-6</v>
      </c>
    </row>
    <row r="112" spans="2:11">
      <c r="B112" s="86" t="s">
        <v>1691</v>
      </c>
      <c r="C112" s="82" t="s">
        <v>1692</v>
      </c>
      <c r="D112" s="93" t="s">
        <v>468</v>
      </c>
      <c r="E112" s="93" t="s">
        <v>125</v>
      </c>
      <c r="F112" s="103">
        <v>44700</v>
      </c>
      <c r="G112" s="87">
        <v>4295.0871040000002</v>
      </c>
      <c r="H112" s="89">
        <v>-4.9262040000000002</v>
      </c>
      <c r="I112" s="87">
        <v>-0.21158473799999999</v>
      </c>
      <c r="J112" s="88">
        <f t="shared" si="1"/>
        <v>3.903603751574081E-3</v>
      </c>
      <c r="K112" s="88">
        <f>I112/'סכום נכסי הקרן'!$C$42</f>
        <v>-2.7231864961909849E-6</v>
      </c>
    </row>
    <row r="113" spans="2:11">
      <c r="B113" s="86" t="s">
        <v>1539</v>
      </c>
      <c r="C113" s="82" t="s">
        <v>1693</v>
      </c>
      <c r="D113" s="93" t="s">
        <v>468</v>
      </c>
      <c r="E113" s="93" t="s">
        <v>125</v>
      </c>
      <c r="F113" s="103">
        <v>44900</v>
      </c>
      <c r="G113" s="87">
        <v>1560.50748</v>
      </c>
      <c r="H113" s="89">
        <v>-4.1977779999999996</v>
      </c>
      <c r="I113" s="87">
        <v>-6.5506647000000001E-2</v>
      </c>
      <c r="J113" s="88">
        <f t="shared" si="1"/>
        <v>1.2085559450050647E-3</v>
      </c>
      <c r="K113" s="88">
        <f>I113/'סכום נכסי הקרן'!$C$42</f>
        <v>-8.4309869514855884E-7</v>
      </c>
    </row>
    <row r="114" spans="2:11">
      <c r="B114" s="86" t="s">
        <v>1694</v>
      </c>
      <c r="C114" s="82" t="s">
        <v>1695</v>
      </c>
      <c r="D114" s="93" t="s">
        <v>468</v>
      </c>
      <c r="E114" s="93" t="s">
        <v>125</v>
      </c>
      <c r="F114" s="103">
        <v>44900</v>
      </c>
      <c r="G114" s="87">
        <v>1873.7282879999998</v>
      </c>
      <c r="H114" s="89">
        <v>-4.1355339999999998</v>
      </c>
      <c r="I114" s="87">
        <v>-7.7488663999999999E-2</v>
      </c>
      <c r="J114" s="88">
        <f t="shared" si="1"/>
        <v>1.4296165326199636E-3</v>
      </c>
      <c r="K114" s="88">
        <f>I114/'סכום נכסי הקרן'!$C$42</f>
        <v>-9.9731240262083794E-7</v>
      </c>
    </row>
    <row r="115" spans="2:11">
      <c r="B115" s="86" t="s">
        <v>1696</v>
      </c>
      <c r="C115" s="82" t="s">
        <v>1697</v>
      </c>
      <c r="D115" s="93" t="s">
        <v>468</v>
      </c>
      <c r="E115" s="93" t="s">
        <v>125</v>
      </c>
      <c r="F115" s="103">
        <v>44816</v>
      </c>
      <c r="G115" s="87">
        <v>1830.9760000000001</v>
      </c>
      <c r="H115" s="89">
        <v>-4.705597</v>
      </c>
      <c r="I115" s="87">
        <v>-8.6158351999999994E-2</v>
      </c>
      <c r="J115" s="88">
        <f t="shared" si="1"/>
        <v>1.5895667583388751E-3</v>
      </c>
      <c r="K115" s="88">
        <f>I115/'סכום נכסי הקרן'!$C$42</f>
        <v>-1.1088950125526989E-6</v>
      </c>
    </row>
    <row r="116" spans="2:11">
      <c r="B116" s="86" t="s">
        <v>1698</v>
      </c>
      <c r="C116" s="82" t="s">
        <v>1699</v>
      </c>
      <c r="D116" s="93" t="s">
        <v>468</v>
      </c>
      <c r="E116" s="93" t="s">
        <v>125</v>
      </c>
      <c r="F116" s="103">
        <v>44810</v>
      </c>
      <c r="G116" s="87">
        <v>2085.3404399999999</v>
      </c>
      <c r="H116" s="89">
        <v>-3.8802449999999999</v>
      </c>
      <c r="I116" s="87">
        <v>-8.0916308000000006E-2</v>
      </c>
      <c r="J116" s="88">
        <f t="shared" si="1"/>
        <v>1.4928543828729454E-3</v>
      </c>
      <c r="K116" s="88">
        <f>I116/'סכום נכסי הקרן'!$C$42</f>
        <v>-1.0414276537622036E-6</v>
      </c>
    </row>
    <row r="117" spans="2:11">
      <c r="B117" s="86" t="s">
        <v>1700</v>
      </c>
      <c r="C117" s="82" t="s">
        <v>1701</v>
      </c>
      <c r="D117" s="93" t="s">
        <v>468</v>
      </c>
      <c r="E117" s="93" t="s">
        <v>125</v>
      </c>
      <c r="F117" s="103">
        <v>44810</v>
      </c>
      <c r="G117" s="87">
        <v>2607.0641999999998</v>
      </c>
      <c r="H117" s="89">
        <v>-3.8647580000000001</v>
      </c>
      <c r="I117" s="87">
        <v>-0.100756735</v>
      </c>
      <c r="J117" s="88">
        <f t="shared" si="1"/>
        <v>1.8588976334500814E-3</v>
      </c>
      <c r="K117" s="88">
        <f>I117/'סכום נכסי הקרן'!$C$42</f>
        <v>-1.2967824746995389E-6</v>
      </c>
    </row>
    <row r="118" spans="2:11">
      <c r="B118" s="86" t="s">
        <v>1702</v>
      </c>
      <c r="C118" s="82" t="s">
        <v>1703</v>
      </c>
      <c r="D118" s="93" t="s">
        <v>468</v>
      </c>
      <c r="E118" s="93" t="s">
        <v>125</v>
      </c>
      <c r="F118" s="103">
        <v>44816</v>
      </c>
      <c r="G118" s="87">
        <v>4955.3419110000004</v>
      </c>
      <c r="H118" s="89">
        <v>-4.5402050000000003</v>
      </c>
      <c r="I118" s="87">
        <v>-0.22498268400000002</v>
      </c>
      <c r="J118" s="88">
        <f t="shared" si="1"/>
        <v>4.1507873280614699E-3</v>
      </c>
      <c r="K118" s="88">
        <f>I118/'סכום נכסי הקרן'!$C$42</f>
        <v>-2.8956238183190871E-6</v>
      </c>
    </row>
    <row r="119" spans="2:11">
      <c r="B119" s="86" t="s">
        <v>1704</v>
      </c>
      <c r="C119" s="82" t="s">
        <v>1705</v>
      </c>
      <c r="D119" s="93" t="s">
        <v>468</v>
      </c>
      <c r="E119" s="93" t="s">
        <v>125</v>
      </c>
      <c r="F119" s="103">
        <v>44881</v>
      </c>
      <c r="G119" s="87">
        <v>1825.7066939999997</v>
      </c>
      <c r="H119" s="89">
        <v>-3.9831859999999999</v>
      </c>
      <c r="I119" s="87">
        <v>-7.2721299000000003E-2</v>
      </c>
      <c r="J119" s="88">
        <f t="shared" si="1"/>
        <v>1.3416616825913999E-3</v>
      </c>
      <c r="K119" s="88">
        <f>I119/'סכום נכסי הקרן'!$C$42</f>
        <v>-9.3595436653028812E-7</v>
      </c>
    </row>
    <row r="120" spans="2:11">
      <c r="B120" s="86" t="s">
        <v>1706</v>
      </c>
      <c r="C120" s="82" t="s">
        <v>1707</v>
      </c>
      <c r="D120" s="93" t="s">
        <v>468</v>
      </c>
      <c r="E120" s="93" t="s">
        <v>125</v>
      </c>
      <c r="F120" s="103">
        <v>44810</v>
      </c>
      <c r="G120" s="87">
        <v>1567.0834380000001</v>
      </c>
      <c r="H120" s="89">
        <v>-3.6762000000000001</v>
      </c>
      <c r="I120" s="87">
        <v>-5.7609122999999998E-2</v>
      </c>
      <c r="J120" s="88">
        <f t="shared" si="1"/>
        <v>1.0628516536371952E-3</v>
      </c>
      <c r="K120" s="88">
        <f>I120/'סכום נכסי הקרן'!$C$42</f>
        <v>-7.4145416769618547E-7</v>
      </c>
    </row>
    <row r="121" spans="2:11">
      <c r="B121" s="86" t="s">
        <v>1708</v>
      </c>
      <c r="C121" s="82" t="s">
        <v>1709</v>
      </c>
      <c r="D121" s="93" t="s">
        <v>468</v>
      </c>
      <c r="E121" s="93" t="s">
        <v>125</v>
      </c>
      <c r="F121" s="103">
        <v>44881</v>
      </c>
      <c r="G121" s="87">
        <v>7054.8136649999997</v>
      </c>
      <c r="H121" s="89">
        <v>-3.794492</v>
      </c>
      <c r="I121" s="87">
        <v>-0.26769430699999996</v>
      </c>
      <c r="J121" s="88">
        <f t="shared" si="1"/>
        <v>4.9387895883124784E-3</v>
      </c>
      <c r="K121" s="88">
        <f>I121/'סכום נכסי הקרן'!$C$42</f>
        <v>-3.4453407595476178E-6</v>
      </c>
    </row>
    <row r="122" spans="2:11">
      <c r="B122" s="86" t="s">
        <v>1710</v>
      </c>
      <c r="C122" s="82" t="s">
        <v>1711</v>
      </c>
      <c r="D122" s="93" t="s">
        <v>468</v>
      </c>
      <c r="E122" s="93" t="s">
        <v>125</v>
      </c>
      <c r="F122" s="103">
        <v>44889</v>
      </c>
      <c r="G122" s="87">
        <v>5762.9022000000004</v>
      </c>
      <c r="H122" s="89">
        <v>-3.4711129999999999</v>
      </c>
      <c r="I122" s="87">
        <v>-0.20003683400000002</v>
      </c>
      <c r="J122" s="88">
        <f t="shared" si="1"/>
        <v>3.6905522725150519E-3</v>
      </c>
      <c r="K122" s="88">
        <f>I122/'סכום נכסי הקרן'!$C$42</f>
        <v>-2.5745600095674091E-6</v>
      </c>
    </row>
    <row r="123" spans="2:11">
      <c r="B123" s="86" t="s">
        <v>1712</v>
      </c>
      <c r="C123" s="82" t="s">
        <v>1713</v>
      </c>
      <c r="D123" s="93" t="s">
        <v>468</v>
      </c>
      <c r="E123" s="93" t="s">
        <v>125</v>
      </c>
      <c r="F123" s="103">
        <v>44889</v>
      </c>
      <c r="G123" s="87">
        <v>1833.7595220000001</v>
      </c>
      <c r="H123" s="89">
        <v>-3.4649719999999999</v>
      </c>
      <c r="I123" s="87">
        <v>-6.3539261E-2</v>
      </c>
      <c r="J123" s="88">
        <f t="shared" si="1"/>
        <v>1.1722589254610826E-3</v>
      </c>
      <c r="K123" s="88">
        <f>I123/'סכום נכסי הקרן'!$C$42</f>
        <v>-8.1777759194122264E-7</v>
      </c>
    </row>
    <row r="124" spans="2:11">
      <c r="B124" s="86" t="s">
        <v>1714</v>
      </c>
      <c r="C124" s="82" t="s">
        <v>1715</v>
      </c>
      <c r="D124" s="93" t="s">
        <v>468</v>
      </c>
      <c r="E124" s="93" t="s">
        <v>125</v>
      </c>
      <c r="F124" s="103">
        <v>44901</v>
      </c>
      <c r="G124" s="87">
        <v>4191.6990720000003</v>
      </c>
      <c r="H124" s="89">
        <v>-3.4059900000000001</v>
      </c>
      <c r="I124" s="87">
        <v>-0.14276886699999999</v>
      </c>
      <c r="J124" s="88">
        <f t="shared" si="1"/>
        <v>2.633994729946831E-3</v>
      </c>
      <c r="K124" s="88">
        <f>I124/'סכום נכסי הקרן'!$C$42</f>
        <v>-1.837496666186229E-6</v>
      </c>
    </row>
    <row r="125" spans="2:11">
      <c r="B125" s="86" t="s">
        <v>1716</v>
      </c>
      <c r="C125" s="82" t="s">
        <v>1717</v>
      </c>
      <c r="D125" s="93" t="s">
        <v>468</v>
      </c>
      <c r="E125" s="93" t="s">
        <v>125</v>
      </c>
      <c r="F125" s="103">
        <v>44692</v>
      </c>
      <c r="G125" s="87">
        <v>1834.19481</v>
      </c>
      <c r="H125" s="89">
        <v>-4.2822740000000001</v>
      </c>
      <c r="I125" s="87">
        <v>-7.8545241000000002E-2</v>
      </c>
      <c r="J125" s="88">
        <f t="shared" si="1"/>
        <v>1.4491097058044438E-3</v>
      </c>
      <c r="K125" s="88">
        <f>I125/'סכום נכסי הקרן'!$C$42</f>
        <v>-1.0109110026228191E-6</v>
      </c>
    </row>
    <row r="126" spans="2:11">
      <c r="B126" s="86" t="s">
        <v>1718</v>
      </c>
      <c r="C126" s="82" t="s">
        <v>1719</v>
      </c>
      <c r="D126" s="93" t="s">
        <v>468</v>
      </c>
      <c r="E126" s="93" t="s">
        <v>125</v>
      </c>
      <c r="F126" s="103">
        <v>44889</v>
      </c>
      <c r="G126" s="87">
        <v>2097.6528720000001</v>
      </c>
      <c r="H126" s="89">
        <v>-3.3698899999999998</v>
      </c>
      <c r="I126" s="87">
        <v>-7.0688595000000007E-2</v>
      </c>
      <c r="J126" s="88">
        <f t="shared" si="1"/>
        <v>1.3041595875194971E-3</v>
      </c>
      <c r="K126" s="88">
        <f>I126/'סכום נכסי הקרן'!$C$42</f>
        <v>-9.097925925957552E-7</v>
      </c>
    </row>
    <row r="127" spans="2:11">
      <c r="B127" s="86" t="s">
        <v>1720</v>
      </c>
      <c r="C127" s="82" t="s">
        <v>1721</v>
      </c>
      <c r="D127" s="93" t="s">
        <v>468</v>
      </c>
      <c r="E127" s="93" t="s">
        <v>125</v>
      </c>
      <c r="F127" s="103">
        <v>44692</v>
      </c>
      <c r="G127" s="87">
        <v>1384.3818239999998</v>
      </c>
      <c r="H127" s="89">
        <v>-4.0908280000000001</v>
      </c>
      <c r="I127" s="87">
        <v>-5.6632679999999998E-2</v>
      </c>
      <c r="J127" s="88">
        <f t="shared" si="1"/>
        <v>1.0448369017508929E-3</v>
      </c>
      <c r="K127" s="88">
        <f>I127/'סכום נכסי הקרן'!$C$42</f>
        <v>-7.2888692670784821E-7</v>
      </c>
    </row>
    <row r="128" spans="2:11">
      <c r="B128" s="86" t="s">
        <v>1722</v>
      </c>
      <c r="C128" s="82" t="s">
        <v>1723</v>
      </c>
      <c r="D128" s="93" t="s">
        <v>468</v>
      </c>
      <c r="E128" s="93" t="s">
        <v>125</v>
      </c>
      <c r="F128" s="103">
        <v>44889</v>
      </c>
      <c r="G128" s="87">
        <v>6568.3793249999999</v>
      </c>
      <c r="H128" s="89">
        <v>-3.1619329999999999</v>
      </c>
      <c r="I128" s="87">
        <v>-0.207687759</v>
      </c>
      <c r="J128" s="88">
        <f t="shared" si="1"/>
        <v>3.8317069692825087E-3</v>
      </c>
      <c r="K128" s="88">
        <f>I128/'סכום נכסי הקרן'!$C$42</f>
        <v>-2.6730307019259946E-6</v>
      </c>
    </row>
    <row r="129" spans="2:11">
      <c r="B129" s="86" t="s">
        <v>1724</v>
      </c>
      <c r="C129" s="82" t="s">
        <v>1725</v>
      </c>
      <c r="D129" s="93" t="s">
        <v>468</v>
      </c>
      <c r="E129" s="93" t="s">
        <v>125</v>
      </c>
      <c r="F129" s="103">
        <v>44692</v>
      </c>
      <c r="G129" s="87">
        <v>4729.79277</v>
      </c>
      <c r="H129" s="89">
        <v>-4.0539649999999998</v>
      </c>
      <c r="I129" s="87">
        <v>-0.19174414199999998</v>
      </c>
      <c r="J129" s="88">
        <f t="shared" si="1"/>
        <v>3.5375573830545059E-3</v>
      </c>
      <c r="K129" s="88">
        <f>I129/'סכום נכסי הקרן'!$C$42</f>
        <v>-2.46782950015103E-6</v>
      </c>
    </row>
    <row r="130" spans="2:11">
      <c r="B130" s="86" t="s">
        <v>1726</v>
      </c>
      <c r="C130" s="82" t="s">
        <v>1727</v>
      </c>
      <c r="D130" s="93" t="s">
        <v>468</v>
      </c>
      <c r="E130" s="93" t="s">
        <v>125</v>
      </c>
      <c r="F130" s="103">
        <v>44692</v>
      </c>
      <c r="G130" s="87">
        <v>2627.9735700000001</v>
      </c>
      <c r="H130" s="89">
        <v>-4.0500040000000004</v>
      </c>
      <c r="I130" s="87">
        <v>-0.106433024</v>
      </c>
      <c r="J130" s="88">
        <f t="shared" si="1"/>
        <v>1.963621552787868E-3</v>
      </c>
      <c r="K130" s="88">
        <f>I130/'סכום נכסי הקרן'!$C$42</f>
        <v>-1.3698387532354579E-6</v>
      </c>
    </row>
    <row r="131" spans="2:11">
      <c r="B131" s="86" t="s">
        <v>1728</v>
      </c>
      <c r="C131" s="82" t="s">
        <v>1729</v>
      </c>
      <c r="D131" s="93" t="s">
        <v>468</v>
      </c>
      <c r="E131" s="93" t="s">
        <v>125</v>
      </c>
      <c r="F131" s="103">
        <v>44726</v>
      </c>
      <c r="G131" s="87">
        <v>925.32608000000005</v>
      </c>
      <c r="H131" s="89">
        <v>-3.7152259999999999</v>
      </c>
      <c r="I131" s="87">
        <v>-3.4377954000000002E-2</v>
      </c>
      <c r="J131" s="88">
        <f t="shared" si="1"/>
        <v>6.3425137122055187E-4</v>
      </c>
      <c r="K131" s="88">
        <f>I131/'סכום נכסי הקרן'!$C$42</f>
        <v>-4.4245904021430343E-7</v>
      </c>
    </row>
    <row r="132" spans="2:11">
      <c r="B132" s="86" t="s">
        <v>1730</v>
      </c>
      <c r="C132" s="82" t="s">
        <v>1731</v>
      </c>
      <c r="D132" s="93" t="s">
        <v>468</v>
      </c>
      <c r="E132" s="93" t="s">
        <v>125</v>
      </c>
      <c r="F132" s="103">
        <v>44811</v>
      </c>
      <c r="G132" s="87">
        <v>1579.1626799999999</v>
      </c>
      <c r="H132" s="89">
        <v>-3.5988319999999998</v>
      </c>
      <c r="I132" s="87">
        <v>-5.6831411000000012E-2</v>
      </c>
      <c r="J132" s="88">
        <f t="shared" si="1"/>
        <v>1.0485033622172151E-3</v>
      </c>
      <c r="K132" s="88">
        <f>I132/'סכום נכסי הקרן'!$C$42</f>
        <v>-7.3144468007271786E-7</v>
      </c>
    </row>
    <row r="133" spans="2:11">
      <c r="B133" s="86" t="s">
        <v>1732</v>
      </c>
      <c r="C133" s="82" t="s">
        <v>1733</v>
      </c>
      <c r="D133" s="93" t="s">
        <v>468</v>
      </c>
      <c r="E133" s="93" t="s">
        <v>125</v>
      </c>
      <c r="F133" s="103">
        <v>44812</v>
      </c>
      <c r="G133" s="87">
        <v>6531.0611520000002</v>
      </c>
      <c r="H133" s="89">
        <v>-3.5699879999999999</v>
      </c>
      <c r="I133" s="87">
        <v>-0.233158112</v>
      </c>
      <c r="J133" s="88">
        <f t="shared" si="1"/>
        <v>4.3016187713554735E-3</v>
      </c>
      <c r="K133" s="88">
        <f>I133/'סכום נכסי הקרן'!$C$42</f>
        <v>-3.0008450896670309E-6</v>
      </c>
    </row>
    <row r="134" spans="2:11">
      <c r="B134" s="86" t="s">
        <v>1734</v>
      </c>
      <c r="C134" s="82" t="s">
        <v>1735</v>
      </c>
      <c r="D134" s="93" t="s">
        <v>468</v>
      </c>
      <c r="E134" s="93" t="s">
        <v>125</v>
      </c>
      <c r="F134" s="103">
        <v>44812</v>
      </c>
      <c r="G134" s="87">
        <v>2633.4924000000001</v>
      </c>
      <c r="H134" s="89">
        <v>-3.5699879999999999</v>
      </c>
      <c r="I134" s="87">
        <v>-9.4015368000000002E-2</v>
      </c>
      <c r="J134" s="88">
        <f t="shared" si="1"/>
        <v>1.7345237028883332E-3</v>
      </c>
      <c r="K134" s="88">
        <f>I134/'סכום נכסי הקרן'!$C$42</f>
        <v>-1.2100181846387524E-6</v>
      </c>
    </row>
    <row r="135" spans="2:11">
      <c r="B135" s="86" t="s">
        <v>1736</v>
      </c>
      <c r="C135" s="82" t="s">
        <v>1737</v>
      </c>
      <c r="D135" s="93" t="s">
        <v>468</v>
      </c>
      <c r="E135" s="93" t="s">
        <v>125</v>
      </c>
      <c r="F135" s="103">
        <v>44811</v>
      </c>
      <c r="G135" s="87">
        <v>2108.0376000000001</v>
      </c>
      <c r="H135" s="89">
        <v>-3.476591</v>
      </c>
      <c r="I135" s="87">
        <v>-7.3287854999999999E-2</v>
      </c>
      <c r="J135" s="88">
        <f t="shared" si="1"/>
        <v>1.3521142802030328E-3</v>
      </c>
      <c r="K135" s="88">
        <f>I135/'סכום נכסי הקרן'!$C$42</f>
        <v>-9.4324618569985394E-7</v>
      </c>
    </row>
    <row r="136" spans="2:11">
      <c r="B136" s="86" t="s">
        <v>1736</v>
      </c>
      <c r="C136" s="82" t="s">
        <v>1738</v>
      </c>
      <c r="D136" s="93" t="s">
        <v>468</v>
      </c>
      <c r="E136" s="93" t="s">
        <v>125</v>
      </c>
      <c r="F136" s="103">
        <v>44811</v>
      </c>
      <c r="G136" s="87">
        <v>2084.4432000000002</v>
      </c>
      <c r="H136" s="89">
        <v>-3.476591</v>
      </c>
      <c r="I136" s="87">
        <v>-7.2467573999999993E-2</v>
      </c>
      <c r="J136" s="88">
        <f t="shared" si="1"/>
        <v>1.3369806178263779E-3</v>
      </c>
      <c r="K136" s="88">
        <f>I136/'סכום נכסי הקרן'!$C$42</f>
        <v>-9.3268881675445274E-7</v>
      </c>
    </row>
    <row r="137" spans="2:11">
      <c r="B137" s="86" t="s">
        <v>1739</v>
      </c>
      <c r="C137" s="82" t="s">
        <v>1740</v>
      </c>
      <c r="D137" s="93" t="s">
        <v>468</v>
      </c>
      <c r="E137" s="93" t="s">
        <v>125</v>
      </c>
      <c r="F137" s="103">
        <v>44907</v>
      </c>
      <c r="G137" s="87">
        <v>1317.7566899999999</v>
      </c>
      <c r="H137" s="89">
        <v>-2.7833130000000001</v>
      </c>
      <c r="I137" s="87">
        <v>-3.6677289000000002E-2</v>
      </c>
      <c r="J137" s="88">
        <f t="shared" si="1"/>
        <v>6.7667263854336598E-4</v>
      </c>
      <c r="K137" s="88">
        <f>I137/'סכום נכסי הקרן'!$C$42</f>
        <v>-4.7205246969039025E-7</v>
      </c>
    </row>
    <row r="138" spans="2:11">
      <c r="B138" s="86" t="s">
        <v>1741</v>
      </c>
      <c r="C138" s="82" t="s">
        <v>1742</v>
      </c>
      <c r="D138" s="93" t="s">
        <v>468</v>
      </c>
      <c r="E138" s="93" t="s">
        <v>125</v>
      </c>
      <c r="F138" s="103">
        <v>44882</v>
      </c>
      <c r="G138" s="87">
        <v>4217.691984</v>
      </c>
      <c r="H138" s="89">
        <v>-2.8747799999999999</v>
      </c>
      <c r="I138" s="87">
        <v>-0.121249369</v>
      </c>
      <c r="J138" s="88">
        <f t="shared" si="1"/>
        <v>2.2369736880756969E-3</v>
      </c>
      <c r="K138" s="88">
        <f>I138/'סכום נכסי הקרן'!$C$42</f>
        <v>-1.5605314799807433E-6</v>
      </c>
    </row>
    <row r="139" spans="2:11">
      <c r="B139" s="86" t="s">
        <v>1743</v>
      </c>
      <c r="C139" s="82" t="s">
        <v>1744</v>
      </c>
      <c r="D139" s="93" t="s">
        <v>468</v>
      </c>
      <c r="E139" s="93" t="s">
        <v>125</v>
      </c>
      <c r="F139" s="103">
        <v>44889</v>
      </c>
      <c r="G139" s="87">
        <v>2636.6016</v>
      </c>
      <c r="H139" s="89">
        <v>-3.345675</v>
      </c>
      <c r="I139" s="87">
        <v>-8.8212124000000003E-2</v>
      </c>
      <c r="J139" s="88">
        <f t="shared" si="1"/>
        <v>1.6274575446019082E-3</v>
      </c>
      <c r="K139" s="88">
        <f>I139/'סכום נכסי הקרן'!$C$42</f>
        <v>-1.1353279407001685E-6</v>
      </c>
    </row>
    <row r="140" spans="2:11">
      <c r="B140" s="86" t="s">
        <v>1745</v>
      </c>
      <c r="C140" s="82" t="s">
        <v>1746</v>
      </c>
      <c r="D140" s="93" t="s">
        <v>468</v>
      </c>
      <c r="E140" s="93" t="s">
        <v>125</v>
      </c>
      <c r="F140" s="103">
        <v>44824</v>
      </c>
      <c r="G140" s="87">
        <v>2636.9902499999998</v>
      </c>
      <c r="H140" s="89">
        <v>-3.245857</v>
      </c>
      <c r="I140" s="87">
        <v>-8.5592933999999996E-2</v>
      </c>
      <c r="J140" s="88">
        <f t="shared" ref="J140:J203" si="2">IFERROR(I140/$I$11,0)</f>
        <v>1.5791351561029545E-3</v>
      </c>
      <c r="K140" s="88">
        <f>I140/'סכום נכסי הקרן'!$C$42</f>
        <v>-1.1016178399321326E-6</v>
      </c>
    </row>
    <row r="141" spans="2:11">
      <c r="B141" s="86" t="s">
        <v>1745</v>
      </c>
      <c r="C141" s="82" t="s">
        <v>1747</v>
      </c>
      <c r="D141" s="93" t="s">
        <v>468</v>
      </c>
      <c r="E141" s="93" t="s">
        <v>125</v>
      </c>
      <c r="F141" s="103">
        <v>44824</v>
      </c>
      <c r="G141" s="87">
        <v>2317.7559999999999</v>
      </c>
      <c r="H141" s="89">
        <v>-3.245857</v>
      </c>
      <c r="I141" s="87">
        <v>-7.523104600000001E-2</v>
      </c>
      <c r="J141" s="88">
        <f t="shared" si="2"/>
        <v>1.3879649173960851E-3</v>
      </c>
      <c r="K141" s="88">
        <f>I141/'סכום נכסי הקרן'!$C$42</f>
        <v>-9.6825588886057952E-7</v>
      </c>
    </row>
    <row r="142" spans="2:11">
      <c r="B142" s="86" t="s">
        <v>1748</v>
      </c>
      <c r="C142" s="82" t="s">
        <v>1749</v>
      </c>
      <c r="D142" s="93" t="s">
        <v>468</v>
      </c>
      <c r="E142" s="93" t="s">
        <v>125</v>
      </c>
      <c r="F142" s="103">
        <v>44824</v>
      </c>
      <c r="G142" s="87">
        <v>1582.2407880000001</v>
      </c>
      <c r="H142" s="89">
        <v>-3.2428140000000001</v>
      </c>
      <c r="I142" s="87">
        <v>-5.1309122000000013E-2</v>
      </c>
      <c r="J142" s="88">
        <f t="shared" si="2"/>
        <v>9.4662064486509547E-4</v>
      </c>
      <c r="K142" s="88">
        <f>I142/'סכום נכסי הקרן'!$C$42</f>
        <v>-6.6037044771072196E-7</v>
      </c>
    </row>
    <row r="143" spans="2:11">
      <c r="B143" s="86" t="s">
        <v>1750</v>
      </c>
      <c r="C143" s="82" t="s">
        <v>1751</v>
      </c>
      <c r="D143" s="93" t="s">
        <v>468</v>
      </c>
      <c r="E143" s="93" t="s">
        <v>125</v>
      </c>
      <c r="F143" s="103">
        <v>44903</v>
      </c>
      <c r="G143" s="87">
        <v>5274.7578000000003</v>
      </c>
      <c r="H143" s="89">
        <v>-2.6642939999999999</v>
      </c>
      <c r="I143" s="87">
        <v>-0.14053506300000002</v>
      </c>
      <c r="J143" s="88">
        <f t="shared" si="2"/>
        <v>2.5927824678663729E-3</v>
      </c>
      <c r="K143" s="88">
        <f>I143/'סכום נכסי הקרן'!$C$42</f>
        <v>-1.8087466488388656E-6</v>
      </c>
    </row>
    <row r="144" spans="2:11">
      <c r="B144" s="86" t="s">
        <v>1752</v>
      </c>
      <c r="C144" s="82" t="s">
        <v>1753</v>
      </c>
      <c r="D144" s="93" t="s">
        <v>468</v>
      </c>
      <c r="E144" s="93" t="s">
        <v>125</v>
      </c>
      <c r="F144" s="103">
        <v>44811</v>
      </c>
      <c r="G144" s="87">
        <v>5274.7578000000003</v>
      </c>
      <c r="H144" s="89">
        <v>-3.3152170000000001</v>
      </c>
      <c r="I144" s="87">
        <v>-0.17486964699999996</v>
      </c>
      <c r="J144" s="88">
        <f t="shared" si="2"/>
        <v>3.2262336901900512E-3</v>
      </c>
      <c r="K144" s="88">
        <f>I144/'סכום נכסי הקרן'!$C$42</f>
        <v>-2.2506474985170444E-6</v>
      </c>
    </row>
    <row r="145" spans="2:11">
      <c r="B145" s="86" t="s">
        <v>1754</v>
      </c>
      <c r="C145" s="82" t="s">
        <v>1755</v>
      </c>
      <c r="D145" s="93" t="s">
        <v>468</v>
      </c>
      <c r="E145" s="93" t="s">
        <v>125</v>
      </c>
      <c r="F145" s="103">
        <v>44907</v>
      </c>
      <c r="G145" s="87">
        <v>527.56905600000005</v>
      </c>
      <c r="H145" s="89">
        <v>-2.69245</v>
      </c>
      <c r="I145" s="87">
        <v>-1.4204535999999997E-2</v>
      </c>
      <c r="J145" s="88">
        <f t="shared" si="2"/>
        <v>2.6206464862777145E-4</v>
      </c>
      <c r="K145" s="88">
        <f>I145/'סכום נכסי הקרן'!$C$42</f>
        <v>-1.8281848202046926E-7</v>
      </c>
    </row>
    <row r="146" spans="2:11">
      <c r="B146" s="86" t="s">
        <v>1754</v>
      </c>
      <c r="C146" s="82" t="s">
        <v>1756</v>
      </c>
      <c r="D146" s="93" t="s">
        <v>468</v>
      </c>
      <c r="E146" s="93" t="s">
        <v>125</v>
      </c>
      <c r="F146" s="103">
        <v>44907</v>
      </c>
      <c r="G146" s="87">
        <v>1715.695565</v>
      </c>
      <c r="H146" s="89">
        <v>-2.69245</v>
      </c>
      <c r="I146" s="87">
        <v>-4.6194254000000004E-2</v>
      </c>
      <c r="J146" s="88">
        <f t="shared" si="2"/>
        <v>8.5225458565714712E-4</v>
      </c>
      <c r="K146" s="88">
        <f>I146/'סכום נכסי הקרן'!$C$42</f>
        <v>-5.9453989868785532E-7</v>
      </c>
    </row>
    <row r="147" spans="2:11">
      <c r="B147" s="86" t="s">
        <v>1547</v>
      </c>
      <c r="C147" s="82" t="s">
        <v>1757</v>
      </c>
      <c r="D147" s="93" t="s">
        <v>468</v>
      </c>
      <c r="E147" s="93" t="s">
        <v>125</v>
      </c>
      <c r="F147" s="103">
        <v>44896</v>
      </c>
      <c r="G147" s="87">
        <v>2690.919324</v>
      </c>
      <c r="H147" s="89">
        <v>-3.3340960000000002</v>
      </c>
      <c r="I147" s="87">
        <v>-8.9717844999999991E-2</v>
      </c>
      <c r="J147" s="88">
        <f t="shared" si="2"/>
        <v>1.6552371387256763E-3</v>
      </c>
      <c r="K147" s="88">
        <f>I147/'סכום נכסי הקרן'!$C$42</f>
        <v>-1.1547072169796851E-6</v>
      </c>
    </row>
    <row r="148" spans="2:11">
      <c r="B148" s="86" t="s">
        <v>1758</v>
      </c>
      <c r="C148" s="82" t="s">
        <v>1759</v>
      </c>
      <c r="D148" s="93" t="s">
        <v>468</v>
      </c>
      <c r="E148" s="93" t="s">
        <v>125</v>
      </c>
      <c r="F148" s="103">
        <v>44896</v>
      </c>
      <c r="G148" s="87">
        <v>4537.6286639999998</v>
      </c>
      <c r="H148" s="89">
        <v>-3.3340960000000002</v>
      </c>
      <c r="I148" s="87">
        <v>-0.151288916</v>
      </c>
      <c r="J148" s="88">
        <f t="shared" si="2"/>
        <v>2.7911842113544881E-3</v>
      </c>
      <c r="K148" s="88">
        <f>I148/'סכום נכסי הקרן'!$C$42</f>
        <v>-1.9471533578880923E-6</v>
      </c>
    </row>
    <row r="149" spans="2:11">
      <c r="B149" s="86" t="s">
        <v>1760</v>
      </c>
      <c r="C149" s="82" t="s">
        <v>1761</v>
      </c>
      <c r="D149" s="93" t="s">
        <v>468</v>
      </c>
      <c r="E149" s="93" t="s">
        <v>125</v>
      </c>
      <c r="F149" s="103">
        <v>44908</v>
      </c>
      <c r="G149" s="87">
        <v>3165.7874400000001</v>
      </c>
      <c r="H149" s="89">
        <v>-3.5688140000000002</v>
      </c>
      <c r="I149" s="87">
        <v>-0.112981074</v>
      </c>
      <c r="J149" s="88">
        <f t="shared" si="2"/>
        <v>2.0844289077375177E-3</v>
      </c>
      <c r="K149" s="88">
        <f>I149/'סכום נכסי הקרן'!$C$42</f>
        <v>-1.4541149704377751E-6</v>
      </c>
    </row>
    <row r="150" spans="2:11">
      <c r="B150" s="86" t="s">
        <v>1762</v>
      </c>
      <c r="C150" s="82" t="s">
        <v>1763</v>
      </c>
      <c r="D150" s="93" t="s">
        <v>468</v>
      </c>
      <c r="E150" s="93" t="s">
        <v>125</v>
      </c>
      <c r="F150" s="103">
        <v>44889</v>
      </c>
      <c r="G150" s="87">
        <v>2638.4671199999998</v>
      </c>
      <c r="H150" s="89">
        <v>-3.272605</v>
      </c>
      <c r="I150" s="87">
        <v>-8.6346604000000007E-2</v>
      </c>
      <c r="J150" s="88">
        <f t="shared" si="2"/>
        <v>1.5930398879246271E-3</v>
      </c>
      <c r="K150" s="88">
        <f>I150/'סכום נכסי הקרן'!$C$42</f>
        <v>-1.111317896684734E-6</v>
      </c>
    </row>
    <row r="151" spans="2:11">
      <c r="B151" s="86" t="s">
        <v>1764</v>
      </c>
      <c r="C151" s="82" t="s">
        <v>1765</v>
      </c>
      <c r="D151" s="93" t="s">
        <v>468</v>
      </c>
      <c r="E151" s="93" t="s">
        <v>125</v>
      </c>
      <c r="F151" s="103">
        <v>44894</v>
      </c>
      <c r="G151" s="87">
        <v>2111.1468</v>
      </c>
      <c r="H151" s="89">
        <v>-2.7015340000000001</v>
      </c>
      <c r="I151" s="87">
        <v>-5.7033351000000003E-2</v>
      </c>
      <c r="J151" s="88">
        <f t="shared" si="2"/>
        <v>1.0522290266911471E-3</v>
      </c>
      <c r="K151" s="88">
        <f>I151/'סכום נכסי הקרן'!$C$42</f>
        <v>-7.3404373464649707E-7</v>
      </c>
    </row>
    <row r="152" spans="2:11">
      <c r="B152" s="86" t="s">
        <v>1766</v>
      </c>
      <c r="C152" s="82" t="s">
        <v>1767</v>
      </c>
      <c r="D152" s="93" t="s">
        <v>468</v>
      </c>
      <c r="E152" s="93" t="s">
        <v>125</v>
      </c>
      <c r="F152" s="103">
        <v>44903</v>
      </c>
      <c r="G152" s="87">
        <v>2639.3221499999995</v>
      </c>
      <c r="H152" s="89">
        <v>-2.5887060000000002</v>
      </c>
      <c r="I152" s="87">
        <v>-6.8324281000000001E-2</v>
      </c>
      <c r="J152" s="88">
        <f t="shared" si="2"/>
        <v>1.2605394990030034E-3</v>
      </c>
      <c r="K152" s="88">
        <f>I152/'סכום נכסי הקרן'!$C$42</f>
        <v>-8.7936285546814012E-7</v>
      </c>
    </row>
    <row r="153" spans="2:11">
      <c r="B153" s="86" t="s">
        <v>1768</v>
      </c>
      <c r="C153" s="82" t="s">
        <v>1769</v>
      </c>
      <c r="D153" s="93" t="s">
        <v>468</v>
      </c>
      <c r="E153" s="93" t="s">
        <v>125</v>
      </c>
      <c r="F153" s="103">
        <v>44818</v>
      </c>
      <c r="G153" s="87">
        <v>5648.9811120000004</v>
      </c>
      <c r="H153" s="89">
        <v>-3.4549530000000002</v>
      </c>
      <c r="I153" s="87">
        <v>-0.19516963600000001</v>
      </c>
      <c r="J153" s="88">
        <f t="shared" si="2"/>
        <v>3.6007555671758703E-3</v>
      </c>
      <c r="K153" s="88">
        <f>I153/'סכום נכסי הקרן'!$C$42</f>
        <v>-2.511917079868539E-6</v>
      </c>
    </row>
    <row r="154" spans="2:11">
      <c r="B154" s="86" t="s">
        <v>1770</v>
      </c>
      <c r="C154" s="82" t="s">
        <v>1771</v>
      </c>
      <c r="D154" s="93" t="s">
        <v>468</v>
      </c>
      <c r="E154" s="93" t="s">
        <v>125</v>
      </c>
      <c r="F154" s="103">
        <v>44902</v>
      </c>
      <c r="G154" s="87">
        <v>1161.4727519999999</v>
      </c>
      <c r="H154" s="89">
        <v>-2.626487</v>
      </c>
      <c r="I154" s="87">
        <v>-3.0505931E-2</v>
      </c>
      <c r="J154" s="88">
        <f t="shared" si="2"/>
        <v>5.6281501124556561E-4</v>
      </c>
      <c r="K154" s="88">
        <f>I154/'סכום נכסי הקרן'!$C$42</f>
        <v>-3.926244403929264E-7</v>
      </c>
    </row>
    <row r="155" spans="2:11">
      <c r="B155" s="86" t="s">
        <v>1770</v>
      </c>
      <c r="C155" s="82" t="s">
        <v>1772</v>
      </c>
      <c r="D155" s="93" t="s">
        <v>468</v>
      </c>
      <c r="E155" s="93" t="s">
        <v>125</v>
      </c>
      <c r="F155" s="103">
        <v>44902</v>
      </c>
      <c r="G155" s="87">
        <v>1856.1177600000001</v>
      </c>
      <c r="H155" s="89">
        <v>-2.626487</v>
      </c>
      <c r="I155" s="87">
        <v>-4.8750691999999998E-2</v>
      </c>
      <c r="J155" s="88">
        <f t="shared" si="2"/>
        <v>8.9941923969503199E-4</v>
      </c>
      <c r="K155" s="88">
        <f>I155/'סכום נכסי הקרן'!$C$42</f>
        <v>-6.2744235425130655E-7</v>
      </c>
    </row>
    <row r="156" spans="2:11">
      <c r="B156" s="86" t="s">
        <v>1773</v>
      </c>
      <c r="C156" s="82" t="s">
        <v>1774</v>
      </c>
      <c r="D156" s="93" t="s">
        <v>468</v>
      </c>
      <c r="E156" s="93" t="s">
        <v>125</v>
      </c>
      <c r="F156" s="103">
        <v>44818</v>
      </c>
      <c r="G156" s="87">
        <v>1392.2932800000001</v>
      </c>
      <c r="H156" s="89">
        <v>-3.4397229999999999</v>
      </c>
      <c r="I156" s="87">
        <v>-4.7891036000000005E-2</v>
      </c>
      <c r="J156" s="88">
        <f t="shared" si="2"/>
        <v>8.8355913362886027E-4</v>
      </c>
      <c r="K156" s="88">
        <f>I156/'סכום נכסי הקרן'!$C$42</f>
        <v>-6.1637821213643646E-7</v>
      </c>
    </row>
    <row r="157" spans="2:11">
      <c r="B157" s="86" t="s">
        <v>1773</v>
      </c>
      <c r="C157" s="82" t="s">
        <v>1775</v>
      </c>
      <c r="D157" s="93" t="s">
        <v>468</v>
      </c>
      <c r="E157" s="93" t="s">
        <v>125</v>
      </c>
      <c r="F157" s="103">
        <v>44818</v>
      </c>
      <c r="G157" s="87">
        <v>5016.1889549999996</v>
      </c>
      <c r="H157" s="89">
        <v>-3.4397229999999999</v>
      </c>
      <c r="I157" s="87">
        <v>-0.17254301699999999</v>
      </c>
      <c r="J157" s="88">
        <f t="shared" si="2"/>
        <v>3.1833088474893232E-3</v>
      </c>
      <c r="K157" s="88">
        <f>I157/'סכום נכסי הקרן'!$C$42</f>
        <v>-2.220702770662275E-6</v>
      </c>
    </row>
    <row r="158" spans="2:11">
      <c r="B158" s="86" t="s">
        <v>1551</v>
      </c>
      <c r="C158" s="82" t="s">
        <v>1776</v>
      </c>
      <c r="D158" s="93" t="s">
        <v>468</v>
      </c>
      <c r="E158" s="93" t="s">
        <v>125</v>
      </c>
      <c r="F158" s="103">
        <v>44818</v>
      </c>
      <c r="G158" s="87">
        <v>3960.7321499999998</v>
      </c>
      <c r="H158" s="89">
        <v>-3.4705819999999998</v>
      </c>
      <c r="I158" s="87">
        <v>-0.13746045300000001</v>
      </c>
      <c r="J158" s="88">
        <f t="shared" si="2"/>
        <v>2.5360578702225333E-3</v>
      </c>
      <c r="K158" s="88">
        <f>I158/'סכום נכסי הקרן'!$C$42</f>
        <v>-1.7691750969764918E-6</v>
      </c>
    </row>
    <row r="159" spans="2:11">
      <c r="B159" s="86" t="s">
        <v>1777</v>
      </c>
      <c r="C159" s="82" t="s">
        <v>1778</v>
      </c>
      <c r="D159" s="93" t="s">
        <v>468</v>
      </c>
      <c r="E159" s="93" t="s">
        <v>125</v>
      </c>
      <c r="F159" s="103">
        <v>44902</v>
      </c>
      <c r="G159" s="87">
        <v>2640.4881</v>
      </c>
      <c r="H159" s="89">
        <v>-2.596276</v>
      </c>
      <c r="I159" s="87">
        <v>-6.8554361999999994E-2</v>
      </c>
      <c r="J159" s="88">
        <f t="shared" si="2"/>
        <v>1.2647843470164073E-3</v>
      </c>
      <c r="K159" s="88">
        <f>I159/'סכום נכסי הקרן'!$C$42</f>
        <v>-8.8232409680412952E-7</v>
      </c>
    </row>
    <row r="160" spans="2:11">
      <c r="B160" s="86" t="s">
        <v>1779</v>
      </c>
      <c r="C160" s="82" t="s">
        <v>1780</v>
      </c>
      <c r="D160" s="93" t="s">
        <v>468</v>
      </c>
      <c r="E160" s="93" t="s">
        <v>125</v>
      </c>
      <c r="F160" s="103">
        <v>44693</v>
      </c>
      <c r="G160" s="87">
        <v>1392.90816</v>
      </c>
      <c r="H160" s="89">
        <v>-3.453662</v>
      </c>
      <c r="I160" s="87">
        <v>-4.8106344000000002E-2</v>
      </c>
      <c r="J160" s="88">
        <f t="shared" si="2"/>
        <v>8.8753142919463924E-4</v>
      </c>
      <c r="K160" s="88">
        <f>I160/'סכום נכסי הקרן'!$C$42</f>
        <v>-6.1914931861445612E-7</v>
      </c>
    </row>
    <row r="161" spans="2:11">
      <c r="B161" s="86" t="s">
        <v>1781</v>
      </c>
      <c r="C161" s="82" t="s">
        <v>1782</v>
      </c>
      <c r="D161" s="93" t="s">
        <v>468</v>
      </c>
      <c r="E161" s="93" t="s">
        <v>125</v>
      </c>
      <c r="F161" s="103">
        <v>44894</v>
      </c>
      <c r="G161" s="87">
        <v>6603.1634999999997</v>
      </c>
      <c r="H161" s="89">
        <v>-2.610862</v>
      </c>
      <c r="I161" s="87">
        <v>-0.17239947199999997</v>
      </c>
      <c r="J161" s="88">
        <f t="shared" si="2"/>
        <v>3.180660533599501E-3</v>
      </c>
      <c r="K161" s="88">
        <f>I161/'סכום נכסי הקרן'!$C$42</f>
        <v>-2.2188552848308733E-6</v>
      </c>
    </row>
    <row r="162" spans="2:11">
      <c r="B162" s="86" t="s">
        <v>1783</v>
      </c>
      <c r="C162" s="82" t="s">
        <v>1784</v>
      </c>
      <c r="D162" s="93" t="s">
        <v>468</v>
      </c>
      <c r="E162" s="93" t="s">
        <v>125</v>
      </c>
      <c r="F162" s="103">
        <v>44693</v>
      </c>
      <c r="G162" s="87">
        <v>4227.0195839999997</v>
      </c>
      <c r="H162" s="89">
        <v>-3.4293119999999999</v>
      </c>
      <c r="I162" s="87">
        <v>-0.14495767500000001</v>
      </c>
      <c r="J162" s="88">
        <f t="shared" si="2"/>
        <v>2.6743768444652963E-3</v>
      </c>
      <c r="K162" s="88">
        <f>I162/'סכום נכסי הקרן'!$C$42</f>
        <v>-1.8656675656787757E-6</v>
      </c>
    </row>
    <row r="163" spans="2:11">
      <c r="B163" s="86" t="s">
        <v>1785</v>
      </c>
      <c r="C163" s="82" t="s">
        <v>1786</v>
      </c>
      <c r="D163" s="93" t="s">
        <v>468</v>
      </c>
      <c r="E163" s="93" t="s">
        <v>125</v>
      </c>
      <c r="F163" s="103">
        <v>44693</v>
      </c>
      <c r="G163" s="87">
        <v>3584.1951270000004</v>
      </c>
      <c r="H163" s="89">
        <v>-3.4232260000000001</v>
      </c>
      <c r="I163" s="87">
        <v>-0.12269509100000001</v>
      </c>
      <c r="J163" s="88">
        <f t="shared" si="2"/>
        <v>2.2636463388362319E-3</v>
      </c>
      <c r="K163" s="88">
        <f>I163/'סכום נכסי הקרן'!$C$42</f>
        <v>-1.5791385433486419E-6</v>
      </c>
    </row>
    <row r="164" spans="2:11">
      <c r="B164" s="86" t="s">
        <v>1787</v>
      </c>
      <c r="C164" s="82" t="s">
        <v>1788</v>
      </c>
      <c r="D164" s="93" t="s">
        <v>468</v>
      </c>
      <c r="E164" s="93" t="s">
        <v>125</v>
      </c>
      <c r="F164" s="103">
        <v>44823</v>
      </c>
      <c r="G164" s="87">
        <v>2642.4313500000003</v>
      </c>
      <c r="H164" s="89">
        <v>-3.0684330000000002</v>
      </c>
      <c r="I164" s="87">
        <v>-8.1081226000000006E-2</v>
      </c>
      <c r="J164" s="88">
        <f t="shared" si="2"/>
        <v>1.4958970150097781E-3</v>
      </c>
      <c r="K164" s="88">
        <f>I164/'סכום נכסי הקרן'!$C$42</f>
        <v>-1.0435502192876001E-6</v>
      </c>
    </row>
    <row r="165" spans="2:11">
      <c r="B165" s="86" t="s">
        <v>1789</v>
      </c>
      <c r="C165" s="82" t="s">
        <v>1790</v>
      </c>
      <c r="D165" s="93" t="s">
        <v>468</v>
      </c>
      <c r="E165" s="93" t="s">
        <v>125</v>
      </c>
      <c r="F165" s="103">
        <v>44823</v>
      </c>
      <c r="G165" s="87">
        <v>1849.9739999999999</v>
      </c>
      <c r="H165" s="89">
        <v>-3.0532750000000002</v>
      </c>
      <c r="I165" s="87">
        <v>-5.6484803E-2</v>
      </c>
      <c r="J165" s="88">
        <f t="shared" si="2"/>
        <v>1.0421086652182016E-3</v>
      </c>
      <c r="K165" s="88">
        <f>I165/'סכום נכסי הקרן'!$C$42</f>
        <v>-7.2698368617498313E-7</v>
      </c>
    </row>
    <row r="166" spans="2:11">
      <c r="B166" s="86" t="s">
        <v>1791</v>
      </c>
      <c r="C166" s="82" t="s">
        <v>1792</v>
      </c>
      <c r="D166" s="93" t="s">
        <v>468</v>
      </c>
      <c r="E166" s="93" t="s">
        <v>125</v>
      </c>
      <c r="F166" s="103">
        <v>44882</v>
      </c>
      <c r="G166" s="87">
        <v>2114.2559999999999</v>
      </c>
      <c r="H166" s="89">
        <v>-2.611542</v>
      </c>
      <c r="I166" s="87">
        <v>-5.5214677000000004E-2</v>
      </c>
      <c r="J166" s="88">
        <f t="shared" si="2"/>
        <v>1.0186756488984152E-3</v>
      </c>
      <c r="K166" s="88">
        <f>I166/'סכום נכסי הקרן'!$C$42</f>
        <v>-7.1063661878082608E-7</v>
      </c>
    </row>
    <row r="167" spans="2:11">
      <c r="B167" s="86" t="s">
        <v>1793</v>
      </c>
      <c r="C167" s="82" t="s">
        <v>1794</v>
      </c>
      <c r="D167" s="93" t="s">
        <v>468</v>
      </c>
      <c r="E167" s="93" t="s">
        <v>125</v>
      </c>
      <c r="F167" s="103">
        <v>44882</v>
      </c>
      <c r="G167" s="87">
        <v>3171.384</v>
      </c>
      <c r="H167" s="89">
        <v>-2.611542</v>
      </c>
      <c r="I167" s="87">
        <v>-8.2822014999999999E-2</v>
      </c>
      <c r="J167" s="88">
        <f t="shared" si="2"/>
        <v>1.5280134641229408E-3</v>
      </c>
      <c r="K167" s="88">
        <f>I167/'סכום נכסי הקרן'!$C$42</f>
        <v>-1.0659549217360243E-6</v>
      </c>
    </row>
    <row r="168" spans="2:11">
      <c r="B168" s="86" t="s">
        <v>1795</v>
      </c>
      <c r="C168" s="82" t="s">
        <v>1796</v>
      </c>
      <c r="D168" s="93" t="s">
        <v>468</v>
      </c>
      <c r="E168" s="93" t="s">
        <v>125</v>
      </c>
      <c r="F168" s="103">
        <v>44823</v>
      </c>
      <c r="G168" s="87">
        <v>6879.6180180000001</v>
      </c>
      <c r="H168" s="89">
        <v>-2.9291550000000002</v>
      </c>
      <c r="I168" s="87">
        <v>-0.20151467799999997</v>
      </c>
      <c r="J168" s="88">
        <f t="shared" si="2"/>
        <v>3.7178175537313229E-3</v>
      </c>
      <c r="K168" s="88">
        <f>I168/'סכום נכסי הקרן'!$C$42</f>
        <v>-2.5935804968781559E-6</v>
      </c>
    </row>
    <row r="169" spans="2:11">
      <c r="B169" s="86" t="s">
        <v>1795</v>
      </c>
      <c r="C169" s="82" t="s">
        <v>1797</v>
      </c>
      <c r="D169" s="93" t="s">
        <v>468</v>
      </c>
      <c r="E169" s="93" t="s">
        <v>125</v>
      </c>
      <c r="F169" s="103">
        <v>44823</v>
      </c>
      <c r="G169" s="87">
        <v>930.27244800000005</v>
      </c>
      <c r="H169" s="89">
        <v>-2.9291550000000002</v>
      </c>
      <c r="I169" s="87">
        <v>-2.7249121999999997E-2</v>
      </c>
      <c r="J169" s="88">
        <f t="shared" si="2"/>
        <v>5.02728958013502E-4</v>
      </c>
      <c r="K169" s="88">
        <f>I169/'סכום נכסי הקרן'!$C$42</f>
        <v>-3.5070790910949672E-7</v>
      </c>
    </row>
    <row r="170" spans="2:11">
      <c r="B170" s="86" t="s">
        <v>1798</v>
      </c>
      <c r="C170" s="82" t="s">
        <v>1799</v>
      </c>
      <c r="D170" s="93" t="s">
        <v>468</v>
      </c>
      <c r="E170" s="93" t="s">
        <v>125</v>
      </c>
      <c r="F170" s="103">
        <v>44823</v>
      </c>
      <c r="G170" s="87">
        <v>3175.3015919999998</v>
      </c>
      <c r="H170" s="89">
        <v>-2.9261309999999998</v>
      </c>
      <c r="I170" s="87">
        <v>-9.291349900000001E-2</v>
      </c>
      <c r="J170" s="88">
        <f t="shared" si="2"/>
        <v>1.7141949211302502E-3</v>
      </c>
      <c r="K170" s="88">
        <f>I170/'סכום נכסי הקרן'!$C$42</f>
        <v>-1.1958366571347627E-6</v>
      </c>
    </row>
    <row r="171" spans="2:11">
      <c r="B171" s="86" t="s">
        <v>1800</v>
      </c>
      <c r="C171" s="82" t="s">
        <v>1801</v>
      </c>
      <c r="D171" s="93" t="s">
        <v>468</v>
      </c>
      <c r="E171" s="93" t="s">
        <v>125</v>
      </c>
      <c r="F171" s="103">
        <v>44760</v>
      </c>
      <c r="G171" s="87">
        <v>1861.0368000000003</v>
      </c>
      <c r="H171" s="89">
        <v>-3.0914799999999998</v>
      </c>
      <c r="I171" s="87">
        <v>-5.7533583999999999E-2</v>
      </c>
      <c r="J171" s="88">
        <f t="shared" si="2"/>
        <v>1.0614580071644985E-3</v>
      </c>
      <c r="K171" s="88">
        <f>I171/'סכום נכסי הקרן'!$C$42</f>
        <v>-7.4048194830701683E-7</v>
      </c>
    </row>
    <row r="172" spans="2:11">
      <c r="B172" s="86" t="s">
        <v>1800</v>
      </c>
      <c r="C172" s="82" t="s">
        <v>1802</v>
      </c>
      <c r="D172" s="93" t="s">
        <v>468</v>
      </c>
      <c r="E172" s="93" t="s">
        <v>125</v>
      </c>
      <c r="F172" s="103">
        <v>44760</v>
      </c>
      <c r="G172" s="87">
        <v>2646.7064999999998</v>
      </c>
      <c r="H172" s="89">
        <v>-3.0914799999999998</v>
      </c>
      <c r="I172" s="87">
        <v>-8.1822407E-2</v>
      </c>
      <c r="J172" s="88">
        <f t="shared" si="2"/>
        <v>1.5095713327301582E-3</v>
      </c>
      <c r="K172" s="88">
        <f>I172/'סכום נכסי הקרן'!$C$42</f>
        <v>-1.0530895372436679E-6</v>
      </c>
    </row>
    <row r="173" spans="2:11">
      <c r="B173" s="86" t="s">
        <v>1803</v>
      </c>
      <c r="C173" s="82" t="s">
        <v>1804</v>
      </c>
      <c r="D173" s="93" t="s">
        <v>468</v>
      </c>
      <c r="E173" s="93" t="s">
        <v>125</v>
      </c>
      <c r="F173" s="103">
        <v>44760</v>
      </c>
      <c r="G173" s="87">
        <v>3176.0477999999998</v>
      </c>
      <c r="H173" s="89">
        <v>-3.0914799999999998</v>
      </c>
      <c r="I173" s="87">
        <v>-9.8186888E-2</v>
      </c>
      <c r="J173" s="88">
        <f t="shared" si="2"/>
        <v>1.8114855918964444E-3</v>
      </c>
      <c r="K173" s="88">
        <f>I173/'סכום נכסי הקרן'!$C$42</f>
        <v>-1.2637074395442295E-6</v>
      </c>
    </row>
    <row r="174" spans="2:11">
      <c r="B174" s="86" t="s">
        <v>1805</v>
      </c>
      <c r="C174" s="82" t="s">
        <v>1806</v>
      </c>
      <c r="D174" s="93" t="s">
        <v>468</v>
      </c>
      <c r="E174" s="93" t="s">
        <v>125</v>
      </c>
      <c r="F174" s="103">
        <v>44901</v>
      </c>
      <c r="G174" s="87">
        <v>3440.7184499999998</v>
      </c>
      <c r="H174" s="89">
        <v>-3.2762699999999998</v>
      </c>
      <c r="I174" s="87">
        <v>-0.112727233</v>
      </c>
      <c r="J174" s="88">
        <f t="shared" si="2"/>
        <v>2.079745702846325E-3</v>
      </c>
      <c r="K174" s="88">
        <f>I174/'סכום נכסי הקרן'!$C$42</f>
        <v>-1.4508479276920946E-6</v>
      </c>
    </row>
    <row r="175" spans="2:11">
      <c r="B175" s="86" t="s">
        <v>1807</v>
      </c>
      <c r="C175" s="82" t="s">
        <v>1808</v>
      </c>
      <c r="D175" s="93" t="s">
        <v>468</v>
      </c>
      <c r="E175" s="93" t="s">
        <v>125</v>
      </c>
      <c r="F175" s="103">
        <v>44823</v>
      </c>
      <c r="G175" s="87">
        <v>2647.4838</v>
      </c>
      <c r="H175" s="89">
        <v>-2.871737</v>
      </c>
      <c r="I175" s="87">
        <v>-7.6028775999999992E-2</v>
      </c>
      <c r="J175" s="88">
        <f t="shared" si="2"/>
        <v>1.4026825281754746E-3</v>
      </c>
      <c r="K175" s="88">
        <f>I175/'סכום נכסי הקרן'!$C$42</f>
        <v>-9.7852301674579778E-7</v>
      </c>
    </row>
    <row r="176" spans="2:11">
      <c r="B176" s="86" t="s">
        <v>1809</v>
      </c>
      <c r="C176" s="82" t="s">
        <v>1810</v>
      </c>
      <c r="D176" s="93" t="s">
        <v>468</v>
      </c>
      <c r="E176" s="93" t="s">
        <v>125</v>
      </c>
      <c r="F176" s="103">
        <v>44901</v>
      </c>
      <c r="G176" s="87">
        <v>3177.9133200000001</v>
      </c>
      <c r="H176" s="89">
        <v>-3.2156440000000002</v>
      </c>
      <c r="I176" s="87">
        <v>-0.10219038700000002</v>
      </c>
      <c r="J176" s="88">
        <f t="shared" si="2"/>
        <v>1.8853476003926489E-3</v>
      </c>
      <c r="K176" s="88">
        <f>I176/'סכום נכסי הקרן'!$C$42</f>
        <v>-1.3152341919809492E-6</v>
      </c>
    </row>
    <row r="177" spans="2:11">
      <c r="B177" s="86" t="s">
        <v>1811</v>
      </c>
      <c r="C177" s="82" t="s">
        <v>1812</v>
      </c>
      <c r="D177" s="93" t="s">
        <v>468</v>
      </c>
      <c r="E177" s="93" t="s">
        <v>125</v>
      </c>
      <c r="F177" s="103">
        <v>44825</v>
      </c>
      <c r="G177" s="87">
        <v>530.11860000000001</v>
      </c>
      <c r="H177" s="89">
        <v>-2.6173999999999999</v>
      </c>
      <c r="I177" s="87">
        <v>-1.3875323000000002E-2</v>
      </c>
      <c r="J177" s="88">
        <f t="shared" si="2"/>
        <v>2.5599087830759391E-4</v>
      </c>
      <c r="K177" s="88">
        <f>I177/'סכום נכסי הקרן'!$C$42</f>
        <v>-1.7858136924738017E-7</v>
      </c>
    </row>
    <row r="178" spans="2:11">
      <c r="B178" s="86" t="s">
        <v>1813</v>
      </c>
      <c r="C178" s="82" t="s">
        <v>1814</v>
      </c>
      <c r="D178" s="93" t="s">
        <v>468</v>
      </c>
      <c r="E178" s="93" t="s">
        <v>125</v>
      </c>
      <c r="F178" s="103">
        <v>44823</v>
      </c>
      <c r="G178" s="87">
        <v>2650.5929999999998</v>
      </c>
      <c r="H178" s="89">
        <v>-2.8001550000000002</v>
      </c>
      <c r="I178" s="87">
        <v>-7.4220724000000002E-2</v>
      </c>
      <c r="J178" s="88">
        <f t="shared" si="2"/>
        <v>1.3693251195222996E-3</v>
      </c>
      <c r="K178" s="88">
        <f>I178/'סכום נכסי הקרן'!$C$42</f>
        <v>-9.5525261058440871E-7</v>
      </c>
    </row>
    <row r="179" spans="2:11">
      <c r="B179" s="86" t="s">
        <v>1815</v>
      </c>
      <c r="C179" s="82" t="s">
        <v>1816</v>
      </c>
      <c r="D179" s="93" t="s">
        <v>468</v>
      </c>
      <c r="E179" s="93" t="s">
        <v>125</v>
      </c>
      <c r="F179" s="103">
        <v>44824</v>
      </c>
      <c r="G179" s="87">
        <v>4506.0081</v>
      </c>
      <c r="H179" s="89">
        <v>-2.869691</v>
      </c>
      <c r="I179" s="87">
        <v>-0.129308492</v>
      </c>
      <c r="J179" s="88">
        <f t="shared" si="2"/>
        <v>2.3856593781427992E-3</v>
      </c>
      <c r="K179" s="88">
        <f>I179/'סכום נכסי הקרן'!$C$42</f>
        <v>-1.664255856002336E-6</v>
      </c>
    </row>
    <row r="180" spans="2:11">
      <c r="B180" s="86" t="s">
        <v>1817</v>
      </c>
      <c r="C180" s="82" t="s">
        <v>1818</v>
      </c>
      <c r="D180" s="93" t="s">
        <v>468</v>
      </c>
      <c r="E180" s="93" t="s">
        <v>125</v>
      </c>
      <c r="F180" s="103">
        <v>44895</v>
      </c>
      <c r="G180" s="87">
        <v>2334.3687049999999</v>
      </c>
      <c r="H180" s="89">
        <v>-2.7748810000000002</v>
      </c>
      <c r="I180" s="87">
        <v>-6.4775955999999996E-2</v>
      </c>
      <c r="J180" s="88">
        <f t="shared" si="2"/>
        <v>1.1950751611082536E-3</v>
      </c>
      <c r="K180" s="88">
        <f>I180/'סכום נכסי הקרן'!$C$42</f>
        <v>-8.3369438800005223E-7</v>
      </c>
    </row>
    <row r="181" spans="2:11">
      <c r="B181" s="86" t="s">
        <v>1553</v>
      </c>
      <c r="C181" s="82" t="s">
        <v>1819</v>
      </c>
      <c r="D181" s="93" t="s">
        <v>468</v>
      </c>
      <c r="E181" s="93" t="s">
        <v>125</v>
      </c>
      <c r="F181" s="103">
        <v>44825</v>
      </c>
      <c r="G181" s="87">
        <v>1061.418696</v>
      </c>
      <c r="H181" s="89">
        <v>-2.5031729999999999</v>
      </c>
      <c r="I181" s="87">
        <v>-2.656915E-2</v>
      </c>
      <c r="J181" s="88">
        <f t="shared" si="2"/>
        <v>4.9018390738624301E-4</v>
      </c>
      <c r="K181" s="88">
        <f>I181/'סכום נכסי הקרן'!$C$42</f>
        <v>-3.4195637728498504E-7</v>
      </c>
    </row>
    <row r="182" spans="2:11">
      <c r="B182" s="86" t="s">
        <v>1553</v>
      </c>
      <c r="C182" s="82" t="s">
        <v>1820</v>
      </c>
      <c r="D182" s="93" t="s">
        <v>468</v>
      </c>
      <c r="E182" s="93" t="s">
        <v>125</v>
      </c>
      <c r="F182" s="103">
        <v>44825</v>
      </c>
      <c r="G182" s="87">
        <v>1865.846528</v>
      </c>
      <c r="H182" s="89">
        <v>-2.5031729999999999</v>
      </c>
      <c r="I182" s="87">
        <v>-4.6705374000000001E-2</v>
      </c>
      <c r="J182" s="88">
        <f t="shared" si="2"/>
        <v>8.6168442435139412E-4</v>
      </c>
      <c r="K182" s="88">
        <f>I182/'סכום נכסי הקרן'!$C$42</f>
        <v>-6.0111823271652763E-7</v>
      </c>
    </row>
    <row r="183" spans="2:11">
      <c r="B183" s="86" t="s">
        <v>1821</v>
      </c>
      <c r="C183" s="82" t="s">
        <v>1822</v>
      </c>
      <c r="D183" s="93" t="s">
        <v>468</v>
      </c>
      <c r="E183" s="93" t="s">
        <v>125</v>
      </c>
      <c r="F183" s="103">
        <v>44886</v>
      </c>
      <c r="G183" s="87">
        <v>6423.4641769999998</v>
      </c>
      <c r="H183" s="89">
        <v>-2.1592190000000002</v>
      </c>
      <c r="I183" s="87">
        <v>-0.13869663900000001</v>
      </c>
      <c r="J183" s="88">
        <f t="shared" si="2"/>
        <v>2.5588647151436605E-3</v>
      </c>
      <c r="K183" s="88">
        <f>I183/'סכום נכסי הקרן'!$C$42</f>
        <v>-1.7850853419866036E-6</v>
      </c>
    </row>
    <row r="184" spans="2:11">
      <c r="B184" s="86" t="s">
        <v>1823</v>
      </c>
      <c r="C184" s="82" t="s">
        <v>1824</v>
      </c>
      <c r="D184" s="93" t="s">
        <v>468</v>
      </c>
      <c r="E184" s="93" t="s">
        <v>125</v>
      </c>
      <c r="F184" s="103">
        <v>44895</v>
      </c>
      <c r="G184" s="87">
        <v>1592.6876999999999</v>
      </c>
      <c r="H184" s="89">
        <v>-2.7056619999999998</v>
      </c>
      <c r="I184" s="87">
        <v>-4.3092749999999999E-2</v>
      </c>
      <c r="J184" s="88">
        <f t="shared" si="2"/>
        <v>7.9503381083017427E-4</v>
      </c>
      <c r="K184" s="88">
        <f>I184/'סכום נכסי הקרן'!$C$42</f>
        <v>-5.546222094891081E-7</v>
      </c>
    </row>
    <row r="185" spans="2:11">
      <c r="B185" s="86" t="s">
        <v>1825</v>
      </c>
      <c r="C185" s="82" t="s">
        <v>1826</v>
      </c>
      <c r="D185" s="93" t="s">
        <v>468</v>
      </c>
      <c r="E185" s="93" t="s">
        <v>125</v>
      </c>
      <c r="F185" s="103">
        <v>44895</v>
      </c>
      <c r="G185" s="87">
        <v>699.9384</v>
      </c>
      <c r="H185" s="89">
        <v>-2.7056619999999998</v>
      </c>
      <c r="I185" s="87">
        <v>-1.8937968999999999E-2</v>
      </c>
      <c r="J185" s="88">
        <f t="shared" si="2"/>
        <v>3.4939347485258437E-4</v>
      </c>
      <c r="K185" s="88">
        <f>I185/'סכום נכסי הקרן'!$C$42</f>
        <v>-2.4373979869041162E-7</v>
      </c>
    </row>
    <row r="186" spans="2:11">
      <c r="B186" s="86" t="s">
        <v>1827</v>
      </c>
      <c r="C186" s="82" t="s">
        <v>1828</v>
      </c>
      <c r="D186" s="93" t="s">
        <v>468</v>
      </c>
      <c r="E186" s="93" t="s">
        <v>125</v>
      </c>
      <c r="F186" s="103">
        <v>44825</v>
      </c>
      <c r="G186" s="87">
        <v>1634.0982560000002</v>
      </c>
      <c r="H186" s="89">
        <v>-2.410177</v>
      </c>
      <c r="I186" s="87">
        <v>-3.9384658000000003E-2</v>
      </c>
      <c r="J186" s="88">
        <f t="shared" si="2"/>
        <v>7.266218734702035E-4</v>
      </c>
      <c r="K186" s="88">
        <f>I186/'סכום נכסי הקרן'!$C$42</f>
        <v>-5.0689747207901283E-7</v>
      </c>
    </row>
    <row r="187" spans="2:11">
      <c r="B187" s="86" t="s">
        <v>1827</v>
      </c>
      <c r="C187" s="82" t="s">
        <v>1829</v>
      </c>
      <c r="D187" s="93" t="s">
        <v>468</v>
      </c>
      <c r="E187" s="93" t="s">
        <v>125</v>
      </c>
      <c r="F187" s="103">
        <v>44825</v>
      </c>
      <c r="G187" s="87">
        <v>4515.1258289999996</v>
      </c>
      <c r="H187" s="89">
        <v>-2.410177</v>
      </c>
      <c r="I187" s="87">
        <v>-0.10882251800000001</v>
      </c>
      <c r="J187" s="88">
        <f t="shared" si="2"/>
        <v>2.0077061962783817E-3</v>
      </c>
      <c r="K187" s="88">
        <f>I187/'סכום נכסי הקרן'!$C$42</f>
        <v>-1.400592567782939E-6</v>
      </c>
    </row>
    <row r="188" spans="2:11">
      <c r="B188" s="86" t="s">
        <v>1555</v>
      </c>
      <c r="C188" s="82" t="s">
        <v>1830</v>
      </c>
      <c r="D188" s="93" t="s">
        <v>468</v>
      </c>
      <c r="E188" s="93" t="s">
        <v>125</v>
      </c>
      <c r="F188" s="103">
        <v>44887</v>
      </c>
      <c r="G188" s="87">
        <v>1063.03548</v>
      </c>
      <c r="H188" s="89">
        <v>-2.0261360000000002</v>
      </c>
      <c r="I188" s="87">
        <v>-2.1538541999999997E-2</v>
      </c>
      <c r="J188" s="88">
        <f t="shared" si="2"/>
        <v>3.9737239155045249E-4</v>
      </c>
      <c r="K188" s="88">
        <f>I188/'סכום נכסי הקרן'!$C$42</f>
        <v>-2.7721029066870771E-7</v>
      </c>
    </row>
    <row r="189" spans="2:11">
      <c r="B189" s="86" t="s">
        <v>1831</v>
      </c>
      <c r="C189" s="82" t="s">
        <v>1832</v>
      </c>
      <c r="D189" s="93" t="s">
        <v>468</v>
      </c>
      <c r="E189" s="93" t="s">
        <v>125</v>
      </c>
      <c r="F189" s="103">
        <v>44886</v>
      </c>
      <c r="G189" s="87">
        <v>1168.2719999999999</v>
      </c>
      <c r="H189" s="89">
        <v>-2.003889</v>
      </c>
      <c r="I189" s="87">
        <v>-2.3410872999999995E-2</v>
      </c>
      <c r="J189" s="88">
        <f t="shared" si="2"/>
        <v>4.3191570684282695E-4</v>
      </c>
      <c r="K189" s="88">
        <f>I189/'סכום נכסי הקרן'!$C$42</f>
        <v>-3.0130799518083446E-7</v>
      </c>
    </row>
    <row r="190" spans="2:11">
      <c r="B190" s="86" t="s">
        <v>1833</v>
      </c>
      <c r="C190" s="82" t="s">
        <v>1834</v>
      </c>
      <c r="D190" s="93" t="s">
        <v>468</v>
      </c>
      <c r="E190" s="93" t="s">
        <v>125</v>
      </c>
      <c r="F190" s="103">
        <v>44887</v>
      </c>
      <c r="G190" s="87">
        <v>2659.5319500000001</v>
      </c>
      <c r="H190" s="89">
        <v>-2.1310150000000001</v>
      </c>
      <c r="I190" s="87">
        <v>-5.6675016000000002E-2</v>
      </c>
      <c r="J190" s="88">
        <f t="shared" si="2"/>
        <v>1.0456179740058618E-3</v>
      </c>
      <c r="K190" s="88">
        <f>I190/'סכום נכסי הקרן'!$C$42</f>
        <v>-7.294318092196613E-7</v>
      </c>
    </row>
    <row r="191" spans="2:11">
      <c r="B191" s="86" t="s">
        <v>1835</v>
      </c>
      <c r="C191" s="82" t="s">
        <v>1836</v>
      </c>
      <c r="D191" s="93" t="s">
        <v>468</v>
      </c>
      <c r="E191" s="93" t="s">
        <v>125</v>
      </c>
      <c r="F191" s="103">
        <v>44888</v>
      </c>
      <c r="G191" s="87">
        <v>2659.9205999999999</v>
      </c>
      <c r="H191" s="89">
        <v>-2.5793370000000002</v>
      </c>
      <c r="I191" s="87">
        <v>-6.8608306999999993E-2</v>
      </c>
      <c r="J191" s="88">
        <f t="shared" si="2"/>
        <v>1.2657795979327501E-3</v>
      </c>
      <c r="K191" s="88">
        <f>I191/'סכום נכסי הקרן'!$C$42</f>
        <v>-8.8301839213433918E-7</v>
      </c>
    </row>
    <row r="192" spans="2:11">
      <c r="B192" s="86" t="s">
        <v>1837</v>
      </c>
      <c r="C192" s="82" t="s">
        <v>1838</v>
      </c>
      <c r="D192" s="93" t="s">
        <v>468</v>
      </c>
      <c r="E192" s="93" t="s">
        <v>125</v>
      </c>
      <c r="F192" s="103">
        <v>44755</v>
      </c>
      <c r="G192" s="87">
        <v>3087.3112320000005</v>
      </c>
      <c r="H192" s="89">
        <v>-2.7320180000000001</v>
      </c>
      <c r="I192" s="87">
        <v>-8.4345888999999993E-2</v>
      </c>
      <c r="J192" s="88">
        <f t="shared" si="2"/>
        <v>1.5561279695431105E-3</v>
      </c>
      <c r="K192" s="88">
        <f>I192/'סכום נכסי הקרן'!$C$42</f>
        <v>-1.0855678349258996E-6</v>
      </c>
    </row>
    <row r="193" spans="2:11">
      <c r="B193" s="86" t="s">
        <v>1839</v>
      </c>
      <c r="C193" s="82" t="s">
        <v>1840</v>
      </c>
      <c r="D193" s="93" t="s">
        <v>468</v>
      </c>
      <c r="E193" s="93" t="s">
        <v>125</v>
      </c>
      <c r="F193" s="103">
        <v>44755</v>
      </c>
      <c r="G193" s="87">
        <v>1638.2111199999999</v>
      </c>
      <c r="H193" s="89">
        <v>-2.6870319999999999</v>
      </c>
      <c r="I193" s="87">
        <v>-4.4019259000000005E-2</v>
      </c>
      <c r="J193" s="88">
        <f t="shared" si="2"/>
        <v>8.1212731219730582E-4</v>
      </c>
      <c r="K193" s="88">
        <f>I193/'סכום נכסי הקרן'!$C$42</f>
        <v>-5.6654677844076584E-7</v>
      </c>
    </row>
    <row r="194" spans="2:11">
      <c r="B194" s="86" t="s">
        <v>1841</v>
      </c>
      <c r="C194" s="82" t="s">
        <v>1842</v>
      </c>
      <c r="D194" s="93" t="s">
        <v>468</v>
      </c>
      <c r="E194" s="93" t="s">
        <v>125</v>
      </c>
      <c r="F194" s="103">
        <v>44755</v>
      </c>
      <c r="G194" s="87">
        <v>4395.8474249999999</v>
      </c>
      <c r="H194" s="89">
        <v>-2.6323539999999999</v>
      </c>
      <c r="I194" s="87">
        <v>-0.11571427199999999</v>
      </c>
      <c r="J194" s="88">
        <f t="shared" si="2"/>
        <v>2.1348546712753151E-3</v>
      </c>
      <c r="K194" s="88">
        <f>I194/'סכום נכסי הקרן'!$C$42</f>
        <v>-1.4892924031551395E-6</v>
      </c>
    </row>
    <row r="195" spans="2:11">
      <c r="B195" s="86" t="s">
        <v>1843</v>
      </c>
      <c r="C195" s="82" t="s">
        <v>1844</v>
      </c>
      <c r="D195" s="93" t="s">
        <v>468</v>
      </c>
      <c r="E195" s="93" t="s">
        <v>125</v>
      </c>
      <c r="F195" s="103">
        <v>44755</v>
      </c>
      <c r="G195" s="87">
        <v>3199.3667999999998</v>
      </c>
      <c r="H195" s="89">
        <v>-2.5605410000000002</v>
      </c>
      <c r="I195" s="87">
        <v>-8.192111199999999E-2</v>
      </c>
      <c r="J195" s="88">
        <f t="shared" si="2"/>
        <v>1.5113923771586987E-3</v>
      </c>
      <c r="K195" s="88">
        <f>I195/'סכום נכסי הקרן'!$C$42</f>
        <v>-1.0543599130072851E-6</v>
      </c>
    </row>
    <row r="196" spans="2:11">
      <c r="B196" s="86" t="s">
        <v>1845</v>
      </c>
      <c r="C196" s="82" t="s">
        <v>1846</v>
      </c>
      <c r="D196" s="93" t="s">
        <v>468</v>
      </c>
      <c r="E196" s="93" t="s">
        <v>125</v>
      </c>
      <c r="F196" s="103">
        <v>44826</v>
      </c>
      <c r="G196" s="87">
        <v>5341.605599999999</v>
      </c>
      <c r="H196" s="89">
        <v>-1.9874750000000001</v>
      </c>
      <c r="I196" s="87">
        <v>-0.106163063</v>
      </c>
      <c r="J196" s="88">
        <f t="shared" si="2"/>
        <v>1.9586409441563575E-3</v>
      </c>
      <c r="K196" s="88">
        <f>I196/'סכום נכסי הקרן'!$C$42</f>
        <v>-1.3663642391630004E-6</v>
      </c>
    </row>
    <row r="197" spans="2:11">
      <c r="B197" s="86" t="s">
        <v>1847</v>
      </c>
      <c r="C197" s="82" t="s">
        <v>1848</v>
      </c>
      <c r="D197" s="93" t="s">
        <v>468</v>
      </c>
      <c r="E197" s="93" t="s">
        <v>125</v>
      </c>
      <c r="F197" s="103">
        <v>44887</v>
      </c>
      <c r="G197" s="87">
        <v>2679.8194800000001</v>
      </c>
      <c r="H197" s="89">
        <v>-1.679003</v>
      </c>
      <c r="I197" s="87">
        <v>-4.4994244000000003E-2</v>
      </c>
      <c r="J197" s="88">
        <f t="shared" si="2"/>
        <v>8.3011516491156181E-4</v>
      </c>
      <c r="K197" s="88">
        <f>I197/'סכום נכסי הקרן'!$C$42</f>
        <v>-5.7909525434259934E-7</v>
      </c>
    </row>
    <row r="198" spans="2:11">
      <c r="B198" s="86" t="s">
        <v>1849</v>
      </c>
      <c r="C198" s="82" t="s">
        <v>1850</v>
      </c>
      <c r="D198" s="93" t="s">
        <v>468</v>
      </c>
      <c r="E198" s="93" t="s">
        <v>125</v>
      </c>
      <c r="F198" s="103">
        <v>44852</v>
      </c>
      <c r="G198" s="87">
        <v>1882.6206</v>
      </c>
      <c r="H198" s="89">
        <v>-0.93711699999999998</v>
      </c>
      <c r="I198" s="87">
        <v>-1.7642359E-2</v>
      </c>
      <c r="J198" s="88">
        <f t="shared" si="2"/>
        <v>3.2549029495226048E-4</v>
      </c>
      <c r="K198" s="88">
        <f>I198/'סכום נכסי הקרן'!$C$42</f>
        <v>-2.2706474126575938E-7</v>
      </c>
    </row>
    <row r="199" spans="2:11">
      <c r="B199" s="86" t="s">
        <v>1559</v>
      </c>
      <c r="C199" s="82" t="s">
        <v>1851</v>
      </c>
      <c r="D199" s="93" t="s">
        <v>468</v>
      </c>
      <c r="E199" s="93" t="s">
        <v>125</v>
      </c>
      <c r="F199" s="103">
        <v>44852</v>
      </c>
      <c r="G199" s="87">
        <v>1418.8970879999999</v>
      </c>
      <c r="H199" s="89">
        <v>-0.89629199999999998</v>
      </c>
      <c r="I199" s="87">
        <v>-1.2717460999999999E-2</v>
      </c>
      <c r="J199" s="88">
        <f t="shared" si="2"/>
        <v>2.3462906133663131E-4</v>
      </c>
      <c r="K199" s="88">
        <f>I199/'סכום נכסי הקרן'!$C$42</f>
        <v>-1.6367918777315355E-7</v>
      </c>
    </row>
    <row r="200" spans="2:11">
      <c r="B200" s="86" t="s">
        <v>1852</v>
      </c>
      <c r="C200" s="82" t="s">
        <v>1853</v>
      </c>
      <c r="D200" s="93" t="s">
        <v>468</v>
      </c>
      <c r="E200" s="93" t="s">
        <v>125</v>
      </c>
      <c r="F200" s="103">
        <v>44852</v>
      </c>
      <c r="G200" s="87">
        <v>4573.9285739999996</v>
      </c>
      <c r="H200" s="89">
        <v>-0.89629199999999998</v>
      </c>
      <c r="I200" s="87">
        <v>-4.0995753999999995E-2</v>
      </c>
      <c r="J200" s="88">
        <f t="shared" si="2"/>
        <v>7.5634556927734614E-4</v>
      </c>
      <c r="K200" s="88">
        <f>I200/'סכום נכסי הקרן'!$C$42</f>
        <v>-5.2763296988825126E-7</v>
      </c>
    </row>
    <row r="201" spans="2:11">
      <c r="B201" s="86" t="s">
        <v>1854</v>
      </c>
      <c r="C201" s="82" t="s">
        <v>1855</v>
      </c>
      <c r="D201" s="93" t="s">
        <v>468</v>
      </c>
      <c r="E201" s="93" t="s">
        <v>125</v>
      </c>
      <c r="F201" s="103">
        <v>44860</v>
      </c>
      <c r="G201" s="87">
        <v>2421.7014690000001</v>
      </c>
      <c r="H201" s="89">
        <v>-1.358646</v>
      </c>
      <c r="I201" s="87">
        <v>-3.2902351000000003E-2</v>
      </c>
      <c r="J201" s="88">
        <f t="shared" si="2"/>
        <v>6.0702743502798033E-4</v>
      </c>
      <c r="K201" s="88">
        <f>I201/'סכום נכסי הקרן'!$C$42</f>
        <v>-4.2346739553651527E-7</v>
      </c>
    </row>
    <row r="202" spans="2:11">
      <c r="B202" s="86" t="s">
        <v>1856</v>
      </c>
      <c r="C202" s="82" t="s">
        <v>1857</v>
      </c>
      <c r="D202" s="93" t="s">
        <v>468</v>
      </c>
      <c r="E202" s="93" t="s">
        <v>125</v>
      </c>
      <c r="F202" s="103">
        <v>44865</v>
      </c>
      <c r="G202" s="87">
        <v>7176.7020779999993</v>
      </c>
      <c r="H202" s="89">
        <v>-0.70241399999999998</v>
      </c>
      <c r="I202" s="87">
        <v>-5.0410180999999998E-2</v>
      </c>
      <c r="J202" s="88">
        <f t="shared" si="2"/>
        <v>9.3003575555212527E-4</v>
      </c>
      <c r="K202" s="88">
        <f>I202/'סכום נכסי הקרן'!$C$42</f>
        <v>-6.4880069076505583E-7</v>
      </c>
    </row>
    <row r="203" spans="2:11">
      <c r="B203" s="86" t="s">
        <v>1858</v>
      </c>
      <c r="C203" s="82" t="s">
        <v>1859</v>
      </c>
      <c r="D203" s="93" t="s">
        <v>468</v>
      </c>
      <c r="E203" s="93" t="s">
        <v>125</v>
      </c>
      <c r="F203" s="103">
        <v>44867</v>
      </c>
      <c r="G203" s="87">
        <v>4326.7627199999997</v>
      </c>
      <c r="H203" s="89">
        <v>-0.33366899999999999</v>
      </c>
      <c r="I203" s="87">
        <v>-1.4437051999999999E-2</v>
      </c>
      <c r="J203" s="88">
        <f t="shared" si="2"/>
        <v>2.6635442084140345E-4</v>
      </c>
      <c r="K203" s="88">
        <f>I203/'סכום נכסי הקרן'!$C$42</f>
        <v>-1.8581106285278029E-7</v>
      </c>
    </row>
    <row r="204" spans="2:11">
      <c r="B204" s="86" t="s">
        <v>1860</v>
      </c>
      <c r="C204" s="82" t="s">
        <v>1861</v>
      </c>
      <c r="D204" s="93" t="s">
        <v>468</v>
      </c>
      <c r="E204" s="93" t="s">
        <v>125</v>
      </c>
      <c r="F204" s="103">
        <v>44853</v>
      </c>
      <c r="G204" s="87">
        <v>2567.7388799999999</v>
      </c>
      <c r="H204" s="89">
        <v>-0.34956399999999999</v>
      </c>
      <c r="I204" s="87">
        <v>-8.9758949999999994E-3</v>
      </c>
      <c r="J204" s="88">
        <f t="shared" ref="J204:J267" si="3">IFERROR(I204/$I$11,0)</f>
        <v>1.6559954998141235E-4</v>
      </c>
      <c r="K204" s="88">
        <f>I204/'סכום נכסי הקרן'!$C$42</f>
        <v>-1.1552362559925365E-7</v>
      </c>
    </row>
    <row r="205" spans="2:11">
      <c r="B205" s="86" t="s">
        <v>1862</v>
      </c>
      <c r="C205" s="82" t="s">
        <v>1863</v>
      </c>
      <c r="D205" s="93" t="s">
        <v>468</v>
      </c>
      <c r="E205" s="93" t="s">
        <v>125</v>
      </c>
      <c r="F205" s="103">
        <v>44853</v>
      </c>
      <c r="G205" s="87">
        <v>2139.7824000000001</v>
      </c>
      <c r="H205" s="89">
        <v>-0.34956399999999999</v>
      </c>
      <c r="I205" s="87">
        <v>-7.479912E-3</v>
      </c>
      <c r="J205" s="88">
        <f t="shared" si="3"/>
        <v>1.3799961575982852E-4</v>
      </c>
      <c r="K205" s="88">
        <f>I205/'סכום נכסי הקרן'!$C$42</f>
        <v>-9.6269681564163206E-8</v>
      </c>
    </row>
    <row r="206" spans="2:11">
      <c r="B206" s="86" t="s">
        <v>1864</v>
      </c>
      <c r="C206" s="82" t="s">
        <v>1865</v>
      </c>
      <c r="D206" s="93" t="s">
        <v>468</v>
      </c>
      <c r="E206" s="93" t="s">
        <v>125</v>
      </c>
      <c r="F206" s="103">
        <v>44865</v>
      </c>
      <c r="G206" s="87">
        <v>1352.5019999999997</v>
      </c>
      <c r="H206" s="89">
        <v>-0.31229200000000001</v>
      </c>
      <c r="I206" s="87">
        <v>-4.2237510000000004E-3</v>
      </c>
      <c r="J206" s="88">
        <f t="shared" si="3"/>
        <v>7.7925517715340972E-5</v>
      </c>
      <c r="K206" s="88">
        <f>I206/'סכום נכסי הקרן'!$C$42</f>
        <v>-5.4361490319179687E-8</v>
      </c>
    </row>
    <row r="207" spans="2:11">
      <c r="B207" s="86" t="s">
        <v>1864</v>
      </c>
      <c r="C207" s="82" t="s">
        <v>1866</v>
      </c>
      <c r="D207" s="93" t="s">
        <v>468</v>
      </c>
      <c r="E207" s="93" t="s">
        <v>125</v>
      </c>
      <c r="F207" s="103">
        <v>44865</v>
      </c>
      <c r="G207" s="87">
        <v>951.01440000000002</v>
      </c>
      <c r="H207" s="89">
        <v>-0.31229200000000001</v>
      </c>
      <c r="I207" s="87">
        <v>-2.969939E-3</v>
      </c>
      <c r="J207" s="88">
        <f t="shared" si="3"/>
        <v>5.4793484312399581E-5</v>
      </c>
      <c r="K207" s="88">
        <f>I207/'סכום נכסי הקרן'!$C$42</f>
        <v>-3.8224391115161423E-8</v>
      </c>
    </row>
    <row r="208" spans="2:11">
      <c r="B208" s="86" t="s">
        <v>1867</v>
      </c>
      <c r="C208" s="82" t="s">
        <v>1868</v>
      </c>
      <c r="D208" s="93" t="s">
        <v>468</v>
      </c>
      <c r="E208" s="93" t="s">
        <v>125</v>
      </c>
      <c r="F208" s="103">
        <v>44859</v>
      </c>
      <c r="G208" s="87">
        <v>2435.2031699999998</v>
      </c>
      <c r="H208" s="89">
        <v>-3.0235999999999999E-2</v>
      </c>
      <c r="I208" s="87">
        <v>-7.3629700000000001E-4</v>
      </c>
      <c r="J208" s="88">
        <f t="shared" si="3"/>
        <v>1.3584211028834893E-5</v>
      </c>
      <c r="K208" s="88">
        <f>I208/'סכום נכסי הקרן'!$C$42</f>
        <v>-9.4764587774092365E-9</v>
      </c>
    </row>
    <row r="209" spans="2:11">
      <c r="B209" s="86" t="s">
        <v>1869</v>
      </c>
      <c r="C209" s="82" t="s">
        <v>1870</v>
      </c>
      <c r="D209" s="93" t="s">
        <v>468</v>
      </c>
      <c r="E209" s="93" t="s">
        <v>125</v>
      </c>
      <c r="F209" s="103">
        <v>44867</v>
      </c>
      <c r="G209" s="87">
        <v>2165.8065360000001</v>
      </c>
      <c r="H209" s="89">
        <v>-0.33054800000000001</v>
      </c>
      <c r="I209" s="87">
        <v>-7.159037E-3</v>
      </c>
      <c r="J209" s="88">
        <f t="shared" si="3"/>
        <v>1.3207967623287488E-4</v>
      </c>
      <c r="K209" s="88">
        <f>I209/'סכום נכסי הקרן'!$C$42</f>
        <v>-9.2139882433919307E-8</v>
      </c>
    </row>
    <row r="210" spans="2:11">
      <c r="B210" s="86" t="s">
        <v>1871</v>
      </c>
      <c r="C210" s="82" t="s">
        <v>1872</v>
      </c>
      <c r="D210" s="93" t="s">
        <v>468</v>
      </c>
      <c r="E210" s="93" t="s">
        <v>125</v>
      </c>
      <c r="F210" s="103">
        <v>44853</v>
      </c>
      <c r="G210" s="87">
        <v>2708.8905</v>
      </c>
      <c r="H210" s="89">
        <v>-0.19814699999999999</v>
      </c>
      <c r="I210" s="87">
        <v>-5.3675810000000006E-3</v>
      </c>
      <c r="J210" s="88">
        <f t="shared" si="3"/>
        <v>9.9028453217064085E-5</v>
      </c>
      <c r="K210" s="88">
        <f>I210/'סכום נכסי הקרן'!$C$42</f>
        <v>-6.9083073923844658E-8</v>
      </c>
    </row>
    <row r="211" spans="2:11">
      <c r="B211" s="86" t="s">
        <v>1871</v>
      </c>
      <c r="C211" s="82" t="s">
        <v>1873</v>
      </c>
      <c r="D211" s="93" t="s">
        <v>468</v>
      </c>
      <c r="E211" s="93" t="s">
        <v>125</v>
      </c>
      <c r="F211" s="103">
        <v>44853</v>
      </c>
      <c r="G211" s="87">
        <v>2857.1423999999997</v>
      </c>
      <c r="H211" s="89">
        <v>-0.19814699999999999</v>
      </c>
      <c r="I211" s="87">
        <v>-5.6613369999999998E-3</v>
      </c>
      <c r="J211" s="88">
        <f t="shared" si="3"/>
        <v>1.044480644540872E-4</v>
      </c>
      <c r="K211" s="88">
        <f>I211/'סכום נכסי הקרן'!$C$42</f>
        <v>-7.2863839871032575E-8</v>
      </c>
    </row>
    <row r="212" spans="2:11">
      <c r="B212" s="86" t="s">
        <v>1874</v>
      </c>
      <c r="C212" s="82" t="s">
        <v>1875</v>
      </c>
      <c r="D212" s="93" t="s">
        <v>468</v>
      </c>
      <c r="E212" s="93" t="s">
        <v>125</v>
      </c>
      <c r="F212" s="103">
        <v>44853</v>
      </c>
      <c r="G212" s="87">
        <v>2980.2070650000005</v>
      </c>
      <c r="H212" s="89">
        <v>-0.18377299999999999</v>
      </c>
      <c r="I212" s="87">
        <v>-5.4768239999999991E-3</v>
      </c>
      <c r="J212" s="88">
        <f t="shared" si="3"/>
        <v>1.0104391703862385E-4</v>
      </c>
      <c r="K212" s="88">
        <f>I212/'סכום נכסי הקרן'!$C$42</f>
        <v>-7.0489078275649027E-8</v>
      </c>
    </row>
    <row r="213" spans="2:11">
      <c r="B213" s="86" t="s">
        <v>1876</v>
      </c>
      <c r="C213" s="82" t="s">
        <v>1877</v>
      </c>
      <c r="D213" s="93" t="s">
        <v>468</v>
      </c>
      <c r="E213" s="93" t="s">
        <v>125</v>
      </c>
      <c r="F213" s="103">
        <v>44867</v>
      </c>
      <c r="G213" s="87">
        <v>2167.5476880000001</v>
      </c>
      <c r="H213" s="89">
        <v>-0.24995500000000001</v>
      </c>
      <c r="I213" s="87">
        <v>-5.4178849999999999E-3</v>
      </c>
      <c r="J213" s="88">
        <f t="shared" si="3"/>
        <v>9.9956530000745809E-5</v>
      </c>
      <c r="K213" s="88">
        <f>I213/'סכום נכסי הקרן'!$C$42</f>
        <v>-6.9730508019513647E-8</v>
      </c>
    </row>
    <row r="214" spans="2:11">
      <c r="B214" s="86" t="s">
        <v>1878</v>
      </c>
      <c r="C214" s="82" t="s">
        <v>1879</v>
      </c>
      <c r="D214" s="93" t="s">
        <v>468</v>
      </c>
      <c r="E214" s="93" t="s">
        <v>125</v>
      </c>
      <c r="F214" s="103">
        <v>44859</v>
      </c>
      <c r="G214" s="87">
        <v>1354.8339000000001</v>
      </c>
      <c r="H214" s="89">
        <v>0.11323900000000001</v>
      </c>
      <c r="I214" s="87">
        <v>1.534196E-3</v>
      </c>
      <c r="J214" s="88">
        <f t="shared" si="3"/>
        <v>-2.8304939750663628E-5</v>
      </c>
      <c r="K214" s="88">
        <f>I214/'סכום נכסי הקרן'!$C$42</f>
        <v>1.9745761765247096E-8</v>
      </c>
    </row>
    <row r="215" spans="2:11">
      <c r="B215" s="86" t="s">
        <v>1880</v>
      </c>
      <c r="C215" s="82" t="s">
        <v>1881</v>
      </c>
      <c r="D215" s="93" t="s">
        <v>468</v>
      </c>
      <c r="E215" s="93" t="s">
        <v>125</v>
      </c>
      <c r="F215" s="103">
        <v>44872</v>
      </c>
      <c r="G215" s="87">
        <v>1084.2402239999999</v>
      </c>
      <c r="H215" s="89">
        <v>-0.38034800000000002</v>
      </c>
      <c r="I215" s="87">
        <v>-4.1238869999999997E-3</v>
      </c>
      <c r="J215" s="88">
        <f t="shared" si="3"/>
        <v>7.6083090474453704E-5</v>
      </c>
      <c r="K215" s="88">
        <f>I215/'סכום נכסי הקרן'!$C$42</f>
        <v>-5.3076197727539076E-8</v>
      </c>
    </row>
    <row r="216" spans="2:11">
      <c r="B216" s="86" t="s">
        <v>1882</v>
      </c>
      <c r="C216" s="82" t="s">
        <v>1883</v>
      </c>
      <c r="D216" s="93" t="s">
        <v>468</v>
      </c>
      <c r="E216" s="93" t="s">
        <v>125</v>
      </c>
      <c r="F216" s="103">
        <v>44854</v>
      </c>
      <c r="G216" s="87">
        <v>2712.777</v>
      </c>
      <c r="H216" s="89">
        <v>-0.16111300000000001</v>
      </c>
      <c r="I216" s="87">
        <v>-4.3706279999999997E-3</v>
      </c>
      <c r="J216" s="88">
        <f t="shared" si="3"/>
        <v>8.0635304884488983E-5</v>
      </c>
      <c r="K216" s="88">
        <f>I216/'סכום נכסי הקרן'!$C$42</f>
        <v>-5.6251860422343937E-8</v>
      </c>
    </row>
    <row r="217" spans="2:11">
      <c r="B217" s="86" t="s">
        <v>1882</v>
      </c>
      <c r="C217" s="82" t="s">
        <v>1884</v>
      </c>
      <c r="D217" s="93" t="s">
        <v>468</v>
      </c>
      <c r="E217" s="93" t="s">
        <v>125</v>
      </c>
      <c r="F217" s="103">
        <v>44854</v>
      </c>
      <c r="G217" s="87">
        <v>2861.2415999999998</v>
      </c>
      <c r="H217" s="89">
        <v>-0.16111300000000001</v>
      </c>
      <c r="I217" s="87">
        <v>-4.6098229999999999E-3</v>
      </c>
      <c r="J217" s="88">
        <f t="shared" si="3"/>
        <v>8.5048300397226601E-5</v>
      </c>
      <c r="K217" s="88">
        <f>I217/'סכום נכסי הקרן'!$C$42</f>
        <v>-5.9330402854626569E-8</v>
      </c>
    </row>
    <row r="218" spans="2:11">
      <c r="B218" s="86" t="s">
        <v>1885</v>
      </c>
      <c r="C218" s="82" t="s">
        <v>1886</v>
      </c>
      <c r="D218" s="93" t="s">
        <v>468</v>
      </c>
      <c r="E218" s="93" t="s">
        <v>125</v>
      </c>
      <c r="F218" s="103">
        <v>44872</v>
      </c>
      <c r="G218" s="87">
        <v>922.34418000000005</v>
      </c>
      <c r="H218" s="89">
        <v>-0.29981400000000002</v>
      </c>
      <c r="I218" s="87">
        <v>-2.765315E-3</v>
      </c>
      <c r="J218" s="88">
        <f t="shared" si="3"/>
        <v>5.1018301746717102E-5</v>
      </c>
      <c r="K218" s="88">
        <f>I218/'סכום נכסי הקרן'!$C$42</f>
        <v>-3.5590792308065119E-8</v>
      </c>
    </row>
    <row r="219" spans="2:11">
      <c r="B219" s="86" t="s">
        <v>1564</v>
      </c>
      <c r="C219" s="82" t="s">
        <v>1887</v>
      </c>
      <c r="D219" s="93" t="s">
        <v>468</v>
      </c>
      <c r="E219" s="93" t="s">
        <v>125</v>
      </c>
      <c r="F219" s="103">
        <v>44865</v>
      </c>
      <c r="G219" s="87">
        <v>2170.8434400000001</v>
      </c>
      <c r="H219" s="89">
        <v>-0.28478300000000001</v>
      </c>
      <c r="I219" s="87">
        <v>-6.1821879999999999E-3</v>
      </c>
      <c r="J219" s="88">
        <f t="shared" si="3"/>
        <v>1.1405743390497412E-4</v>
      </c>
      <c r="K219" s="88">
        <f>I219/'סכום נכסי הקרן'!$C$42</f>
        <v>-7.9567416051123468E-8</v>
      </c>
    </row>
    <row r="220" spans="2:11">
      <c r="B220" s="86" t="s">
        <v>1888</v>
      </c>
      <c r="C220" s="82" t="s">
        <v>1889</v>
      </c>
      <c r="D220" s="93" t="s">
        <v>468</v>
      </c>
      <c r="E220" s="93" t="s">
        <v>125</v>
      </c>
      <c r="F220" s="103">
        <v>44872</v>
      </c>
      <c r="G220" s="87">
        <v>715.63833599999998</v>
      </c>
      <c r="H220" s="89">
        <v>-0.25385200000000002</v>
      </c>
      <c r="I220" s="87">
        <v>-1.8166629999999996E-3</v>
      </c>
      <c r="J220" s="88">
        <f t="shared" si="3"/>
        <v>3.3516276122646539E-5</v>
      </c>
      <c r="K220" s="88">
        <f>I220/'סכום נכסי הקרן'!$C$42</f>
        <v>-2.3381233431542694E-8</v>
      </c>
    </row>
    <row r="221" spans="2:11">
      <c r="B221" s="86" t="s">
        <v>1888</v>
      </c>
      <c r="C221" s="82" t="s">
        <v>1890</v>
      </c>
      <c r="D221" s="93" t="s">
        <v>468</v>
      </c>
      <c r="E221" s="93" t="s">
        <v>125</v>
      </c>
      <c r="F221" s="103">
        <v>44872</v>
      </c>
      <c r="G221" s="87">
        <v>2714.0206800000001</v>
      </c>
      <c r="H221" s="89">
        <v>-0.25385200000000002</v>
      </c>
      <c r="I221" s="87">
        <v>-6.8895989999999997E-3</v>
      </c>
      <c r="J221" s="88">
        <f t="shared" si="3"/>
        <v>1.271087166184975E-4</v>
      </c>
      <c r="K221" s="88">
        <f>I221/'סכום נכסי הקרן'!$C$42</f>
        <v>-8.8672099596195419E-8</v>
      </c>
    </row>
    <row r="222" spans="2:11">
      <c r="B222" s="86" t="s">
        <v>1891</v>
      </c>
      <c r="C222" s="82" t="s">
        <v>1892</v>
      </c>
      <c r="D222" s="93" t="s">
        <v>468</v>
      </c>
      <c r="E222" s="93" t="s">
        <v>125</v>
      </c>
      <c r="F222" s="103">
        <v>44854</v>
      </c>
      <c r="G222" s="87">
        <v>2442.6885689999999</v>
      </c>
      <c r="H222" s="89">
        <v>-0.112347</v>
      </c>
      <c r="I222" s="87">
        <v>-2.7442959999999998E-3</v>
      </c>
      <c r="J222" s="88">
        <f t="shared" si="3"/>
        <v>5.0630514574400656E-5</v>
      </c>
      <c r="K222" s="88">
        <f>I222/'סכום נכסי הקרן'!$C$42</f>
        <v>-3.5320268746184021E-8</v>
      </c>
    </row>
    <row r="223" spans="2:11">
      <c r="B223" s="86" t="s">
        <v>1893</v>
      </c>
      <c r="C223" s="82" t="s">
        <v>1894</v>
      </c>
      <c r="D223" s="93" t="s">
        <v>468</v>
      </c>
      <c r="E223" s="93" t="s">
        <v>125</v>
      </c>
      <c r="F223" s="103">
        <v>44854</v>
      </c>
      <c r="G223" s="87">
        <v>2172.646776</v>
      </c>
      <c r="H223" s="89">
        <v>-4.931E-2</v>
      </c>
      <c r="I223" s="87">
        <v>-1.071326E-3</v>
      </c>
      <c r="J223" s="88">
        <f t="shared" si="3"/>
        <v>1.9765282847380298E-5</v>
      </c>
      <c r="K223" s="88">
        <f>I223/'סכום נכסי הקרן'!$C$42</f>
        <v>-1.3788425969638241E-8</v>
      </c>
    </row>
    <row r="224" spans="2:11">
      <c r="B224" s="86" t="s">
        <v>1895</v>
      </c>
      <c r="C224" s="82" t="s">
        <v>1896</v>
      </c>
      <c r="D224" s="93" t="s">
        <v>468</v>
      </c>
      <c r="E224" s="93" t="s">
        <v>125</v>
      </c>
      <c r="F224" s="103">
        <v>44859</v>
      </c>
      <c r="G224" s="87">
        <v>2446.8160320000002</v>
      </c>
      <c r="H224" s="89">
        <v>-0.12973000000000001</v>
      </c>
      <c r="I224" s="87">
        <v>-3.1742520000000002E-3</v>
      </c>
      <c r="J224" s="88">
        <f t="shared" si="3"/>
        <v>5.8562929126020099E-5</v>
      </c>
      <c r="K224" s="88">
        <f>I224/'סכום נכסי הקרן'!$C$42</f>
        <v>-4.0853987218620781E-8</v>
      </c>
    </row>
    <row r="225" spans="2:11">
      <c r="B225" s="86" t="s">
        <v>1897</v>
      </c>
      <c r="C225" s="82" t="s">
        <v>1898</v>
      </c>
      <c r="D225" s="93" t="s">
        <v>468</v>
      </c>
      <c r="E225" s="93" t="s">
        <v>125</v>
      </c>
      <c r="F225" s="103">
        <v>44867</v>
      </c>
      <c r="G225" s="87">
        <v>4350.39264</v>
      </c>
      <c r="H225" s="89">
        <v>0.10255400000000001</v>
      </c>
      <c r="I225" s="87">
        <v>4.4614939999999999E-3</v>
      </c>
      <c r="J225" s="88">
        <f t="shared" si="3"/>
        <v>-8.2311724752213706E-5</v>
      </c>
      <c r="K225" s="88">
        <f>I225/'סכום נכסי הקרן'!$C$42</f>
        <v>5.7421344887536745E-8</v>
      </c>
    </row>
    <row r="226" spans="2:11">
      <c r="B226" s="86" t="s">
        <v>1566</v>
      </c>
      <c r="C226" s="82" t="s">
        <v>1899</v>
      </c>
      <c r="D226" s="93" t="s">
        <v>468</v>
      </c>
      <c r="E226" s="93" t="s">
        <v>125</v>
      </c>
      <c r="F226" s="103">
        <v>44859</v>
      </c>
      <c r="G226" s="87">
        <v>717.09355200000005</v>
      </c>
      <c r="H226" s="89">
        <v>-9.8249000000000003E-2</v>
      </c>
      <c r="I226" s="87">
        <v>-7.0453600000000007E-4</v>
      </c>
      <c r="J226" s="88">
        <f t="shared" si="3"/>
        <v>1.2998240793336413E-5</v>
      </c>
      <c r="K226" s="88">
        <f>I226/'סכום נכסי הקרן'!$C$42</f>
        <v>-9.0676810596821596E-9</v>
      </c>
    </row>
    <row r="227" spans="2:11">
      <c r="B227" s="86" t="s">
        <v>1900</v>
      </c>
      <c r="C227" s="82" t="s">
        <v>1901</v>
      </c>
      <c r="D227" s="93" t="s">
        <v>468</v>
      </c>
      <c r="E227" s="93" t="s">
        <v>125</v>
      </c>
      <c r="F227" s="103">
        <v>44837</v>
      </c>
      <c r="G227" s="87">
        <v>2719.7727</v>
      </c>
      <c r="H227" s="89">
        <v>0.15185599999999999</v>
      </c>
      <c r="I227" s="87">
        <v>4.1301310000000004E-3</v>
      </c>
      <c r="J227" s="88">
        <f t="shared" si="3"/>
        <v>-7.6198288300418021E-5</v>
      </c>
      <c r="K227" s="88">
        <f>I227/'סכום נכסי הקרן'!$C$42</f>
        <v>5.3156560690590875E-8</v>
      </c>
    </row>
    <row r="228" spans="2:11">
      <c r="B228" s="86" t="s">
        <v>1902</v>
      </c>
      <c r="C228" s="82" t="s">
        <v>1903</v>
      </c>
      <c r="D228" s="93" t="s">
        <v>468</v>
      </c>
      <c r="E228" s="93" t="s">
        <v>125</v>
      </c>
      <c r="F228" s="103">
        <v>44854</v>
      </c>
      <c r="G228" s="87">
        <v>3264.66</v>
      </c>
      <c r="H228" s="89">
        <v>-6.7902000000000004E-2</v>
      </c>
      <c r="I228" s="87">
        <v>-2.2167670000000001E-3</v>
      </c>
      <c r="J228" s="88">
        <f t="shared" si="3"/>
        <v>4.0897940273771643E-5</v>
      </c>
      <c r="K228" s="88">
        <f>I228/'סכום נכסי הקרן'!$C$42</f>
        <v>-2.8530743836551206E-8</v>
      </c>
    </row>
    <row r="229" spans="2:11">
      <c r="B229" s="86" t="s">
        <v>1904</v>
      </c>
      <c r="C229" s="82" t="s">
        <v>1905</v>
      </c>
      <c r="D229" s="93" t="s">
        <v>468</v>
      </c>
      <c r="E229" s="93" t="s">
        <v>125</v>
      </c>
      <c r="F229" s="103">
        <v>44859</v>
      </c>
      <c r="G229" s="87">
        <v>4083.8564700000002</v>
      </c>
      <c r="H229" s="89">
        <v>4.7343000000000003E-2</v>
      </c>
      <c r="I229" s="87">
        <v>1.933417E-3</v>
      </c>
      <c r="J229" s="88">
        <f t="shared" si="3"/>
        <v>-3.5670313113779996E-5</v>
      </c>
      <c r="K229" s="88">
        <f>I229/'סכום נכסי הקרן'!$C$42</f>
        <v>2.4883907580829792E-8</v>
      </c>
    </row>
    <row r="230" spans="2:11">
      <c r="B230" s="86" t="s">
        <v>1906</v>
      </c>
      <c r="C230" s="82" t="s">
        <v>1907</v>
      </c>
      <c r="D230" s="93" t="s">
        <v>468</v>
      </c>
      <c r="E230" s="93" t="s">
        <v>125</v>
      </c>
      <c r="F230" s="103">
        <v>44859</v>
      </c>
      <c r="G230" s="87">
        <v>4902.5865599999997</v>
      </c>
      <c r="H230" s="89">
        <v>8.7277999999999994E-2</v>
      </c>
      <c r="I230" s="87">
        <v>4.2788959999999999E-3</v>
      </c>
      <c r="J230" s="88">
        <f t="shared" si="3"/>
        <v>-7.8942907867935781E-5</v>
      </c>
      <c r="K230" s="88">
        <f>I230/'סכום נכסי הקרן'!$C$42</f>
        <v>5.5071230165030239E-8</v>
      </c>
    </row>
    <row r="231" spans="2:11">
      <c r="B231" s="86" t="s">
        <v>1908</v>
      </c>
      <c r="C231" s="82" t="s">
        <v>1909</v>
      </c>
      <c r="D231" s="93" t="s">
        <v>468</v>
      </c>
      <c r="E231" s="93" t="s">
        <v>125</v>
      </c>
      <c r="F231" s="103">
        <v>44868</v>
      </c>
      <c r="G231" s="87">
        <v>1915.2672</v>
      </c>
      <c r="H231" s="89">
        <v>0.58251799999999998</v>
      </c>
      <c r="I231" s="87">
        <v>1.1156776E-2</v>
      </c>
      <c r="J231" s="88">
        <f t="shared" si="3"/>
        <v>-2.0583541639506944E-4</v>
      </c>
      <c r="K231" s="88">
        <f>I231/'סכום נכסי הקרן'!$C$42</f>
        <v>1.4359250119556201E-7</v>
      </c>
    </row>
    <row r="232" spans="2:11">
      <c r="B232" s="86" t="s">
        <v>1910</v>
      </c>
      <c r="C232" s="82" t="s">
        <v>1911</v>
      </c>
      <c r="D232" s="93" t="s">
        <v>468</v>
      </c>
      <c r="E232" s="93" t="s">
        <v>125</v>
      </c>
      <c r="F232" s="103">
        <v>44868</v>
      </c>
      <c r="G232" s="87">
        <v>2736.0959999999995</v>
      </c>
      <c r="H232" s="89">
        <v>0.58251799999999998</v>
      </c>
      <c r="I232" s="87">
        <v>1.5938251000000001E-2</v>
      </c>
      <c r="J232" s="88">
        <f t="shared" si="3"/>
        <v>-2.9405058694322912E-4</v>
      </c>
      <c r="K232" s="88">
        <f>I232/'סכום נכסי הקרן'!$C$42</f>
        <v>2.0513213904919013E-7</v>
      </c>
    </row>
    <row r="233" spans="2:11">
      <c r="B233" s="86" t="s">
        <v>1912</v>
      </c>
      <c r="C233" s="82" t="s">
        <v>1913</v>
      </c>
      <c r="D233" s="93" t="s">
        <v>468</v>
      </c>
      <c r="E233" s="93" t="s">
        <v>125</v>
      </c>
      <c r="F233" s="103">
        <v>44868</v>
      </c>
      <c r="G233" s="87">
        <v>1202.8419200000001</v>
      </c>
      <c r="H233" s="89">
        <v>0.61639900000000003</v>
      </c>
      <c r="I233" s="87">
        <v>7.4143030000000006E-3</v>
      </c>
      <c r="J233" s="88">
        <f t="shared" si="3"/>
        <v>-1.3678917146711672E-4</v>
      </c>
      <c r="K233" s="88">
        <f>I233/'סכום נכסי הקרן'!$C$42</f>
        <v>9.5425265541923491E-8</v>
      </c>
    </row>
    <row r="234" spans="2:11">
      <c r="B234" s="86" t="s">
        <v>1912</v>
      </c>
      <c r="C234" s="82" t="s">
        <v>1914</v>
      </c>
      <c r="D234" s="93" t="s">
        <v>468</v>
      </c>
      <c r="E234" s="93" t="s">
        <v>125</v>
      </c>
      <c r="F234" s="103">
        <v>44868</v>
      </c>
      <c r="G234" s="87">
        <v>3010.7316359999995</v>
      </c>
      <c r="H234" s="89">
        <v>0.61639900000000003</v>
      </c>
      <c r="I234" s="87">
        <v>1.8558112000000002E-2</v>
      </c>
      <c r="J234" s="88">
        <f t="shared" si="3"/>
        <v>-3.4238535496512029E-4</v>
      </c>
      <c r="K234" s="88">
        <f>I234/'סכום נכסי הקרן'!$C$42</f>
        <v>2.3885087587555524E-7</v>
      </c>
    </row>
    <row r="235" spans="2:11">
      <c r="B235" s="86" t="s">
        <v>1915</v>
      </c>
      <c r="C235" s="82" t="s">
        <v>1916</v>
      </c>
      <c r="D235" s="93" t="s">
        <v>468</v>
      </c>
      <c r="E235" s="93" t="s">
        <v>125</v>
      </c>
      <c r="F235" s="103">
        <v>44868</v>
      </c>
      <c r="G235" s="87">
        <v>1916.3554200000001</v>
      </c>
      <c r="H235" s="89">
        <v>0.63897300000000001</v>
      </c>
      <c r="I235" s="87">
        <v>1.2244996000000001E-2</v>
      </c>
      <c r="J235" s="88">
        <f t="shared" si="3"/>
        <v>-2.2591238279015012E-4</v>
      </c>
      <c r="K235" s="88">
        <f>I235/'סכום נכסי הקרן'!$C$42</f>
        <v>1.5759836020456554E-7</v>
      </c>
    </row>
    <row r="236" spans="2:11">
      <c r="B236" s="86" t="s">
        <v>1917</v>
      </c>
      <c r="C236" s="82" t="s">
        <v>1918</v>
      </c>
      <c r="D236" s="93" t="s">
        <v>468</v>
      </c>
      <c r="E236" s="93" t="s">
        <v>125</v>
      </c>
      <c r="F236" s="103">
        <v>44868</v>
      </c>
      <c r="G236" s="87">
        <v>3833.25495</v>
      </c>
      <c r="H236" s="89">
        <v>0.61880400000000002</v>
      </c>
      <c r="I236" s="87">
        <v>2.3720331000000001E-2</v>
      </c>
      <c r="J236" s="88">
        <f t="shared" si="3"/>
        <v>-4.3762500998620693E-4</v>
      </c>
      <c r="K236" s="88">
        <f>I236/'סכום נכסי הקרן'!$C$42</f>
        <v>3.0529085261518438E-7</v>
      </c>
    </row>
    <row r="237" spans="2:11">
      <c r="B237" s="86" t="s">
        <v>1919</v>
      </c>
      <c r="C237" s="82" t="s">
        <v>1920</v>
      </c>
      <c r="D237" s="93" t="s">
        <v>468</v>
      </c>
      <c r="E237" s="93" t="s">
        <v>125</v>
      </c>
      <c r="F237" s="103">
        <v>44868</v>
      </c>
      <c r="G237" s="87">
        <v>1644.9222600000001</v>
      </c>
      <c r="H237" s="89">
        <v>0.74560199999999999</v>
      </c>
      <c r="I237" s="87">
        <v>1.2264566000000001E-2</v>
      </c>
      <c r="J237" s="88">
        <f t="shared" si="3"/>
        <v>-2.2627343683469234E-4</v>
      </c>
      <c r="K237" s="88">
        <f>I237/'סכום נכסי הקרן'!$C$42</f>
        <v>1.5785023451381019E-7</v>
      </c>
    </row>
    <row r="238" spans="2:11">
      <c r="B238" s="86" t="s">
        <v>1921</v>
      </c>
      <c r="C238" s="82" t="s">
        <v>1922</v>
      </c>
      <c r="D238" s="93" t="s">
        <v>468</v>
      </c>
      <c r="E238" s="93" t="s">
        <v>125</v>
      </c>
      <c r="F238" s="103">
        <v>44781</v>
      </c>
      <c r="G238" s="87">
        <v>2461.78683</v>
      </c>
      <c r="H238" s="89">
        <v>6.5284300000000002</v>
      </c>
      <c r="I238" s="87">
        <v>0.16071602899999998</v>
      </c>
      <c r="J238" s="88">
        <f t="shared" si="3"/>
        <v>-2.9651084462551771E-3</v>
      </c>
      <c r="K238" s="88">
        <f>I238/'סכום נכסי הקרן'!$C$42</f>
        <v>2.0684843530360807E-6</v>
      </c>
    </row>
    <row r="239" spans="2:11">
      <c r="B239" s="86" t="s">
        <v>1923</v>
      </c>
      <c r="C239" s="82" t="s">
        <v>1924</v>
      </c>
      <c r="D239" s="93" t="s">
        <v>468</v>
      </c>
      <c r="E239" s="93" t="s">
        <v>125</v>
      </c>
      <c r="F239" s="103">
        <v>44781</v>
      </c>
      <c r="G239" s="87">
        <v>2571.1995780000002</v>
      </c>
      <c r="H239" s="89">
        <v>6.5174519999999996</v>
      </c>
      <c r="I239" s="87">
        <v>0.16757670900000002</v>
      </c>
      <c r="J239" s="88">
        <f t="shared" si="3"/>
        <v>-3.0916836257293668E-3</v>
      </c>
      <c r="K239" s="88">
        <f>I239/'סכום נכסי הקרן'!$C$42</f>
        <v>2.1567842526757594E-6</v>
      </c>
    </row>
    <row r="240" spans="2:11">
      <c r="B240" s="86" t="s">
        <v>1925</v>
      </c>
      <c r="C240" s="82" t="s">
        <v>1926</v>
      </c>
      <c r="D240" s="93" t="s">
        <v>468</v>
      </c>
      <c r="E240" s="93" t="s">
        <v>125</v>
      </c>
      <c r="F240" s="103">
        <v>44760</v>
      </c>
      <c r="G240" s="87">
        <v>2735.3186999999998</v>
      </c>
      <c r="H240" s="89">
        <v>3.0561039999999999</v>
      </c>
      <c r="I240" s="87">
        <v>8.3594174000000007E-2</v>
      </c>
      <c r="J240" s="88">
        <f t="shared" si="3"/>
        <v>-1.5422593062271654E-3</v>
      </c>
      <c r="K240" s="88">
        <f>I240/'סכום נכסי הקרן'!$C$42</f>
        <v>1.0758929398633636E-6</v>
      </c>
    </row>
    <row r="241" spans="2:11">
      <c r="B241" s="86" t="s">
        <v>1927</v>
      </c>
      <c r="C241" s="82" t="s">
        <v>1928</v>
      </c>
      <c r="D241" s="93" t="s">
        <v>468</v>
      </c>
      <c r="E241" s="93" t="s">
        <v>125</v>
      </c>
      <c r="F241" s="103">
        <v>44909</v>
      </c>
      <c r="G241" s="87">
        <v>2644.5988799999996</v>
      </c>
      <c r="H241" s="89">
        <v>2.9487950000000001</v>
      </c>
      <c r="I241" s="87">
        <v>7.798380299999999E-2</v>
      </c>
      <c r="J241" s="88">
        <f t="shared" si="3"/>
        <v>-1.4387515320354253E-3</v>
      </c>
      <c r="K241" s="88">
        <f>I241/'סכום נכסי הקרן'!$C$42</f>
        <v>1.0036850543124618E-6</v>
      </c>
    </row>
    <row r="242" spans="2:11">
      <c r="B242" s="86" t="s">
        <v>1929</v>
      </c>
      <c r="C242" s="82" t="s">
        <v>1930</v>
      </c>
      <c r="D242" s="93" t="s">
        <v>468</v>
      </c>
      <c r="E242" s="93" t="s">
        <v>125</v>
      </c>
      <c r="F242" s="103">
        <v>44749</v>
      </c>
      <c r="G242" s="87">
        <v>2188.2549600000002</v>
      </c>
      <c r="H242" s="89">
        <v>2.3224369999999999</v>
      </c>
      <c r="I242" s="87">
        <v>5.0820850999999993E-2</v>
      </c>
      <c r="J242" s="88">
        <f t="shared" si="3"/>
        <v>-9.376123556784486E-4</v>
      </c>
      <c r="K242" s="88">
        <f>I242/'סכום נכסי הקרן'!$C$42</f>
        <v>6.5408619013028288E-7</v>
      </c>
    </row>
    <row r="243" spans="2:11">
      <c r="B243" s="86" t="s">
        <v>1931</v>
      </c>
      <c r="C243" s="82" t="s">
        <v>1932</v>
      </c>
      <c r="D243" s="93" t="s">
        <v>468</v>
      </c>
      <c r="E243" s="93" t="s">
        <v>125</v>
      </c>
      <c r="F243" s="103">
        <v>44746</v>
      </c>
      <c r="G243" s="87">
        <v>4102.9780499999997</v>
      </c>
      <c r="H243" s="89">
        <v>1.819957</v>
      </c>
      <c r="I243" s="87">
        <v>7.4672434999999995E-2</v>
      </c>
      <c r="J243" s="88">
        <f t="shared" si="3"/>
        <v>-1.3776588999778034E-3</v>
      </c>
      <c r="K243" s="88">
        <f>I243/'סכום נכסי הקרן'!$C$42</f>
        <v>9.6106632525498627E-7</v>
      </c>
    </row>
    <row r="244" spans="2:11">
      <c r="B244" s="86" t="s">
        <v>1933</v>
      </c>
      <c r="C244" s="82" t="s">
        <v>1934</v>
      </c>
      <c r="D244" s="93" t="s">
        <v>468</v>
      </c>
      <c r="E244" s="93" t="s">
        <v>125</v>
      </c>
      <c r="F244" s="103">
        <v>44655</v>
      </c>
      <c r="G244" s="87">
        <v>237975</v>
      </c>
      <c r="H244" s="89">
        <v>-10.88087</v>
      </c>
      <c r="I244" s="87">
        <v>-25.893750000000001</v>
      </c>
      <c r="J244" s="88">
        <f t="shared" si="3"/>
        <v>0.477723207249104</v>
      </c>
      <c r="K244" s="88">
        <f>I244/'סכום נכסי הקרן'!$C$42</f>
        <v>-3.3326368906506535E-4</v>
      </c>
    </row>
    <row r="245" spans="2:11">
      <c r="B245" s="86" t="s">
        <v>1935</v>
      </c>
      <c r="C245" s="82" t="s">
        <v>1936</v>
      </c>
      <c r="D245" s="93" t="s">
        <v>468</v>
      </c>
      <c r="E245" s="93" t="s">
        <v>125</v>
      </c>
      <c r="F245" s="103">
        <v>44812</v>
      </c>
      <c r="G245" s="87">
        <v>140760</v>
      </c>
      <c r="H245" s="89">
        <v>3.388747</v>
      </c>
      <c r="I245" s="87">
        <v>4.7699999999999996</v>
      </c>
      <c r="J245" s="88">
        <f t="shared" si="3"/>
        <v>-8.8003464101500395E-2</v>
      </c>
      <c r="K245" s="88">
        <f>I245/'סכום נכסי הקרן'!$C$42</f>
        <v>6.1391949672811455E-5</v>
      </c>
    </row>
    <row r="246" spans="2:11">
      <c r="B246" s="85"/>
      <c r="C246" s="82"/>
      <c r="D246" s="82"/>
      <c r="E246" s="82"/>
      <c r="F246" s="82"/>
      <c r="G246" s="87"/>
      <c r="H246" s="89"/>
      <c r="I246" s="82"/>
      <c r="J246" s="88"/>
      <c r="K246" s="82"/>
    </row>
    <row r="247" spans="2:11">
      <c r="B247" s="97" t="s">
        <v>185</v>
      </c>
      <c r="C247" s="84"/>
      <c r="D247" s="84"/>
      <c r="E247" s="84"/>
      <c r="F247" s="84"/>
      <c r="G247" s="90"/>
      <c r="H247" s="92"/>
      <c r="I247" s="90">
        <v>-0.81874438799999982</v>
      </c>
      <c r="J247" s="91">
        <f t="shared" si="3"/>
        <v>1.5105312863241698E-2</v>
      </c>
      <c r="K247" s="91">
        <f>I247/'סכום נכסי הקרן'!$C$42</f>
        <v>-1.0537592088677738E-5</v>
      </c>
    </row>
    <row r="248" spans="2:11">
      <c r="B248" s="86" t="s">
        <v>1937</v>
      </c>
      <c r="C248" s="82" t="s">
        <v>1938</v>
      </c>
      <c r="D248" s="93" t="s">
        <v>468</v>
      </c>
      <c r="E248" s="93" t="s">
        <v>127</v>
      </c>
      <c r="F248" s="103">
        <v>44880</v>
      </c>
      <c r="G248" s="87">
        <v>54.271697999999994</v>
      </c>
      <c r="H248" s="89">
        <v>-2.032143</v>
      </c>
      <c r="I248" s="87">
        <v>-1.1028780000000001E-3</v>
      </c>
      <c r="J248" s="88">
        <f t="shared" si="3"/>
        <v>2.0347397165898233E-5</v>
      </c>
      <c r="K248" s="88">
        <f>I248/'סכום נכסי הקרן'!$C$42</f>
        <v>-1.4194513767557854E-8</v>
      </c>
    </row>
    <row r="249" spans="2:11">
      <c r="B249" s="86" t="s">
        <v>1939</v>
      </c>
      <c r="C249" s="82" t="s">
        <v>1940</v>
      </c>
      <c r="D249" s="93" t="s">
        <v>468</v>
      </c>
      <c r="E249" s="93" t="s">
        <v>127</v>
      </c>
      <c r="F249" s="103">
        <v>44740</v>
      </c>
      <c r="G249" s="87">
        <v>1036.3834409999999</v>
      </c>
      <c r="H249" s="89">
        <v>0.648922</v>
      </c>
      <c r="I249" s="87">
        <v>6.7253230000000001E-3</v>
      </c>
      <c r="J249" s="88">
        <f t="shared" si="3"/>
        <v>-1.2407792897305974E-4</v>
      </c>
      <c r="K249" s="88">
        <f>I249/'סכום נכסי הקרן'!$C$42</f>
        <v>8.6557796886666957E-8</v>
      </c>
    </row>
    <row r="250" spans="2:11">
      <c r="B250" s="86" t="s">
        <v>1941</v>
      </c>
      <c r="C250" s="82" t="s">
        <v>1942</v>
      </c>
      <c r="D250" s="93" t="s">
        <v>468</v>
      </c>
      <c r="E250" s="93" t="s">
        <v>129</v>
      </c>
      <c r="F250" s="103">
        <v>44917</v>
      </c>
      <c r="G250" s="87">
        <v>1487.0059919999999</v>
      </c>
      <c r="H250" s="89">
        <v>0.88697400000000004</v>
      </c>
      <c r="I250" s="87">
        <v>1.3189360999999998E-2</v>
      </c>
      <c r="J250" s="88">
        <f t="shared" si="3"/>
        <v>-2.4333531599271053E-4</v>
      </c>
      <c r="K250" s="88">
        <f>I250/'סכום נכסי הקרן'!$C$42</f>
        <v>1.6975274354896062E-7</v>
      </c>
    </row>
    <row r="251" spans="2:11">
      <c r="B251" s="86" t="s">
        <v>1943</v>
      </c>
      <c r="C251" s="82" t="s">
        <v>1944</v>
      </c>
      <c r="D251" s="93" t="s">
        <v>468</v>
      </c>
      <c r="E251" s="93" t="s">
        <v>129</v>
      </c>
      <c r="F251" s="103">
        <v>44922</v>
      </c>
      <c r="G251" s="87">
        <v>963.91445899999997</v>
      </c>
      <c r="H251" s="89">
        <v>0.80015099999999995</v>
      </c>
      <c r="I251" s="87">
        <v>7.7127689999999995E-3</v>
      </c>
      <c r="J251" s="88">
        <f t="shared" si="3"/>
        <v>-1.4229567920642875E-4</v>
      </c>
      <c r="K251" s="88">
        <f>I251/'סכום נכסי הקרן'!$C$42</f>
        <v>9.926665121300216E-8</v>
      </c>
    </row>
    <row r="252" spans="2:11">
      <c r="B252" s="86" t="s">
        <v>1945</v>
      </c>
      <c r="C252" s="82" t="s">
        <v>1946</v>
      </c>
      <c r="D252" s="93" t="s">
        <v>468</v>
      </c>
      <c r="E252" s="93" t="s">
        <v>129</v>
      </c>
      <c r="F252" s="103">
        <v>44889</v>
      </c>
      <c r="G252" s="87">
        <v>1973.2197759999999</v>
      </c>
      <c r="H252" s="89">
        <v>0.62356100000000003</v>
      </c>
      <c r="I252" s="87">
        <v>1.2304223E-2</v>
      </c>
      <c r="J252" s="88">
        <f t="shared" si="3"/>
        <v>-2.2700508324472861E-4</v>
      </c>
      <c r="K252" s="88">
        <f>I252/'סכום נכסי הקרן'!$C$42</f>
        <v>1.5836063714445475E-7</v>
      </c>
    </row>
    <row r="253" spans="2:11">
      <c r="B253" s="86" t="s">
        <v>1947</v>
      </c>
      <c r="C253" s="82" t="s">
        <v>1948</v>
      </c>
      <c r="D253" s="93" t="s">
        <v>468</v>
      </c>
      <c r="E253" s="93" t="s">
        <v>129</v>
      </c>
      <c r="F253" s="103">
        <v>44910</v>
      </c>
      <c r="G253" s="87">
        <v>743.50299599999994</v>
      </c>
      <c r="H253" s="89">
        <v>0.31452799999999997</v>
      </c>
      <c r="I253" s="87">
        <v>2.3385250000000002E-3</v>
      </c>
      <c r="J253" s="88">
        <f t="shared" si="3"/>
        <v>-4.3144297880075728E-5</v>
      </c>
      <c r="K253" s="88">
        <f>I253/'סכום נכסי הקרן'!$C$42</f>
        <v>3.0097821616061093E-8</v>
      </c>
    </row>
    <row r="254" spans="2:11">
      <c r="B254" s="86" t="s">
        <v>1949</v>
      </c>
      <c r="C254" s="82" t="s">
        <v>1950</v>
      </c>
      <c r="D254" s="93" t="s">
        <v>468</v>
      </c>
      <c r="E254" s="93" t="s">
        <v>129</v>
      </c>
      <c r="F254" s="103">
        <v>44909</v>
      </c>
      <c r="G254" s="87">
        <v>743.50299599999994</v>
      </c>
      <c r="H254" s="89">
        <v>-1.170301</v>
      </c>
      <c r="I254" s="87">
        <v>-8.7012219999999998E-3</v>
      </c>
      <c r="J254" s="88">
        <f t="shared" si="3"/>
        <v>1.6053200794888584E-4</v>
      </c>
      <c r="K254" s="88">
        <f>I254/'סכום נכסי הקרן'!$C$42</f>
        <v>-1.1198846606204608E-7</v>
      </c>
    </row>
    <row r="255" spans="2:11">
      <c r="B255" s="86" t="s">
        <v>1951</v>
      </c>
      <c r="C255" s="82" t="s">
        <v>1952</v>
      </c>
      <c r="D255" s="93" t="s">
        <v>468</v>
      </c>
      <c r="E255" s="93" t="s">
        <v>125</v>
      </c>
      <c r="F255" s="103">
        <v>44753</v>
      </c>
      <c r="G255" s="87">
        <v>1360.969241</v>
      </c>
      <c r="H255" s="89">
        <v>-4.2522460000000004</v>
      </c>
      <c r="I255" s="87">
        <v>-5.7871764000000006E-2</v>
      </c>
      <c r="J255" s="88">
        <f t="shared" si="3"/>
        <v>1.0676972129275689E-3</v>
      </c>
      <c r="K255" s="88">
        <f>I255/'סכום נכסי הקרן'!$C$42</f>
        <v>-7.4483447022323315E-7</v>
      </c>
    </row>
    <row r="256" spans="2:11">
      <c r="B256" s="86" t="s">
        <v>1953</v>
      </c>
      <c r="C256" s="82" t="s">
        <v>1954</v>
      </c>
      <c r="D256" s="93" t="s">
        <v>468</v>
      </c>
      <c r="E256" s="93" t="s">
        <v>125</v>
      </c>
      <c r="F256" s="103">
        <v>44889</v>
      </c>
      <c r="G256" s="87">
        <v>993.02189299999998</v>
      </c>
      <c r="H256" s="89">
        <v>-1.634639</v>
      </c>
      <c r="I256" s="87">
        <v>-1.6232324999999999E-2</v>
      </c>
      <c r="J256" s="88">
        <f t="shared" si="3"/>
        <v>2.9947606507785897E-4</v>
      </c>
      <c r="K256" s="88">
        <f>I256/'סכום נכסי הקרן'!$C$42</f>
        <v>-2.0891699779302288E-7</v>
      </c>
    </row>
    <row r="257" spans="2:11">
      <c r="B257" s="86" t="s">
        <v>1955</v>
      </c>
      <c r="C257" s="82" t="s">
        <v>1956</v>
      </c>
      <c r="D257" s="93" t="s">
        <v>468</v>
      </c>
      <c r="E257" s="93" t="s">
        <v>125</v>
      </c>
      <c r="F257" s="103">
        <v>44907</v>
      </c>
      <c r="G257" s="87">
        <v>403.66743600000001</v>
      </c>
      <c r="H257" s="89">
        <v>0.81554499999999996</v>
      </c>
      <c r="I257" s="87">
        <v>3.2920880000000003E-3</v>
      </c>
      <c r="J257" s="88">
        <f t="shared" si="3"/>
        <v>-6.0736928328507398E-5</v>
      </c>
      <c r="K257" s="88">
        <f>I257/'סכום נכסי הקרן'!$C$42</f>
        <v>4.237058717284414E-8</v>
      </c>
    </row>
    <row r="258" spans="2:11">
      <c r="B258" s="86" t="s">
        <v>1957</v>
      </c>
      <c r="C258" s="82" t="s">
        <v>1958</v>
      </c>
      <c r="D258" s="93" t="s">
        <v>468</v>
      </c>
      <c r="E258" s="93" t="s">
        <v>125</v>
      </c>
      <c r="F258" s="103">
        <v>44852</v>
      </c>
      <c r="G258" s="87">
        <v>1876.9324770000001</v>
      </c>
      <c r="H258" s="89">
        <v>1.2457130000000001</v>
      </c>
      <c r="I258" s="87">
        <v>2.3381187000000001E-2</v>
      </c>
      <c r="J258" s="88">
        <f t="shared" si="3"/>
        <v>-4.3136801903668093E-4</v>
      </c>
      <c r="K258" s="88">
        <f>I258/'סכום נכסי הקרן'!$C$42</f>
        <v>3.0092592360473659E-7</v>
      </c>
    </row>
    <row r="259" spans="2:11">
      <c r="B259" s="86" t="s">
        <v>1959</v>
      </c>
      <c r="C259" s="82" t="s">
        <v>1960</v>
      </c>
      <c r="D259" s="93" t="s">
        <v>468</v>
      </c>
      <c r="E259" s="93" t="s">
        <v>125</v>
      </c>
      <c r="F259" s="103">
        <v>44858</v>
      </c>
      <c r="G259" s="87">
        <v>1029.473062</v>
      </c>
      <c r="H259" s="89">
        <v>1.2529110000000001</v>
      </c>
      <c r="I259" s="87">
        <v>1.2898377000000001E-2</v>
      </c>
      <c r="J259" s="88">
        <f t="shared" si="3"/>
        <v>-2.3796684639142946E-4</v>
      </c>
      <c r="K259" s="88">
        <f>I259/'סכום נכסי הקרן'!$C$42</f>
        <v>1.6600765443290332E-7</v>
      </c>
    </row>
    <row r="260" spans="2:11">
      <c r="B260" s="86" t="s">
        <v>1961</v>
      </c>
      <c r="C260" s="82" t="s">
        <v>1962</v>
      </c>
      <c r="D260" s="93" t="s">
        <v>468</v>
      </c>
      <c r="E260" s="93" t="s">
        <v>127</v>
      </c>
      <c r="F260" s="103">
        <v>44896</v>
      </c>
      <c r="G260" s="87">
        <v>875.16206999999997</v>
      </c>
      <c r="H260" s="89">
        <v>1.851761</v>
      </c>
      <c r="I260" s="87">
        <v>1.6205912999999999E-2</v>
      </c>
      <c r="J260" s="88">
        <f t="shared" si="3"/>
        <v>-2.989887804879536E-4</v>
      </c>
      <c r="K260" s="88">
        <f>I260/'סכום נכסי הקרן'!$C$42</f>
        <v>2.0857706400376538E-7</v>
      </c>
    </row>
    <row r="261" spans="2:11">
      <c r="B261" s="86" t="s">
        <v>1963</v>
      </c>
      <c r="C261" s="82" t="s">
        <v>1964</v>
      </c>
      <c r="D261" s="93" t="s">
        <v>468</v>
      </c>
      <c r="E261" s="93" t="s">
        <v>127</v>
      </c>
      <c r="F261" s="103">
        <v>44922</v>
      </c>
      <c r="G261" s="87">
        <v>875.16206999999997</v>
      </c>
      <c r="H261" s="89">
        <v>3.882E-2</v>
      </c>
      <c r="I261" s="87">
        <v>3.3973799999999996E-4</v>
      </c>
      <c r="J261" s="88">
        <f t="shared" si="3"/>
        <v>-6.267949871470763E-6</v>
      </c>
      <c r="K261" s="88">
        <f>I261/'סכום נכסי הקרן'!$C$42</f>
        <v>4.3725740456900668E-9</v>
      </c>
    </row>
    <row r="262" spans="2:11">
      <c r="B262" s="86" t="s">
        <v>1965</v>
      </c>
      <c r="C262" s="82" t="s">
        <v>1966</v>
      </c>
      <c r="D262" s="93" t="s">
        <v>468</v>
      </c>
      <c r="E262" s="93" t="s">
        <v>127</v>
      </c>
      <c r="F262" s="103">
        <v>44910</v>
      </c>
      <c r="G262" s="87">
        <v>2917.2069000000001</v>
      </c>
      <c r="H262" s="89">
        <v>-0.66090300000000002</v>
      </c>
      <c r="I262" s="87">
        <v>-1.9279902000000002E-2</v>
      </c>
      <c r="J262" s="88">
        <f t="shared" si="3"/>
        <v>3.5570192107703267E-4</v>
      </c>
      <c r="K262" s="88">
        <f>I262/'סכום נכסי הקרן'!$C$42</f>
        <v>-2.48140623329295E-7</v>
      </c>
    </row>
    <row r="263" spans="2:11">
      <c r="B263" s="86" t="s">
        <v>1967</v>
      </c>
      <c r="C263" s="82" t="s">
        <v>1968</v>
      </c>
      <c r="D263" s="93" t="s">
        <v>468</v>
      </c>
      <c r="E263" s="93" t="s">
        <v>128</v>
      </c>
      <c r="F263" s="103">
        <v>44896</v>
      </c>
      <c r="G263" s="87">
        <v>1976.3318879999999</v>
      </c>
      <c r="H263" s="89">
        <v>-1.2577590000000001</v>
      </c>
      <c r="I263" s="87">
        <v>-2.4857499000000005E-2</v>
      </c>
      <c r="J263" s="88">
        <f t="shared" si="3"/>
        <v>4.5860503582800474E-4</v>
      </c>
      <c r="K263" s="88">
        <f>I263/'סכום נכסי הקרן'!$C$42</f>
        <v>-3.1992669341718268E-7</v>
      </c>
    </row>
    <row r="264" spans="2:11">
      <c r="B264" s="86" t="s">
        <v>1969</v>
      </c>
      <c r="C264" s="82" t="s">
        <v>1970</v>
      </c>
      <c r="D264" s="93" t="s">
        <v>468</v>
      </c>
      <c r="E264" s="93" t="s">
        <v>125</v>
      </c>
      <c r="F264" s="103">
        <v>44917</v>
      </c>
      <c r="G264" s="87">
        <v>5389.9536600000001</v>
      </c>
      <c r="H264" s="89">
        <v>-1.7715000000000002E-2</v>
      </c>
      <c r="I264" s="87">
        <v>-9.5481000000000006E-4</v>
      </c>
      <c r="J264" s="88">
        <f t="shared" si="3"/>
        <v>1.7615636804770147E-5</v>
      </c>
      <c r="K264" s="88">
        <f>I264/'סכום נכסי הקרן'!$C$42</f>
        <v>-1.228881498261994E-8</v>
      </c>
    </row>
    <row r="265" spans="2:11">
      <c r="B265" s="86" t="s">
        <v>1971</v>
      </c>
      <c r="C265" s="82" t="s">
        <v>1972</v>
      </c>
      <c r="D265" s="93" t="s">
        <v>468</v>
      </c>
      <c r="E265" s="93" t="s">
        <v>125</v>
      </c>
      <c r="F265" s="103">
        <v>44917</v>
      </c>
      <c r="G265" s="87">
        <v>3855.8899259999998</v>
      </c>
      <c r="H265" s="89">
        <v>3.7190000000000001E-2</v>
      </c>
      <c r="I265" s="87">
        <v>1.4340010000000001E-3</v>
      </c>
      <c r="J265" s="88">
        <f t="shared" si="3"/>
        <v>-2.645640577044354E-5</v>
      </c>
      <c r="K265" s="88">
        <f>I265/'סכום נכסי הקרן'!$C$42</f>
        <v>1.8456209061375535E-8</v>
      </c>
    </row>
    <row r="266" spans="2:11">
      <c r="B266" s="86" t="s">
        <v>1973</v>
      </c>
      <c r="C266" s="82" t="s">
        <v>1974</v>
      </c>
      <c r="D266" s="93" t="s">
        <v>468</v>
      </c>
      <c r="E266" s="93" t="s">
        <v>125</v>
      </c>
      <c r="F266" s="103">
        <v>44922</v>
      </c>
      <c r="G266" s="87">
        <v>2902.2827400000006</v>
      </c>
      <c r="H266" s="89">
        <v>0.61936400000000003</v>
      </c>
      <c r="I266" s="87">
        <v>1.7975684999999998E-2</v>
      </c>
      <c r="J266" s="88">
        <f t="shared" si="3"/>
        <v>-3.3163994750469162E-4</v>
      </c>
      <c r="K266" s="88">
        <f>I266/'סכום נכסי הקרן'!$C$42</f>
        <v>2.3135479011620792E-7</v>
      </c>
    </row>
    <row r="267" spans="2:11">
      <c r="B267" s="86" t="s">
        <v>1975</v>
      </c>
      <c r="C267" s="82" t="s">
        <v>1976</v>
      </c>
      <c r="D267" s="93" t="s">
        <v>468</v>
      </c>
      <c r="E267" s="93" t="s">
        <v>125</v>
      </c>
      <c r="F267" s="103">
        <v>44917</v>
      </c>
      <c r="G267" s="87">
        <v>2902.2412789999998</v>
      </c>
      <c r="H267" s="89">
        <v>0.29716500000000001</v>
      </c>
      <c r="I267" s="87">
        <v>8.6244530000000007E-3</v>
      </c>
      <c r="J267" s="88">
        <f t="shared" si="3"/>
        <v>-1.5911566875903091E-4</v>
      </c>
      <c r="K267" s="88">
        <f>I267/'סכום נכסי הקרן'!$C$42</f>
        <v>1.1100041604434546E-7</v>
      </c>
    </row>
    <row r="268" spans="2:11">
      <c r="B268" s="86" t="s">
        <v>1977</v>
      </c>
      <c r="C268" s="82" t="s">
        <v>1978</v>
      </c>
      <c r="D268" s="93" t="s">
        <v>468</v>
      </c>
      <c r="E268" s="93" t="s">
        <v>125</v>
      </c>
      <c r="F268" s="103">
        <v>44922</v>
      </c>
      <c r="G268" s="87">
        <v>2436.6736660000001</v>
      </c>
      <c r="H268" s="89">
        <v>0.94197399999999998</v>
      </c>
      <c r="I268" s="87">
        <v>2.2952838E-2</v>
      </c>
      <c r="J268" s="88">
        <f t="shared" ref="J268:J330" si="4">IFERROR(I268/$I$11,0)</f>
        <v>-4.2346525261227554E-4</v>
      </c>
      <c r="K268" s="88">
        <f>I268/'סכום נכסי הקרן'!$C$42</f>
        <v>2.95412887912829E-7</v>
      </c>
    </row>
    <row r="269" spans="2:11">
      <c r="B269" s="86" t="s">
        <v>1979</v>
      </c>
      <c r="C269" s="82" t="s">
        <v>1980</v>
      </c>
      <c r="D269" s="93" t="s">
        <v>468</v>
      </c>
      <c r="E269" s="93" t="s">
        <v>125</v>
      </c>
      <c r="F269" s="103">
        <v>44909</v>
      </c>
      <c r="G269" s="87">
        <v>2073.0590999999999</v>
      </c>
      <c r="H269" s="89">
        <v>1.9069119999999999</v>
      </c>
      <c r="I269" s="87">
        <v>3.9531407999999997E-2</v>
      </c>
      <c r="J269" s="88">
        <f t="shared" si="4"/>
        <v>-7.2932931757018144E-4</v>
      </c>
      <c r="K269" s="88">
        <f>I269/'סכום נכסי הקרן'!$C$42</f>
        <v>5.0878620763760505E-7</v>
      </c>
    </row>
    <row r="270" spans="2:11">
      <c r="B270" s="86" t="s">
        <v>1981</v>
      </c>
      <c r="C270" s="82" t="s">
        <v>1982</v>
      </c>
      <c r="D270" s="93" t="s">
        <v>468</v>
      </c>
      <c r="E270" s="93" t="s">
        <v>125</v>
      </c>
      <c r="F270" s="103">
        <v>44910</v>
      </c>
      <c r="G270" s="87">
        <v>2388.5786950000002</v>
      </c>
      <c r="H270" s="89">
        <v>3.2096640000000001</v>
      </c>
      <c r="I270" s="87">
        <v>7.6665341999999997E-2</v>
      </c>
      <c r="J270" s="88">
        <f t="shared" si="4"/>
        <v>-1.4144267657287737E-3</v>
      </c>
      <c r="K270" s="88">
        <f>I270/'סכום נכסי הקרן'!$C$42</f>
        <v>9.867158946987167E-7</v>
      </c>
    </row>
    <row r="271" spans="2:11">
      <c r="B271" s="86" t="s">
        <v>1983</v>
      </c>
      <c r="C271" s="82" t="s">
        <v>1984</v>
      </c>
      <c r="D271" s="93" t="s">
        <v>468</v>
      </c>
      <c r="E271" s="93" t="s">
        <v>129</v>
      </c>
      <c r="F271" s="103">
        <v>44860</v>
      </c>
      <c r="G271" s="87">
        <v>123.359326</v>
      </c>
      <c r="H271" s="89">
        <v>-4.8083340000000003</v>
      </c>
      <c r="I271" s="87">
        <v>-5.931528000000001E-3</v>
      </c>
      <c r="J271" s="88">
        <f t="shared" si="4"/>
        <v>1.0943291643921269E-4</v>
      </c>
      <c r="K271" s="88">
        <f>I271/'סכום נכסי הקרן'!$C$42</f>
        <v>-7.6341314142321185E-8</v>
      </c>
    </row>
    <row r="272" spans="2:11">
      <c r="B272" s="86" t="s">
        <v>1985</v>
      </c>
      <c r="C272" s="82" t="s">
        <v>1986</v>
      </c>
      <c r="D272" s="93" t="s">
        <v>468</v>
      </c>
      <c r="E272" s="93" t="s">
        <v>129</v>
      </c>
      <c r="F272" s="103">
        <v>44763</v>
      </c>
      <c r="G272" s="87">
        <v>8846.5602620000009</v>
      </c>
      <c r="H272" s="89">
        <v>0.96040099999999995</v>
      </c>
      <c r="I272" s="87">
        <v>8.4962416999999998E-2</v>
      </c>
      <c r="J272" s="88">
        <f t="shared" si="4"/>
        <v>-1.5675025187497289E-3</v>
      </c>
      <c r="K272" s="88">
        <f>I272/'סכום נכסי הקרן'!$C$42</f>
        <v>1.093502815208474E-6</v>
      </c>
    </row>
    <row r="273" spans="2:11">
      <c r="B273" s="86" t="s">
        <v>1987</v>
      </c>
      <c r="C273" s="82" t="s">
        <v>1988</v>
      </c>
      <c r="D273" s="93" t="s">
        <v>468</v>
      </c>
      <c r="E273" s="93" t="s">
        <v>125</v>
      </c>
      <c r="F273" s="103">
        <v>44768</v>
      </c>
      <c r="G273" s="87">
        <v>2976.9630430000002</v>
      </c>
      <c r="H273" s="89">
        <v>5.0507939999999998</v>
      </c>
      <c r="I273" s="87">
        <v>0.15036027300000002</v>
      </c>
      <c r="J273" s="88">
        <f t="shared" si="4"/>
        <v>-2.774051339045556E-3</v>
      </c>
      <c r="K273" s="88">
        <f>I273/'סכום נכסי הקרן'!$C$42</f>
        <v>1.9352013234394533E-6</v>
      </c>
    </row>
    <row r="274" spans="2:11">
      <c r="B274" s="86" t="s">
        <v>1989</v>
      </c>
      <c r="C274" s="82" t="s">
        <v>1990</v>
      </c>
      <c r="D274" s="93" t="s">
        <v>468</v>
      </c>
      <c r="E274" s="93" t="s">
        <v>125</v>
      </c>
      <c r="F274" s="103">
        <v>44768</v>
      </c>
      <c r="G274" s="87">
        <v>1274.018957</v>
      </c>
      <c r="H274" s="89">
        <v>4.9150239999999998</v>
      </c>
      <c r="I274" s="87">
        <v>6.2618338999999995E-2</v>
      </c>
      <c r="J274" s="88">
        <f t="shared" si="4"/>
        <v>-1.1552685006880675E-3</v>
      </c>
      <c r="K274" s="88">
        <f>I274/'סכום נכסי הקרן'!$C$42</f>
        <v>8.0592493008030327E-7</v>
      </c>
    </row>
    <row r="275" spans="2:11">
      <c r="B275" s="86" t="s">
        <v>1991</v>
      </c>
      <c r="C275" s="82" t="s">
        <v>1992</v>
      </c>
      <c r="D275" s="93" t="s">
        <v>468</v>
      </c>
      <c r="E275" s="93" t="s">
        <v>125</v>
      </c>
      <c r="F275" s="103">
        <v>44749</v>
      </c>
      <c r="G275" s="87">
        <v>420.93158999999997</v>
      </c>
      <c r="H275" s="89">
        <v>4.0701510000000001</v>
      </c>
      <c r="I275" s="87">
        <v>1.7132553000000002E-2</v>
      </c>
      <c r="J275" s="88">
        <f t="shared" si="4"/>
        <v>-3.1608469872170924E-4</v>
      </c>
      <c r="K275" s="88">
        <f>I275/'סכום נכסי הקרן'!$C$42</f>
        <v>2.2050331898171385E-7</v>
      </c>
    </row>
    <row r="276" spans="2:11">
      <c r="B276" s="86" t="s">
        <v>1993</v>
      </c>
      <c r="C276" s="82" t="s">
        <v>1994</v>
      </c>
      <c r="D276" s="93" t="s">
        <v>468</v>
      </c>
      <c r="E276" s="93" t="s">
        <v>125</v>
      </c>
      <c r="F276" s="103">
        <v>44749</v>
      </c>
      <c r="G276" s="87">
        <v>420.704995</v>
      </c>
      <c r="H276" s="89">
        <v>4.0185000000000004</v>
      </c>
      <c r="I276" s="87">
        <v>1.6906030000000002E-2</v>
      </c>
      <c r="J276" s="88">
        <f t="shared" si="4"/>
        <v>-3.1190549354379222E-4</v>
      </c>
      <c r="K276" s="88">
        <f>I276/'סכום נכסי הקרן'!$C$42</f>
        <v>2.1758787063459977E-7</v>
      </c>
    </row>
    <row r="277" spans="2:11">
      <c r="B277" s="86" t="s">
        <v>1995</v>
      </c>
      <c r="C277" s="82" t="s">
        <v>1996</v>
      </c>
      <c r="D277" s="93" t="s">
        <v>468</v>
      </c>
      <c r="E277" s="93" t="s">
        <v>125</v>
      </c>
      <c r="F277" s="103">
        <v>44749</v>
      </c>
      <c r="G277" s="87">
        <v>14758.302587999999</v>
      </c>
      <c r="H277" s="89">
        <v>3.9991669999999999</v>
      </c>
      <c r="I277" s="87">
        <v>0.59020922599999992</v>
      </c>
      <c r="J277" s="88">
        <f t="shared" si="4"/>
        <v>-1.0888984577078686E-2</v>
      </c>
      <c r="K277" s="88">
        <f>I277/'סכום נכסי הקרן'!$C$42</f>
        <v>7.5962463519960162E-6</v>
      </c>
    </row>
    <row r="278" spans="2:11">
      <c r="B278" s="86" t="s">
        <v>1997</v>
      </c>
      <c r="C278" s="82" t="s">
        <v>1998</v>
      </c>
      <c r="D278" s="93" t="s">
        <v>468</v>
      </c>
      <c r="E278" s="93" t="s">
        <v>125</v>
      </c>
      <c r="F278" s="103">
        <v>44749</v>
      </c>
      <c r="G278" s="87">
        <v>1261.80447</v>
      </c>
      <c r="H278" s="89">
        <v>3.994888</v>
      </c>
      <c r="I278" s="87">
        <v>5.0407671000000001E-2</v>
      </c>
      <c r="J278" s="88">
        <f t="shared" si="4"/>
        <v>-9.2998944764963165E-4</v>
      </c>
      <c r="K278" s="88">
        <f>I278/'סכום נכסי הקרן'!$C$42</f>
        <v>6.487683859865069E-7</v>
      </c>
    </row>
    <row r="279" spans="2:11">
      <c r="B279" s="86" t="s">
        <v>1999</v>
      </c>
      <c r="C279" s="82" t="s">
        <v>2000</v>
      </c>
      <c r="D279" s="93" t="s">
        <v>468</v>
      </c>
      <c r="E279" s="93" t="s">
        <v>125</v>
      </c>
      <c r="F279" s="103">
        <v>44804</v>
      </c>
      <c r="G279" s="87">
        <v>1007.6687879999999</v>
      </c>
      <c r="H279" s="89">
        <v>3.2850470000000001</v>
      </c>
      <c r="I279" s="87">
        <v>3.3102393999999993E-2</v>
      </c>
      <c r="J279" s="88">
        <f t="shared" si="4"/>
        <v>-6.1071810105927076E-4</v>
      </c>
      <c r="K279" s="88">
        <f>I279/'סכום נכסי הקרן'!$C$42</f>
        <v>4.260420349051521E-7</v>
      </c>
    </row>
    <row r="280" spans="2:11">
      <c r="B280" s="86" t="s">
        <v>2001</v>
      </c>
      <c r="C280" s="82" t="s">
        <v>2002</v>
      </c>
      <c r="D280" s="93" t="s">
        <v>468</v>
      </c>
      <c r="E280" s="93" t="s">
        <v>125</v>
      </c>
      <c r="F280" s="103">
        <v>44909</v>
      </c>
      <c r="G280" s="87">
        <v>807.56355299999996</v>
      </c>
      <c r="H280" s="89">
        <v>-2.947E-3</v>
      </c>
      <c r="I280" s="87">
        <v>-2.3795000000000002E-5</v>
      </c>
      <c r="J280" s="88">
        <f t="shared" si="4"/>
        <v>4.3900260551262098E-7</v>
      </c>
      <c r="K280" s="88">
        <f>I280/'סכום נכסי הקרן'!$C$42</f>
        <v>-3.0625187473051338E-10</v>
      </c>
    </row>
    <row r="281" spans="2:11">
      <c r="B281" s="86" t="s">
        <v>2003</v>
      </c>
      <c r="C281" s="82" t="s">
        <v>2004</v>
      </c>
      <c r="D281" s="93" t="s">
        <v>468</v>
      </c>
      <c r="E281" s="93" t="s">
        <v>127</v>
      </c>
      <c r="F281" s="103">
        <v>44832</v>
      </c>
      <c r="G281" s="87">
        <v>535.31740600000001</v>
      </c>
      <c r="H281" s="89">
        <v>-10.748732</v>
      </c>
      <c r="I281" s="87">
        <v>-5.7539832999999999E-2</v>
      </c>
      <c r="J281" s="88">
        <f t="shared" si="4"/>
        <v>1.0615732972372805E-3</v>
      </c>
      <c r="K281" s="88">
        <f>I281/'סכום נכסי הקרן'!$C$42</f>
        <v>-7.4056237562221711E-7</v>
      </c>
    </row>
    <row r="282" spans="2:11">
      <c r="B282" s="86" t="s">
        <v>2005</v>
      </c>
      <c r="C282" s="82" t="s">
        <v>2006</v>
      </c>
      <c r="D282" s="93" t="s">
        <v>468</v>
      </c>
      <c r="E282" s="93" t="s">
        <v>127</v>
      </c>
      <c r="F282" s="103">
        <v>44845</v>
      </c>
      <c r="G282" s="87">
        <v>916.05823300000009</v>
      </c>
      <c r="H282" s="89">
        <v>-9.1412250000000004</v>
      </c>
      <c r="I282" s="87">
        <v>-8.3738941999999997E-2</v>
      </c>
      <c r="J282" s="88">
        <f t="shared" si="4"/>
        <v>1.5449301836886003E-3</v>
      </c>
      <c r="K282" s="88">
        <f>I282/'סכום נכסי הקרן'!$C$42</f>
        <v>-1.0777561662302887E-6</v>
      </c>
    </row>
    <row r="283" spans="2:11">
      <c r="B283" s="86" t="s">
        <v>2007</v>
      </c>
      <c r="C283" s="82" t="s">
        <v>2008</v>
      </c>
      <c r="D283" s="93" t="s">
        <v>468</v>
      </c>
      <c r="E283" s="93" t="s">
        <v>127</v>
      </c>
      <c r="F283" s="103">
        <v>44837</v>
      </c>
      <c r="G283" s="87">
        <v>1869.4362510000001</v>
      </c>
      <c r="H283" s="89">
        <v>-8.3659789999999994</v>
      </c>
      <c r="I283" s="87">
        <v>-0.156396651</v>
      </c>
      <c r="J283" s="88">
        <f t="shared" si="4"/>
        <v>2.8854186712522823E-3</v>
      </c>
      <c r="K283" s="88">
        <f>I283/'סכום נכסי הקרן'!$C$42</f>
        <v>-2.0128921021359032E-6</v>
      </c>
    </row>
    <row r="284" spans="2:11">
      <c r="B284" s="86" t="s">
        <v>2009</v>
      </c>
      <c r="C284" s="82" t="s">
        <v>2010</v>
      </c>
      <c r="D284" s="93" t="s">
        <v>468</v>
      </c>
      <c r="E284" s="93" t="s">
        <v>127</v>
      </c>
      <c r="F284" s="103">
        <v>44854</v>
      </c>
      <c r="G284" s="87">
        <v>1290.919656</v>
      </c>
      <c r="H284" s="89">
        <v>-8.2455890000000007</v>
      </c>
      <c r="I284" s="87">
        <v>-0.10644392499999999</v>
      </c>
      <c r="J284" s="88">
        <f t="shared" si="4"/>
        <v>1.9638226692998534E-3</v>
      </c>
      <c r="K284" s="88">
        <f>I284/'סכום נכסי הקרן'!$C$42</f>
        <v>-1.3699790537896263E-6</v>
      </c>
    </row>
    <row r="285" spans="2:11">
      <c r="B285" s="86" t="s">
        <v>2011</v>
      </c>
      <c r="C285" s="82" t="s">
        <v>2012</v>
      </c>
      <c r="D285" s="93" t="s">
        <v>468</v>
      </c>
      <c r="E285" s="93" t="s">
        <v>127</v>
      </c>
      <c r="F285" s="103">
        <v>44825</v>
      </c>
      <c r="G285" s="87">
        <v>2032.4550360000001</v>
      </c>
      <c r="H285" s="89">
        <v>-6.69991</v>
      </c>
      <c r="I285" s="87">
        <v>-0.136172654</v>
      </c>
      <c r="J285" s="88">
        <f t="shared" si="4"/>
        <v>2.512298798300846E-3</v>
      </c>
      <c r="K285" s="88">
        <f>I285/'סכום נכסי הקרן'!$C$42</f>
        <v>-1.7526005704782324E-6</v>
      </c>
    </row>
    <row r="286" spans="2:11">
      <c r="B286" s="86" t="s">
        <v>2013</v>
      </c>
      <c r="C286" s="82" t="s">
        <v>2014</v>
      </c>
      <c r="D286" s="93" t="s">
        <v>468</v>
      </c>
      <c r="E286" s="93" t="s">
        <v>127</v>
      </c>
      <c r="F286" s="103">
        <v>44811</v>
      </c>
      <c r="G286" s="87">
        <v>1649.150997</v>
      </c>
      <c r="H286" s="89">
        <v>-6.9852280000000002</v>
      </c>
      <c r="I286" s="87">
        <v>-0.11519695799999999</v>
      </c>
      <c r="J286" s="88">
        <f t="shared" si="4"/>
        <v>2.1253105572232806E-3</v>
      </c>
      <c r="K286" s="88">
        <f>I286/'סכום נכסי הקרן'!$C$42</f>
        <v>-1.4826343496849002E-6</v>
      </c>
    </row>
    <row r="287" spans="2:11">
      <c r="B287" s="86" t="s">
        <v>2015</v>
      </c>
      <c r="C287" s="82" t="s">
        <v>2016</v>
      </c>
      <c r="D287" s="93" t="s">
        <v>468</v>
      </c>
      <c r="E287" s="93" t="s">
        <v>127</v>
      </c>
      <c r="F287" s="103">
        <v>44811</v>
      </c>
      <c r="G287" s="87">
        <v>4344.7091049999999</v>
      </c>
      <c r="H287" s="89">
        <v>-6.9373389999999997</v>
      </c>
      <c r="I287" s="87">
        <v>-0.301407178</v>
      </c>
      <c r="J287" s="88">
        <f t="shared" si="4"/>
        <v>5.560770601479568E-3</v>
      </c>
      <c r="K287" s="88">
        <f>I287/'סכום נכסי הקרן'!$C$42</f>
        <v>-3.8792398957652253E-6</v>
      </c>
    </row>
    <row r="288" spans="2:11">
      <c r="B288" s="86" t="s">
        <v>2017</v>
      </c>
      <c r="C288" s="82" t="s">
        <v>2018</v>
      </c>
      <c r="D288" s="93" t="s">
        <v>468</v>
      </c>
      <c r="E288" s="93" t="s">
        <v>127</v>
      </c>
      <c r="F288" s="103">
        <v>44804</v>
      </c>
      <c r="G288" s="87">
        <v>2931.1866660000001</v>
      </c>
      <c r="H288" s="89">
        <v>-5.8362429999999996</v>
      </c>
      <c r="I288" s="87">
        <v>-0.17107117200000002</v>
      </c>
      <c r="J288" s="88">
        <f t="shared" si="4"/>
        <v>3.1561542440049482E-3</v>
      </c>
      <c r="K288" s="88">
        <f>I288/'סכום נכסי הקרן'!$C$42</f>
        <v>-2.2017594930593026E-6</v>
      </c>
    </row>
    <row r="289" spans="2:11">
      <c r="B289" s="86" t="s">
        <v>2019</v>
      </c>
      <c r="C289" s="82" t="s">
        <v>2020</v>
      </c>
      <c r="D289" s="93" t="s">
        <v>468</v>
      </c>
      <c r="E289" s="93" t="s">
        <v>127</v>
      </c>
      <c r="F289" s="103">
        <v>44860</v>
      </c>
      <c r="G289" s="87">
        <v>992.20658100000003</v>
      </c>
      <c r="H289" s="89">
        <v>-5.7143620000000004</v>
      </c>
      <c r="I289" s="87">
        <v>-5.6698278000000005E-2</v>
      </c>
      <c r="J289" s="88">
        <f t="shared" si="4"/>
        <v>1.0460471431006058E-3</v>
      </c>
      <c r="K289" s="88">
        <f>I289/'סכום נכסי הקרן'!$C$42</f>
        <v>-7.2973120115536127E-7</v>
      </c>
    </row>
    <row r="290" spans="2:11">
      <c r="B290" s="86" t="s">
        <v>2021</v>
      </c>
      <c r="C290" s="82" t="s">
        <v>2022</v>
      </c>
      <c r="D290" s="93" t="s">
        <v>468</v>
      </c>
      <c r="E290" s="93" t="s">
        <v>127</v>
      </c>
      <c r="F290" s="103">
        <v>44861</v>
      </c>
      <c r="G290" s="87">
        <v>1003.572019</v>
      </c>
      <c r="H290" s="89">
        <v>-5.3425859999999998</v>
      </c>
      <c r="I290" s="87">
        <v>-5.3616697000000005E-2</v>
      </c>
      <c r="J290" s="88">
        <f t="shared" si="4"/>
        <v>9.8919393494350627E-4</v>
      </c>
      <c r="K290" s="88">
        <f>I290/'סכום נכסי הקרן'!$C$42</f>
        <v>-6.9006992952754328E-7</v>
      </c>
    </row>
    <row r="291" spans="2:11">
      <c r="B291" s="86" t="s">
        <v>2023</v>
      </c>
      <c r="C291" s="82" t="s">
        <v>2024</v>
      </c>
      <c r="D291" s="93" t="s">
        <v>468</v>
      </c>
      <c r="E291" s="93" t="s">
        <v>127</v>
      </c>
      <c r="F291" s="103">
        <v>44755</v>
      </c>
      <c r="G291" s="87">
        <v>1656.0934830000001</v>
      </c>
      <c r="H291" s="89">
        <v>-4.4255389999999997</v>
      </c>
      <c r="I291" s="87">
        <v>-7.3291059000000006E-2</v>
      </c>
      <c r="J291" s="88">
        <f t="shared" si="4"/>
        <v>1.3521733919638257E-3</v>
      </c>
      <c r="K291" s="88">
        <f>I291/'סכום נכסי הקרן'!$C$42</f>
        <v>-9.4328742255661546E-7</v>
      </c>
    </row>
    <row r="292" spans="2:11">
      <c r="B292" s="86" t="s">
        <v>2025</v>
      </c>
      <c r="C292" s="82" t="s">
        <v>2026</v>
      </c>
      <c r="D292" s="93" t="s">
        <v>468</v>
      </c>
      <c r="E292" s="93" t="s">
        <v>127</v>
      </c>
      <c r="F292" s="103">
        <v>44753</v>
      </c>
      <c r="G292" s="87">
        <v>2252.2176519999998</v>
      </c>
      <c r="H292" s="89">
        <v>-4.3108890000000004</v>
      </c>
      <c r="I292" s="87">
        <v>-9.7090605999999996E-2</v>
      </c>
      <c r="J292" s="88">
        <f t="shared" si="4"/>
        <v>1.7912598867324777E-3</v>
      </c>
      <c r="K292" s="88">
        <f>I292/'סכום נכסי הקרן'!$C$42</f>
        <v>-1.2495978191309781E-6</v>
      </c>
    </row>
    <row r="293" spans="2:11">
      <c r="B293" s="86" t="s">
        <v>2027</v>
      </c>
      <c r="C293" s="82" t="s">
        <v>2028</v>
      </c>
      <c r="D293" s="93" t="s">
        <v>468</v>
      </c>
      <c r="E293" s="93" t="s">
        <v>127</v>
      </c>
      <c r="F293" s="103">
        <v>44769</v>
      </c>
      <c r="G293" s="87">
        <v>6318.3039120000003</v>
      </c>
      <c r="H293" s="89">
        <v>-3.8153990000000002</v>
      </c>
      <c r="I293" s="87">
        <v>-0.24106850299999999</v>
      </c>
      <c r="J293" s="88">
        <f t="shared" si="4"/>
        <v>4.4475604506840549E-3</v>
      </c>
      <c r="K293" s="88">
        <f>I293/'סכום נכסי הקרן'!$C$42</f>
        <v>-3.102655220938364E-6</v>
      </c>
    </row>
    <row r="294" spans="2:11">
      <c r="B294" s="86" t="s">
        <v>2029</v>
      </c>
      <c r="C294" s="82" t="s">
        <v>2030</v>
      </c>
      <c r="D294" s="93" t="s">
        <v>468</v>
      </c>
      <c r="E294" s="93" t="s">
        <v>127</v>
      </c>
      <c r="F294" s="103">
        <v>44763</v>
      </c>
      <c r="G294" s="87">
        <v>1359.168921</v>
      </c>
      <c r="H294" s="89">
        <v>-3.4954079999999998</v>
      </c>
      <c r="I294" s="87">
        <v>-4.7508499999999995E-2</v>
      </c>
      <c r="J294" s="88">
        <f t="shared" si="4"/>
        <v>8.7650158789646362E-4</v>
      </c>
      <c r="K294" s="88">
        <f>I294/'סכום נכסי הקרן'!$C$42</f>
        <v>-6.1145480944041146E-7</v>
      </c>
    </row>
    <row r="295" spans="2:11">
      <c r="B295" s="86" t="s">
        <v>2031</v>
      </c>
      <c r="C295" s="82" t="s">
        <v>2032</v>
      </c>
      <c r="D295" s="93" t="s">
        <v>468</v>
      </c>
      <c r="E295" s="93" t="s">
        <v>127</v>
      </c>
      <c r="F295" s="103">
        <v>44769</v>
      </c>
      <c r="G295" s="87">
        <v>6978.7260619999988</v>
      </c>
      <c r="H295" s="89">
        <v>-3.765266</v>
      </c>
      <c r="I295" s="87">
        <v>-0.26276759900000002</v>
      </c>
      <c r="J295" s="88">
        <f t="shared" si="4"/>
        <v>4.8478949613488375E-3</v>
      </c>
      <c r="K295" s="88">
        <f>I295/'סכום נכסי הקרן'!$C$42</f>
        <v>-3.3819319105772543E-6</v>
      </c>
    </row>
    <row r="296" spans="2:11">
      <c r="B296" s="86" t="s">
        <v>2033</v>
      </c>
      <c r="C296" s="82" t="s">
        <v>2034</v>
      </c>
      <c r="D296" s="93" t="s">
        <v>468</v>
      </c>
      <c r="E296" s="93" t="s">
        <v>127</v>
      </c>
      <c r="F296" s="103">
        <v>44777</v>
      </c>
      <c r="G296" s="87">
        <v>737.92333799999994</v>
      </c>
      <c r="H296" s="89">
        <v>-3.4096000000000002</v>
      </c>
      <c r="I296" s="87">
        <v>-2.5160236999999998E-2</v>
      </c>
      <c r="J296" s="88">
        <f t="shared" si="4"/>
        <v>4.6419035924837358E-4</v>
      </c>
      <c r="K296" s="88">
        <f>I296/'סכום נכסי הקרן'!$C$42</f>
        <v>-3.2382306156394309E-7</v>
      </c>
    </row>
    <row r="297" spans="2:11">
      <c r="B297" s="86" t="s">
        <v>2035</v>
      </c>
      <c r="C297" s="82" t="s">
        <v>2036</v>
      </c>
      <c r="D297" s="93" t="s">
        <v>468</v>
      </c>
      <c r="E297" s="93" t="s">
        <v>127</v>
      </c>
      <c r="F297" s="103">
        <v>44784</v>
      </c>
      <c r="G297" s="87">
        <v>2875.3670169999996</v>
      </c>
      <c r="H297" s="89">
        <v>-2.1307990000000001</v>
      </c>
      <c r="I297" s="87">
        <v>-6.1268304999999995E-2</v>
      </c>
      <c r="J297" s="88">
        <f t="shared" si="4"/>
        <v>1.1303612326262636E-3</v>
      </c>
      <c r="K297" s="88">
        <f>I297/'סכום נכסי הקרן'!$C$42</f>
        <v>-7.8854941238961476E-7</v>
      </c>
    </row>
    <row r="298" spans="2:11">
      <c r="B298" s="86" t="s">
        <v>2037</v>
      </c>
      <c r="C298" s="82" t="s">
        <v>2038</v>
      </c>
      <c r="D298" s="93" t="s">
        <v>468</v>
      </c>
      <c r="E298" s="93" t="s">
        <v>127</v>
      </c>
      <c r="F298" s="103">
        <v>44880</v>
      </c>
      <c r="G298" s="87">
        <v>3170.2754030000001</v>
      </c>
      <c r="H298" s="89">
        <v>-2.1192959999999998</v>
      </c>
      <c r="I298" s="87">
        <v>-6.7187524999999998E-2</v>
      </c>
      <c r="J298" s="88">
        <f t="shared" si="4"/>
        <v>1.2395670742989854E-3</v>
      </c>
      <c r="K298" s="88">
        <f>I298/'סכום נכסי הקרן'!$C$42</f>
        <v>-8.6473231728317855E-7</v>
      </c>
    </row>
    <row r="299" spans="2:11">
      <c r="B299" s="86" t="s">
        <v>2039</v>
      </c>
      <c r="C299" s="82" t="s">
        <v>2040</v>
      </c>
      <c r="D299" s="93" t="s">
        <v>468</v>
      </c>
      <c r="E299" s="93" t="s">
        <v>127</v>
      </c>
      <c r="F299" s="103">
        <v>44880</v>
      </c>
      <c r="G299" s="87">
        <v>1153.429189</v>
      </c>
      <c r="H299" s="89">
        <v>-2.0660180000000001</v>
      </c>
      <c r="I299" s="87">
        <v>-2.3830057000000002E-2</v>
      </c>
      <c r="J299" s="88">
        <f t="shared" si="4"/>
        <v>4.3964938485035814E-4</v>
      </c>
      <c r="K299" s="88">
        <f>I299/'סכום נכסי הקרן'!$C$42</f>
        <v>-3.0670307338453426E-7</v>
      </c>
    </row>
    <row r="300" spans="2:11">
      <c r="B300" s="86" t="s">
        <v>1937</v>
      </c>
      <c r="C300" s="82" t="s">
        <v>2041</v>
      </c>
      <c r="D300" s="93" t="s">
        <v>468</v>
      </c>
      <c r="E300" s="93" t="s">
        <v>127</v>
      </c>
      <c r="F300" s="103">
        <v>44880</v>
      </c>
      <c r="G300" s="87">
        <v>6288.2761300000002</v>
      </c>
      <c r="H300" s="89">
        <v>-2.032143</v>
      </c>
      <c r="I300" s="87">
        <v>-0.127786763</v>
      </c>
      <c r="J300" s="88">
        <f t="shared" si="4"/>
        <v>2.3575844466074297E-3</v>
      </c>
      <c r="K300" s="88">
        <f>I300/'סכום נכסי הקרן'!$C$42</f>
        <v>-1.6446705498841689E-6</v>
      </c>
    </row>
    <row r="301" spans="2:11">
      <c r="B301" s="86" t="s">
        <v>2042</v>
      </c>
      <c r="C301" s="82" t="s">
        <v>2043</v>
      </c>
      <c r="D301" s="93" t="s">
        <v>468</v>
      </c>
      <c r="E301" s="93" t="s">
        <v>127</v>
      </c>
      <c r="F301" s="103">
        <v>44903</v>
      </c>
      <c r="G301" s="87">
        <v>2090.116102</v>
      </c>
      <c r="H301" s="89">
        <v>-1.160765</v>
      </c>
      <c r="I301" s="87">
        <v>-2.4261330999999997E-2</v>
      </c>
      <c r="J301" s="88">
        <f t="shared" si="4"/>
        <v>4.4760611566312759E-4</v>
      </c>
      <c r="K301" s="88">
        <f>I301/'סכום נכסי הקרן'!$C$42</f>
        <v>-3.1225375508331662E-7</v>
      </c>
    </row>
    <row r="302" spans="2:11">
      <c r="B302" s="86" t="s">
        <v>2044</v>
      </c>
      <c r="C302" s="82" t="s">
        <v>2045</v>
      </c>
      <c r="D302" s="93" t="s">
        <v>468</v>
      </c>
      <c r="E302" s="93" t="s">
        <v>127</v>
      </c>
      <c r="F302" s="103">
        <v>44728</v>
      </c>
      <c r="G302" s="87">
        <v>1456.6255910000002</v>
      </c>
      <c r="H302" s="89">
        <v>-0.59475699999999998</v>
      </c>
      <c r="I302" s="87">
        <v>-8.6633890000000005E-3</v>
      </c>
      <c r="J302" s="88">
        <f t="shared" si="4"/>
        <v>1.5983401317795252E-4</v>
      </c>
      <c r="K302" s="88">
        <f>I302/'סכום נכסי הקרן'!$C$42</f>
        <v>-1.1150153909517577E-7</v>
      </c>
    </row>
    <row r="303" spans="2:11">
      <c r="B303" s="86" t="s">
        <v>2046</v>
      </c>
      <c r="C303" s="82" t="s">
        <v>2047</v>
      </c>
      <c r="D303" s="93" t="s">
        <v>468</v>
      </c>
      <c r="E303" s="93" t="s">
        <v>127</v>
      </c>
      <c r="F303" s="103">
        <v>44907</v>
      </c>
      <c r="G303" s="87">
        <v>1809.353143</v>
      </c>
      <c r="H303" s="89">
        <v>-0.70161799999999996</v>
      </c>
      <c r="I303" s="87">
        <v>-1.2694750000000001E-2</v>
      </c>
      <c r="J303" s="88">
        <f t="shared" si="4"/>
        <v>2.3421005784119965E-4</v>
      </c>
      <c r="K303" s="88">
        <f>I303/'סכום נכסי הקרן'!$C$42</f>
        <v>-1.6338688744421872E-7</v>
      </c>
    </row>
    <row r="304" spans="2:11">
      <c r="B304" s="86" t="s">
        <v>2048</v>
      </c>
      <c r="C304" s="82" t="s">
        <v>2049</v>
      </c>
      <c r="D304" s="93" t="s">
        <v>468</v>
      </c>
      <c r="E304" s="93" t="s">
        <v>127</v>
      </c>
      <c r="F304" s="103">
        <v>44900</v>
      </c>
      <c r="G304" s="87">
        <v>1168.8016809999999</v>
      </c>
      <c r="H304" s="89">
        <v>-0.63571900000000003</v>
      </c>
      <c r="I304" s="87">
        <v>-7.43029E-3</v>
      </c>
      <c r="J304" s="88">
        <f t="shared" si="4"/>
        <v>1.3708412144208332E-4</v>
      </c>
      <c r="K304" s="88">
        <f>I304/'סכום נכסי הקרן'!$C$42</f>
        <v>-9.5631025101550161E-8</v>
      </c>
    </row>
    <row r="305" spans="2:11">
      <c r="B305" s="86" t="s">
        <v>2050</v>
      </c>
      <c r="C305" s="82" t="s">
        <v>2051</v>
      </c>
      <c r="D305" s="93" t="s">
        <v>468</v>
      </c>
      <c r="E305" s="93" t="s">
        <v>127</v>
      </c>
      <c r="F305" s="103">
        <v>44907</v>
      </c>
      <c r="G305" s="87">
        <v>5676.0642110000008</v>
      </c>
      <c r="H305" s="89">
        <v>-0.74277899999999997</v>
      </c>
      <c r="I305" s="87">
        <v>-4.2160626999999999E-2</v>
      </c>
      <c r="J305" s="88">
        <f t="shared" si="4"/>
        <v>7.7783673473611078E-4</v>
      </c>
      <c r="K305" s="88">
        <f>I305/'סכום נכסי הקרן'!$C$42</f>
        <v>-5.4262538594511023E-7</v>
      </c>
    </row>
    <row r="306" spans="2:11">
      <c r="B306" s="86" t="s">
        <v>2052</v>
      </c>
      <c r="C306" s="82" t="s">
        <v>2053</v>
      </c>
      <c r="D306" s="93" t="s">
        <v>468</v>
      </c>
      <c r="E306" s="93" t="s">
        <v>127</v>
      </c>
      <c r="F306" s="103">
        <v>44907</v>
      </c>
      <c r="G306" s="87">
        <v>1463.5733000000002</v>
      </c>
      <c r="H306" s="89">
        <v>-0.69664999999999999</v>
      </c>
      <c r="I306" s="87">
        <v>-1.0195988E-2</v>
      </c>
      <c r="J306" s="88">
        <f t="shared" si="4"/>
        <v>1.8810948929503748E-4</v>
      </c>
      <c r="K306" s="88">
        <f>I306/'סכום נכסי הקרן'!$C$42</f>
        <v>-1.3122674678419067E-7</v>
      </c>
    </row>
    <row r="307" spans="2:11">
      <c r="B307" s="86" t="s">
        <v>2054</v>
      </c>
      <c r="C307" s="82" t="s">
        <v>2055</v>
      </c>
      <c r="D307" s="93" t="s">
        <v>468</v>
      </c>
      <c r="E307" s="93" t="s">
        <v>127</v>
      </c>
      <c r="F307" s="103">
        <v>44732</v>
      </c>
      <c r="G307" s="87">
        <v>2477.5212580000002</v>
      </c>
      <c r="H307" s="89">
        <v>7.1401999999999993E-2</v>
      </c>
      <c r="I307" s="87">
        <v>1.7689980000000001E-3</v>
      </c>
      <c r="J307" s="88">
        <f t="shared" si="4"/>
        <v>-3.263688720935556E-5</v>
      </c>
      <c r="K307" s="88">
        <f>I307/'סכום נכסי הקרן'!$C$42</f>
        <v>2.2767764399854115E-8</v>
      </c>
    </row>
    <row r="308" spans="2:11">
      <c r="B308" s="86" t="s">
        <v>2056</v>
      </c>
      <c r="C308" s="82" t="s">
        <v>2057</v>
      </c>
      <c r="D308" s="93" t="s">
        <v>468</v>
      </c>
      <c r="E308" s="93" t="s">
        <v>127</v>
      </c>
      <c r="F308" s="103">
        <v>44732</v>
      </c>
      <c r="G308" s="87">
        <v>2640.9802930000001</v>
      </c>
      <c r="H308" s="89">
        <v>0.13101699999999999</v>
      </c>
      <c r="I308" s="87">
        <v>3.4601300000000001E-3</v>
      </c>
      <c r="J308" s="88">
        <f t="shared" si="4"/>
        <v>-6.3837196277049185E-5</v>
      </c>
      <c r="K308" s="88">
        <f>I308/'סכום נכסי הקרן'!$C$42</f>
        <v>4.4533359920625808E-8</v>
      </c>
    </row>
    <row r="309" spans="2:11">
      <c r="B309" s="86" t="s">
        <v>2058</v>
      </c>
      <c r="C309" s="82" t="s">
        <v>2059</v>
      </c>
      <c r="D309" s="93" t="s">
        <v>468</v>
      </c>
      <c r="E309" s="93" t="s">
        <v>127</v>
      </c>
      <c r="F309" s="103">
        <v>44732</v>
      </c>
      <c r="G309" s="87">
        <v>1467.2523040000001</v>
      </c>
      <c r="H309" s="89">
        <v>0.13381000000000001</v>
      </c>
      <c r="I309" s="87">
        <v>1.9633240000000002E-3</v>
      </c>
      <c r="J309" s="88">
        <f t="shared" si="4"/>
        <v>-3.622207822926922E-5</v>
      </c>
      <c r="K309" s="88">
        <f>I309/'סכום נכסי הקרן'!$C$42</f>
        <v>2.5268823521891594E-8</v>
      </c>
    </row>
    <row r="310" spans="2:11">
      <c r="B310" s="86" t="s">
        <v>2060</v>
      </c>
      <c r="C310" s="82" t="s">
        <v>2061</v>
      </c>
      <c r="D310" s="93" t="s">
        <v>468</v>
      </c>
      <c r="E310" s="93" t="s">
        <v>127</v>
      </c>
      <c r="F310" s="103">
        <v>44909</v>
      </c>
      <c r="G310" s="87">
        <v>4756.0244480000001</v>
      </c>
      <c r="H310" s="89">
        <v>0.03</v>
      </c>
      <c r="I310" s="87">
        <v>1.42679E-3</v>
      </c>
      <c r="J310" s="88">
        <f t="shared" si="4"/>
        <v>-2.6323367409932863E-5</v>
      </c>
      <c r="K310" s="88">
        <f>I310/'סכום נכסי הקרן'!$C$42</f>
        <v>1.8363400392803074E-8</v>
      </c>
    </row>
    <row r="311" spans="2:11">
      <c r="B311" s="86" t="s">
        <v>2062</v>
      </c>
      <c r="C311" s="82" t="s">
        <v>2063</v>
      </c>
      <c r="D311" s="93" t="s">
        <v>468</v>
      </c>
      <c r="E311" s="93" t="s">
        <v>127</v>
      </c>
      <c r="F311" s="103">
        <v>44732</v>
      </c>
      <c r="G311" s="87">
        <v>1174.6005560000001</v>
      </c>
      <c r="H311" s="89">
        <v>5.3280000000000001E-2</v>
      </c>
      <c r="I311" s="87">
        <v>6.2582600000000001E-4</v>
      </c>
      <c r="J311" s="88">
        <f t="shared" si="4"/>
        <v>-1.1546091388843939E-5</v>
      </c>
      <c r="K311" s="88">
        <f>I311/'סכום נכסי הקרן'!$C$42</f>
        <v>8.0546495379322653E-9</v>
      </c>
    </row>
    <row r="312" spans="2:11">
      <c r="B312" s="86" t="s">
        <v>2064</v>
      </c>
      <c r="C312" s="82" t="s">
        <v>2065</v>
      </c>
      <c r="D312" s="93" t="s">
        <v>468</v>
      </c>
      <c r="E312" s="93" t="s">
        <v>127</v>
      </c>
      <c r="F312" s="103">
        <v>44732</v>
      </c>
      <c r="G312" s="87">
        <v>1761.9993059999999</v>
      </c>
      <c r="H312" s="89">
        <v>5.8866000000000002E-2</v>
      </c>
      <c r="I312" s="87">
        <v>1.03721E-3</v>
      </c>
      <c r="J312" s="88">
        <f t="shared" si="4"/>
        <v>-1.9135864360737365E-5</v>
      </c>
      <c r="K312" s="88">
        <f>I312/'סכום נכסי הקרן'!$C$42</f>
        <v>1.3349338389965781E-8</v>
      </c>
    </row>
    <row r="313" spans="2:11">
      <c r="B313" s="86" t="s">
        <v>2066</v>
      </c>
      <c r="C313" s="82" t="s">
        <v>2067</v>
      </c>
      <c r="D313" s="93" t="s">
        <v>468</v>
      </c>
      <c r="E313" s="93" t="s">
        <v>127</v>
      </c>
      <c r="F313" s="103">
        <v>44910</v>
      </c>
      <c r="G313" s="87">
        <v>2588.5743219999999</v>
      </c>
      <c r="H313" s="89">
        <v>-0.20318600000000001</v>
      </c>
      <c r="I313" s="87">
        <v>-5.2596249999999995E-3</v>
      </c>
      <c r="J313" s="88">
        <f t="shared" si="4"/>
        <v>9.7036733726384484E-5</v>
      </c>
      <c r="K313" s="88">
        <f>I313/'סכום נכסי הקרן'!$C$42</f>
        <v>-6.7693633815065185E-8</v>
      </c>
    </row>
    <row r="314" spans="2:11">
      <c r="B314" s="86" t="s">
        <v>2068</v>
      </c>
      <c r="C314" s="82" t="s">
        <v>2069</v>
      </c>
      <c r="D314" s="93" t="s">
        <v>468</v>
      </c>
      <c r="E314" s="93" t="s">
        <v>127</v>
      </c>
      <c r="F314" s="103">
        <v>44732</v>
      </c>
      <c r="G314" s="87">
        <v>4236.4397200000003</v>
      </c>
      <c r="H314" s="89">
        <v>0.23913200000000001</v>
      </c>
      <c r="I314" s="87">
        <v>1.0130689999999999E-2</v>
      </c>
      <c r="J314" s="88">
        <f t="shared" si="4"/>
        <v>-1.8690478275438765E-4</v>
      </c>
      <c r="K314" s="88">
        <f>I314/'סכום נכסי הקרן'!$C$42</f>
        <v>1.3038633346558789E-7</v>
      </c>
    </row>
    <row r="315" spans="2:11">
      <c r="B315" s="86" t="s">
        <v>2070</v>
      </c>
      <c r="C315" s="82" t="s">
        <v>2071</v>
      </c>
      <c r="D315" s="93" t="s">
        <v>468</v>
      </c>
      <c r="E315" s="93" t="s">
        <v>128</v>
      </c>
      <c r="F315" s="103">
        <v>44860</v>
      </c>
      <c r="G315" s="87">
        <v>280.87740400000001</v>
      </c>
      <c r="H315" s="89">
        <v>-3.7925270000000002</v>
      </c>
      <c r="I315" s="87">
        <v>-1.0652350999999999E-2</v>
      </c>
      <c r="J315" s="88">
        <f t="shared" si="4"/>
        <v>1.9652909618974462E-4</v>
      </c>
      <c r="K315" s="88">
        <f>I315/'סכום נכסי הקרן'!$C$42</f>
        <v>-1.3710033469373642E-7</v>
      </c>
    </row>
    <row r="316" spans="2:11">
      <c r="B316" s="86" t="s">
        <v>2072</v>
      </c>
      <c r="C316" s="82" t="s">
        <v>2073</v>
      </c>
      <c r="D316" s="93" t="s">
        <v>468</v>
      </c>
      <c r="E316" s="93" t="s">
        <v>128</v>
      </c>
      <c r="F316" s="103">
        <v>44888</v>
      </c>
      <c r="G316" s="87">
        <v>2818.1441500000005</v>
      </c>
      <c r="H316" s="89">
        <v>-0.848966</v>
      </c>
      <c r="I316" s="87">
        <v>-2.3925071999999999E-2</v>
      </c>
      <c r="J316" s="88">
        <f t="shared" si="4"/>
        <v>4.4140235112742393E-4</v>
      </c>
      <c r="K316" s="88">
        <f>I316/'סכום נכסי הקרן'!$C$42</f>
        <v>-3.0792595726255568E-7</v>
      </c>
    </row>
    <row r="317" spans="2:11">
      <c r="B317" s="86" t="s">
        <v>2074</v>
      </c>
      <c r="C317" s="82" t="s">
        <v>2075</v>
      </c>
      <c r="D317" s="93" t="s">
        <v>468</v>
      </c>
      <c r="E317" s="93" t="s">
        <v>128</v>
      </c>
      <c r="F317" s="103">
        <v>44888</v>
      </c>
      <c r="G317" s="87">
        <v>1310.7647210000002</v>
      </c>
      <c r="H317" s="89">
        <v>-0.848966</v>
      </c>
      <c r="I317" s="87">
        <v>-1.1127941000000001E-2</v>
      </c>
      <c r="J317" s="88">
        <f t="shared" si="4"/>
        <v>2.0530342899729865E-4</v>
      </c>
      <c r="K317" s="88">
        <f>I317/'סכום נכסי הקרן'!$C$42</f>
        <v>-1.4322138235513947E-7</v>
      </c>
    </row>
    <row r="318" spans="2:11">
      <c r="B318" s="86" t="s">
        <v>2076</v>
      </c>
      <c r="C318" s="82" t="s">
        <v>2077</v>
      </c>
      <c r="D318" s="93" t="s">
        <v>468</v>
      </c>
      <c r="E318" s="93" t="s">
        <v>128</v>
      </c>
      <c r="F318" s="103">
        <v>44888</v>
      </c>
      <c r="G318" s="87">
        <v>2294.795623</v>
      </c>
      <c r="H318" s="89">
        <v>-0.80689299999999997</v>
      </c>
      <c r="I318" s="87">
        <v>-1.8516534000000001E-2</v>
      </c>
      <c r="J318" s="88">
        <f t="shared" si="4"/>
        <v>3.4161826732771733E-4</v>
      </c>
      <c r="K318" s="88">
        <f>I318/'סכום נכסי הקרן'!$C$42</f>
        <v>-2.3831574914945541E-7</v>
      </c>
    </row>
    <row r="319" spans="2:11">
      <c r="B319" s="86" t="s">
        <v>2078</v>
      </c>
      <c r="C319" s="82" t="s">
        <v>2079</v>
      </c>
      <c r="D319" s="93" t="s">
        <v>468</v>
      </c>
      <c r="E319" s="93" t="s">
        <v>128</v>
      </c>
      <c r="F319" s="103">
        <v>44781</v>
      </c>
      <c r="G319" s="87">
        <v>2665.666545</v>
      </c>
      <c r="H319" s="89">
        <v>0.88769699999999996</v>
      </c>
      <c r="I319" s="87">
        <v>2.3663045000000001E-2</v>
      </c>
      <c r="J319" s="88">
        <f t="shared" si="4"/>
        <v>-4.3656811974626593E-4</v>
      </c>
      <c r="K319" s="88">
        <f>I319/'סכום נכסי הקרן'!$C$42</f>
        <v>3.045535571793444E-7</v>
      </c>
    </row>
    <row r="320" spans="2:11">
      <c r="B320" s="86" t="s">
        <v>2080</v>
      </c>
      <c r="C320" s="82" t="s">
        <v>2081</v>
      </c>
      <c r="D320" s="93" t="s">
        <v>468</v>
      </c>
      <c r="E320" s="93" t="s">
        <v>128</v>
      </c>
      <c r="F320" s="103">
        <v>44781</v>
      </c>
      <c r="G320" s="87">
        <v>668.02106500000014</v>
      </c>
      <c r="H320" s="89">
        <v>0.98929500000000004</v>
      </c>
      <c r="I320" s="87">
        <v>6.6086980000000005E-3</v>
      </c>
      <c r="J320" s="88">
        <f t="shared" si="4"/>
        <v>-1.2192627194982338E-4</v>
      </c>
      <c r="K320" s="88">
        <f>I320/'סכום נכסי הקרן'!$C$42</f>
        <v>8.5056783022811271E-8</v>
      </c>
    </row>
    <row r="321" spans="2:11">
      <c r="B321" s="86" t="s">
        <v>2082</v>
      </c>
      <c r="C321" s="82" t="s">
        <v>2083</v>
      </c>
      <c r="D321" s="93" t="s">
        <v>468</v>
      </c>
      <c r="E321" s="93" t="s">
        <v>128</v>
      </c>
      <c r="F321" s="103">
        <v>44725</v>
      </c>
      <c r="G321" s="87">
        <v>894.109644</v>
      </c>
      <c r="H321" s="89">
        <v>1.522994</v>
      </c>
      <c r="I321" s="87">
        <v>1.3617232E-2</v>
      </c>
      <c r="J321" s="88">
        <f t="shared" si="4"/>
        <v>-2.5122926362134226E-4</v>
      </c>
      <c r="K321" s="88">
        <f>I321/'סכום נכסי הקרן'!$C$42</f>
        <v>1.7525962717547121E-7</v>
      </c>
    </row>
    <row r="322" spans="2:11">
      <c r="B322" s="86" t="s">
        <v>2084</v>
      </c>
      <c r="C322" s="82" t="s">
        <v>2085</v>
      </c>
      <c r="D322" s="93" t="s">
        <v>468</v>
      </c>
      <c r="E322" s="93" t="s">
        <v>128</v>
      </c>
      <c r="F322" s="103">
        <v>44909</v>
      </c>
      <c r="G322" s="87">
        <v>1698.701296</v>
      </c>
      <c r="H322" s="89">
        <v>2.7277</v>
      </c>
      <c r="I322" s="87">
        <v>4.6335469000000004E-2</v>
      </c>
      <c r="J322" s="88">
        <f t="shared" si="4"/>
        <v>-8.5485991252991298E-4</v>
      </c>
      <c r="K322" s="88">
        <f>I322/'סכום נכסי הקרן'!$C$42</f>
        <v>5.9635739641805359E-7</v>
      </c>
    </row>
    <row r="323" spans="2:11">
      <c r="B323" s="86" t="s">
        <v>2086</v>
      </c>
      <c r="C323" s="82" t="s">
        <v>2087</v>
      </c>
      <c r="D323" s="93" t="s">
        <v>468</v>
      </c>
      <c r="E323" s="93" t="s">
        <v>128</v>
      </c>
      <c r="F323" s="103">
        <v>44908</v>
      </c>
      <c r="G323" s="87">
        <v>2383.3324189999998</v>
      </c>
      <c r="H323" s="89">
        <v>3.0033310000000002</v>
      </c>
      <c r="I323" s="87">
        <v>7.1579356999999996E-2</v>
      </c>
      <c r="J323" s="88">
        <f t="shared" si="4"/>
        <v>-1.3205935794880464E-3</v>
      </c>
      <c r="K323" s="88">
        <f>I323/'סכום נכסי הקרן'!$C$42</f>
        <v>9.2125708229689821E-7</v>
      </c>
    </row>
    <row r="324" spans="2:11">
      <c r="B324" s="86" t="s">
        <v>2088</v>
      </c>
      <c r="C324" s="82" t="s">
        <v>2089</v>
      </c>
      <c r="D324" s="93" t="s">
        <v>468</v>
      </c>
      <c r="E324" s="93" t="s">
        <v>128</v>
      </c>
      <c r="F324" s="103">
        <v>44713</v>
      </c>
      <c r="G324" s="87">
        <v>1720.9257600000001</v>
      </c>
      <c r="H324" s="89">
        <v>4.1839000000000004</v>
      </c>
      <c r="I324" s="87">
        <v>7.2001808E-2</v>
      </c>
      <c r="J324" s="88">
        <f t="shared" si="4"/>
        <v>-1.3283875315662735E-3</v>
      </c>
      <c r="K324" s="88">
        <f>I324/'סכום נכסי הקרן'!$C$42</f>
        <v>9.266942081944305E-7</v>
      </c>
    </row>
    <row r="325" spans="2:11">
      <c r="B325" s="86" t="s">
        <v>2090</v>
      </c>
      <c r="C325" s="82" t="s">
        <v>2091</v>
      </c>
      <c r="D325" s="93" t="s">
        <v>468</v>
      </c>
      <c r="E325" s="93" t="s">
        <v>128</v>
      </c>
      <c r="F325" s="103">
        <v>44714</v>
      </c>
      <c r="G325" s="87">
        <v>1033.0067839999999</v>
      </c>
      <c r="H325" s="89">
        <v>4.2257619999999996</v>
      </c>
      <c r="I325" s="87">
        <v>4.3652412000000002E-2</v>
      </c>
      <c r="J325" s="88">
        <f t="shared" si="4"/>
        <v>-8.0535921852953991E-4</v>
      </c>
      <c r="K325" s="88">
        <f>I325/'סכום נכסי הקרן'!$C$42</f>
        <v>5.6182529991631679E-7</v>
      </c>
    </row>
    <row r="326" spans="2:11">
      <c r="B326" s="86" t="s">
        <v>2092</v>
      </c>
      <c r="C326" s="82" t="s">
        <v>2093</v>
      </c>
      <c r="D326" s="93" t="s">
        <v>468</v>
      </c>
      <c r="E326" s="93" t="s">
        <v>128</v>
      </c>
      <c r="F326" s="103">
        <v>44712</v>
      </c>
      <c r="G326" s="87">
        <v>3454.9810499999999</v>
      </c>
      <c r="H326" s="89">
        <v>4.5480179999999999</v>
      </c>
      <c r="I326" s="87">
        <v>0.157133145</v>
      </c>
      <c r="J326" s="88">
        <f t="shared" si="4"/>
        <v>-2.8990065168057353E-3</v>
      </c>
      <c r="K326" s="88">
        <f>I326/'סכום נכסי הקרן'!$C$42</f>
        <v>2.0223710963879636E-6</v>
      </c>
    </row>
    <row r="327" spans="2:11">
      <c r="B327" s="86" t="s">
        <v>2094</v>
      </c>
      <c r="C327" s="82" t="s">
        <v>2095</v>
      </c>
      <c r="D327" s="93" t="s">
        <v>468</v>
      </c>
      <c r="E327" s="93" t="s">
        <v>128</v>
      </c>
      <c r="F327" s="103">
        <v>44712</v>
      </c>
      <c r="G327" s="87">
        <v>3800.9304830000001</v>
      </c>
      <c r="H327" s="89">
        <v>4.5593519999999996</v>
      </c>
      <c r="I327" s="87">
        <v>0.17329778800000001</v>
      </c>
      <c r="J327" s="88">
        <f t="shared" si="4"/>
        <v>-3.1972338920602571E-3</v>
      </c>
      <c r="K327" s="88">
        <f>I327/'סכום נכסי הקרן'!$C$42</f>
        <v>2.2304169977579767E-6</v>
      </c>
    </row>
    <row r="328" spans="2:11">
      <c r="B328" s="86" t="s">
        <v>2096</v>
      </c>
      <c r="C328" s="82" t="s">
        <v>2097</v>
      </c>
      <c r="D328" s="93" t="s">
        <v>468</v>
      </c>
      <c r="E328" s="93" t="s">
        <v>128</v>
      </c>
      <c r="F328" s="103">
        <v>44712</v>
      </c>
      <c r="G328" s="87">
        <v>4146.7978560000001</v>
      </c>
      <c r="H328" s="89">
        <v>4.5669060000000004</v>
      </c>
      <c r="I328" s="87">
        <v>0.18938036999999999</v>
      </c>
      <c r="J328" s="88">
        <f t="shared" si="4"/>
        <v>-3.4939472940930531E-3</v>
      </c>
      <c r="K328" s="88">
        <f>I328/'סכום נכסי הקרן'!$C$42</f>
        <v>2.4374067387963129E-6</v>
      </c>
    </row>
    <row r="329" spans="2:11">
      <c r="B329" s="86" t="s">
        <v>2098</v>
      </c>
      <c r="C329" s="82" t="s">
        <v>2099</v>
      </c>
      <c r="D329" s="93" t="s">
        <v>468</v>
      </c>
      <c r="E329" s="93" t="s">
        <v>125</v>
      </c>
      <c r="F329" s="103">
        <v>44825</v>
      </c>
      <c r="G329" s="87">
        <v>2106.3271650000002</v>
      </c>
      <c r="H329" s="89">
        <v>-7.6158260000000002</v>
      </c>
      <c r="I329" s="87">
        <v>-0.160414211</v>
      </c>
      <c r="J329" s="88">
        <f t="shared" si="4"/>
        <v>2.9595400962492686E-3</v>
      </c>
      <c r="K329" s="88">
        <f>I329/'סכום נכסי הקרן'!$C$42</f>
        <v>-2.0645998256846455E-6</v>
      </c>
    </row>
    <row r="330" spans="2:11">
      <c r="B330" s="86" t="s">
        <v>2100</v>
      </c>
      <c r="C330" s="82" t="s">
        <v>2101</v>
      </c>
      <c r="D330" s="93" t="s">
        <v>468</v>
      </c>
      <c r="E330" s="93" t="s">
        <v>125</v>
      </c>
      <c r="F330" s="103">
        <v>44833</v>
      </c>
      <c r="G330" s="87">
        <v>2048.988382</v>
      </c>
      <c r="H330" s="89">
        <v>-8.4040269999999992</v>
      </c>
      <c r="I330" s="87">
        <v>-0.17219754000000001</v>
      </c>
      <c r="J330" s="88">
        <f t="shared" si="4"/>
        <v>3.176935016720478E-3</v>
      </c>
      <c r="K330" s="88">
        <f>I330/'סכום נכסי הקרן'!$C$42</f>
        <v>-2.2162563332205324E-6</v>
      </c>
    </row>
    <row r="331" spans="2:11">
      <c r="B331" s="85"/>
      <c r="C331" s="82"/>
      <c r="D331" s="82"/>
      <c r="E331" s="82"/>
      <c r="F331" s="82"/>
      <c r="G331" s="87"/>
      <c r="H331" s="89"/>
      <c r="I331" s="82"/>
      <c r="J331" s="88"/>
      <c r="K331" s="82"/>
    </row>
    <row r="332" spans="2:11">
      <c r="B332" s="83" t="s">
        <v>190</v>
      </c>
      <c r="C332" s="84"/>
      <c r="D332" s="84"/>
      <c r="E332" s="84"/>
      <c r="F332" s="84"/>
      <c r="G332" s="90"/>
      <c r="H332" s="92"/>
      <c r="I332" s="90">
        <v>-10.851384315999999</v>
      </c>
      <c r="J332" s="91">
        <f t="shared" ref="J332:J343" si="5">IFERROR(I332/$I$11,0)</f>
        <v>0.20020113419385543</v>
      </c>
      <c r="K332" s="91">
        <f>I332/'סכום נכסי הקרן'!$C$42</f>
        <v>-1.3966197899543134E-4</v>
      </c>
    </row>
    <row r="333" spans="2:11">
      <c r="B333" s="97" t="s">
        <v>184</v>
      </c>
      <c r="C333" s="84"/>
      <c r="D333" s="84"/>
      <c r="E333" s="84"/>
      <c r="F333" s="84"/>
      <c r="G333" s="90"/>
      <c r="H333" s="92"/>
      <c r="I333" s="90">
        <v>-10.851384315999999</v>
      </c>
      <c r="J333" s="91">
        <f t="shared" si="5"/>
        <v>0.20020113419385543</v>
      </c>
      <c r="K333" s="91">
        <f>I333/'סכום נכסי הקרן'!$C$42</f>
        <v>-1.3966197899543134E-4</v>
      </c>
    </row>
    <row r="334" spans="2:11">
      <c r="B334" s="86" t="s">
        <v>2102</v>
      </c>
      <c r="C334" s="82" t="s">
        <v>2103</v>
      </c>
      <c r="D334" s="93" t="s">
        <v>468</v>
      </c>
      <c r="E334" s="93" t="s">
        <v>134</v>
      </c>
      <c r="F334" s="103">
        <v>44909</v>
      </c>
      <c r="G334" s="87">
        <v>10763.389764</v>
      </c>
      <c r="H334" s="89">
        <v>-6.8233620000000004</v>
      </c>
      <c r="I334" s="87">
        <v>-0.73442501599999999</v>
      </c>
      <c r="J334" s="88">
        <f t="shared" si="5"/>
        <v>1.3549674115471668E-2</v>
      </c>
      <c r="K334" s="88">
        <f>I334/'סכום נכסי הקרן'!$C$42</f>
        <v>-9.4523655389362158E-6</v>
      </c>
    </row>
    <row r="335" spans="2:11">
      <c r="B335" s="86" t="s">
        <v>2102</v>
      </c>
      <c r="C335" s="82" t="s">
        <v>2104</v>
      </c>
      <c r="D335" s="93" t="s">
        <v>468</v>
      </c>
      <c r="E335" s="93" t="s">
        <v>134</v>
      </c>
      <c r="F335" s="103">
        <v>44910</v>
      </c>
      <c r="G335" s="87">
        <v>14453.412686999998</v>
      </c>
      <c r="H335" s="89">
        <v>-5.0480140000000002</v>
      </c>
      <c r="I335" s="87">
        <v>-0.72961035299999999</v>
      </c>
      <c r="J335" s="88">
        <f t="shared" si="5"/>
        <v>1.3460846647446234E-2</v>
      </c>
      <c r="K335" s="88">
        <f>I335/'סכום נכסי הקרן'!$C$42</f>
        <v>-9.3903987572616768E-6</v>
      </c>
    </row>
    <row r="336" spans="2:11">
      <c r="B336" s="86" t="s">
        <v>2105</v>
      </c>
      <c r="C336" s="82" t="s">
        <v>2106</v>
      </c>
      <c r="D336" s="93" t="s">
        <v>468</v>
      </c>
      <c r="E336" s="93" t="s">
        <v>125</v>
      </c>
      <c r="F336" s="103">
        <v>44868</v>
      </c>
      <c r="G336" s="87">
        <v>6158.346582000001</v>
      </c>
      <c r="H336" s="89">
        <v>3.7911830000000002</v>
      </c>
      <c r="I336" s="87">
        <v>0.23347417699999998</v>
      </c>
      <c r="J336" s="88">
        <f t="shared" si="5"/>
        <v>-4.3074499694437836E-3</v>
      </c>
      <c r="K336" s="88">
        <f>I336/'סכום נכסי הקרן'!$C$42</f>
        <v>3.0049129820304137E-6</v>
      </c>
    </row>
    <row r="337" spans="2:11">
      <c r="B337" s="86" t="s">
        <v>2107</v>
      </c>
      <c r="C337" s="82" t="s">
        <v>2108</v>
      </c>
      <c r="D337" s="93" t="s">
        <v>468</v>
      </c>
      <c r="E337" s="93" t="s">
        <v>125</v>
      </c>
      <c r="F337" s="103">
        <v>44788</v>
      </c>
      <c r="G337" s="87">
        <v>27998.028772000001</v>
      </c>
      <c r="H337" s="89">
        <v>-10.487501999999999</v>
      </c>
      <c r="I337" s="87">
        <v>-2.9362939459999997</v>
      </c>
      <c r="J337" s="88">
        <f t="shared" si="5"/>
        <v>5.4172754479719899E-2</v>
      </c>
      <c r="K337" s="88">
        <f>I337/'סכום נכסי הקרן'!$C$42</f>
        <v>-3.7791364812874833E-5</v>
      </c>
    </row>
    <row r="338" spans="2:11">
      <c r="B338" s="86" t="s">
        <v>2107</v>
      </c>
      <c r="C338" s="82" t="s">
        <v>2109</v>
      </c>
      <c r="D338" s="93" t="s">
        <v>468</v>
      </c>
      <c r="E338" s="93" t="s">
        <v>125</v>
      </c>
      <c r="F338" s="103">
        <v>44782</v>
      </c>
      <c r="G338" s="87">
        <v>18120.749930000002</v>
      </c>
      <c r="H338" s="89">
        <v>-6.7236520000000004</v>
      </c>
      <c r="I338" s="87">
        <v>-1.2183761019999999</v>
      </c>
      <c r="J338" s="88">
        <f t="shared" si="5"/>
        <v>2.2478263638256391E-2</v>
      </c>
      <c r="K338" s="88">
        <f>I338/'סכום נכסי הקרן'!$C$42</f>
        <v>-1.5681023969924567E-5</v>
      </c>
    </row>
    <row r="339" spans="2:11">
      <c r="B339" s="86" t="s">
        <v>2107</v>
      </c>
      <c r="C339" s="82" t="s">
        <v>2110</v>
      </c>
      <c r="D339" s="93" t="s">
        <v>468</v>
      </c>
      <c r="E339" s="93" t="s">
        <v>125</v>
      </c>
      <c r="F339" s="103">
        <v>44788</v>
      </c>
      <c r="G339" s="87">
        <v>27627.545837000001</v>
      </c>
      <c r="H339" s="89">
        <v>-10.348387000000001</v>
      </c>
      <c r="I339" s="87">
        <v>-2.8590052679999998</v>
      </c>
      <c r="J339" s="88">
        <f t="shared" si="5"/>
        <v>5.2746827561517509E-2</v>
      </c>
      <c r="K339" s="88">
        <f>I339/'סכום נכסי הקרן'!$C$42</f>
        <v>-3.6796626316008135E-5</v>
      </c>
    </row>
    <row r="340" spans="2:11">
      <c r="B340" s="86" t="s">
        <v>2107</v>
      </c>
      <c r="C340" s="82" t="s">
        <v>2111</v>
      </c>
      <c r="D340" s="93" t="s">
        <v>468</v>
      </c>
      <c r="E340" s="93" t="s">
        <v>125</v>
      </c>
      <c r="F340" s="103">
        <v>44712</v>
      </c>
      <c r="G340" s="87">
        <v>38266.630018000003</v>
      </c>
      <c r="H340" s="89">
        <v>-6.4723560000000004</v>
      </c>
      <c r="I340" s="87">
        <v>-2.4767526129999999</v>
      </c>
      <c r="J340" s="88">
        <f t="shared" si="5"/>
        <v>4.569450936403413E-2</v>
      </c>
      <c r="K340" s="88">
        <f>I340/'סכום נכסי הקרן'!$C$42</f>
        <v>-3.1876870391886851E-5</v>
      </c>
    </row>
    <row r="341" spans="2:11">
      <c r="B341" s="86" t="s">
        <v>2112</v>
      </c>
      <c r="C341" s="82" t="s">
        <v>2113</v>
      </c>
      <c r="D341" s="93" t="s">
        <v>468</v>
      </c>
      <c r="E341" s="93" t="s">
        <v>125</v>
      </c>
      <c r="F341" s="103">
        <v>44743</v>
      </c>
      <c r="G341" s="87">
        <v>4893.4188700000004</v>
      </c>
      <c r="H341" s="89">
        <v>-8.6671630000000004</v>
      </c>
      <c r="I341" s="87">
        <v>-0.42412057800000003</v>
      </c>
      <c r="J341" s="88">
        <f t="shared" si="5"/>
        <v>7.8247547297129148E-3</v>
      </c>
      <c r="K341" s="88">
        <f>I341/'סכום נכסי הקרן'!$C$42</f>
        <v>-5.4586140838112594E-6</v>
      </c>
    </row>
    <row r="342" spans="2:11">
      <c r="B342" s="86" t="s">
        <v>2114</v>
      </c>
      <c r="C342" s="82" t="s">
        <v>2115</v>
      </c>
      <c r="D342" s="93" t="s">
        <v>468</v>
      </c>
      <c r="E342" s="93" t="s">
        <v>134</v>
      </c>
      <c r="F342" s="103">
        <v>44715</v>
      </c>
      <c r="G342" s="87">
        <v>6440.1855679999999</v>
      </c>
      <c r="H342" s="89">
        <v>-0.72754399999999997</v>
      </c>
      <c r="I342" s="87">
        <v>-4.6855175000000006E-2</v>
      </c>
      <c r="J342" s="88">
        <f t="shared" si="5"/>
        <v>8.6444815745954288E-4</v>
      </c>
      <c r="K342" s="88">
        <f>I342/'סכום נכסי הקרן'!$C$42</f>
        <v>-6.0304623595613713E-7</v>
      </c>
    </row>
    <row r="343" spans="2:11">
      <c r="B343" s="86" t="s">
        <v>2116</v>
      </c>
      <c r="C343" s="82" t="s">
        <v>2117</v>
      </c>
      <c r="D343" s="93" t="s">
        <v>468</v>
      </c>
      <c r="E343" s="93" t="s">
        <v>125</v>
      </c>
      <c r="F343" s="103">
        <v>44860</v>
      </c>
      <c r="G343" s="87">
        <v>4564.5790489999999</v>
      </c>
      <c r="H343" s="89">
        <v>7.461379</v>
      </c>
      <c r="I343" s="87">
        <v>0.34058055799999998</v>
      </c>
      <c r="J343" s="88">
        <f t="shared" si="5"/>
        <v>-6.2834945303190722E-3</v>
      </c>
      <c r="K343" s="88">
        <f>I343/'סכום נכסי הקרן'!$C$42</f>
        <v>4.383418129197912E-6</v>
      </c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8" t="s">
        <v>208</v>
      </c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8" t="s">
        <v>106</v>
      </c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8" t="s">
        <v>191</v>
      </c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8" t="s">
        <v>199</v>
      </c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</row>
    <row r="502" spans="2:1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</row>
    <row r="503" spans="2:1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</row>
    <row r="504" spans="2:1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</row>
    <row r="505" spans="2:1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</row>
    <row r="506" spans="2:1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</row>
    <row r="507" spans="2:1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</row>
    <row r="508" spans="2:1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</row>
    <row r="509" spans="2:1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</row>
    <row r="510" spans="2:1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</row>
    <row r="511" spans="2:1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</row>
    <row r="512" spans="2:1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</row>
    <row r="513" spans="2:1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</row>
    <row r="514" spans="2:1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</row>
    <row r="515" spans="2:1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</row>
    <row r="516" spans="2:1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</row>
    <row r="517" spans="2:1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</row>
    <row r="518" spans="2:1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</row>
    <row r="519" spans="2:1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</row>
    <row r="520" spans="2:1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</row>
    <row r="521" spans="2:1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</row>
    <row r="522" spans="2:1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</row>
    <row r="523" spans="2:1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</row>
    <row r="524" spans="2:1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</row>
    <row r="525" spans="2:1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</row>
    <row r="526" spans="2:1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</row>
    <row r="527" spans="2:1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</row>
    <row r="528" spans="2:1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</row>
    <row r="529" spans="2:1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</row>
    <row r="530" spans="2:1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</row>
    <row r="531" spans="2:1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</row>
    <row r="532" spans="2:1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</row>
    <row r="533" spans="2:1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</row>
    <row r="534" spans="2:1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</row>
    <row r="535" spans="2:1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</row>
    <row r="536" spans="2:1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</row>
    <row r="537" spans="2:1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</row>
    <row r="538" spans="2:1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</row>
    <row r="539" spans="2:1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</row>
    <row r="540" spans="2:1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</row>
    <row r="541" spans="2:1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</row>
    <row r="542" spans="2:1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</row>
    <row r="543" spans="2:1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</row>
    <row r="544" spans="2:1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</row>
    <row r="545" spans="2:1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</row>
    <row r="546" spans="2:1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</row>
    <row r="547" spans="2:1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</row>
    <row r="548" spans="2:1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</row>
    <row r="549" spans="2:1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</row>
    <row r="550" spans="2:1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</row>
    <row r="551" spans="2:1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</row>
    <row r="552" spans="2:1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</row>
    <row r="553" spans="2:1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</row>
    <row r="554" spans="2:1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</row>
    <row r="555" spans="2:1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</row>
    <row r="556" spans="2:1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</row>
    <row r="557" spans="2:1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</row>
    <row r="558" spans="2:1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</row>
    <row r="559" spans="2:1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</row>
    <row r="560" spans="2:1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</row>
    <row r="561" spans="2:1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</row>
    <row r="562" spans="2:1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</row>
    <row r="563" spans="2:1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</row>
    <row r="564" spans="2:1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</row>
    <row r="565" spans="2:11">
      <c r="B565" s="110"/>
      <c r="C565" s="110"/>
      <c r="D565" s="110"/>
      <c r="E565" s="111"/>
      <c r="F565" s="111"/>
      <c r="G565" s="111"/>
      <c r="H565" s="111"/>
      <c r="I565" s="111"/>
      <c r="J565" s="111"/>
      <c r="K565" s="111"/>
    </row>
    <row r="566" spans="2:11">
      <c r="B566" s="110"/>
      <c r="C566" s="110"/>
      <c r="D566" s="110"/>
      <c r="E566" s="111"/>
      <c r="F566" s="111"/>
      <c r="G566" s="111"/>
      <c r="H566" s="111"/>
      <c r="I566" s="111"/>
      <c r="J566" s="111"/>
      <c r="K566" s="111"/>
    </row>
    <row r="567" spans="2:11">
      <c r="B567" s="110"/>
      <c r="C567" s="110"/>
      <c r="D567" s="110"/>
      <c r="E567" s="111"/>
      <c r="F567" s="111"/>
      <c r="G567" s="111"/>
      <c r="H567" s="111"/>
      <c r="I567" s="111"/>
      <c r="J567" s="111"/>
      <c r="K567" s="111"/>
    </row>
    <row r="568" spans="2:11">
      <c r="B568" s="110"/>
      <c r="C568" s="110"/>
      <c r="D568" s="110"/>
      <c r="E568" s="111"/>
      <c r="F568" s="111"/>
      <c r="G568" s="111"/>
      <c r="H568" s="111"/>
      <c r="I568" s="111"/>
      <c r="J568" s="111"/>
      <c r="K568" s="111"/>
    </row>
    <row r="569" spans="2:11">
      <c r="B569" s="110"/>
      <c r="C569" s="110"/>
      <c r="D569" s="110"/>
      <c r="E569" s="111"/>
      <c r="F569" s="111"/>
      <c r="G569" s="111"/>
      <c r="H569" s="111"/>
      <c r="I569" s="111"/>
      <c r="J569" s="111"/>
      <c r="K569" s="111"/>
    </row>
    <row r="570" spans="2:11">
      <c r="B570" s="110"/>
      <c r="C570" s="110"/>
      <c r="D570" s="110"/>
      <c r="E570" s="111"/>
      <c r="F570" s="111"/>
      <c r="G570" s="111"/>
      <c r="H570" s="111"/>
      <c r="I570" s="111"/>
      <c r="J570" s="111"/>
      <c r="K570" s="111"/>
    </row>
    <row r="571" spans="2:11">
      <c r="B571" s="110"/>
      <c r="C571" s="110"/>
      <c r="D571" s="110"/>
      <c r="E571" s="111"/>
      <c r="F571" s="111"/>
      <c r="G571" s="111"/>
      <c r="H571" s="111"/>
      <c r="I571" s="111"/>
      <c r="J571" s="111"/>
      <c r="K571" s="111"/>
    </row>
    <row r="572" spans="2:11">
      <c r="B572" s="110"/>
      <c r="C572" s="110"/>
      <c r="D572" s="110"/>
      <c r="E572" s="111"/>
      <c r="F572" s="111"/>
      <c r="G572" s="111"/>
      <c r="H572" s="111"/>
      <c r="I572" s="111"/>
      <c r="J572" s="111"/>
      <c r="K572" s="111"/>
    </row>
    <row r="573" spans="2:11">
      <c r="B573" s="110"/>
      <c r="C573" s="110"/>
      <c r="D573" s="110"/>
      <c r="E573" s="111"/>
      <c r="F573" s="111"/>
      <c r="G573" s="111"/>
      <c r="H573" s="111"/>
      <c r="I573" s="111"/>
      <c r="J573" s="111"/>
      <c r="K573" s="111"/>
    </row>
    <row r="574" spans="2:11">
      <c r="B574" s="110"/>
      <c r="C574" s="110"/>
      <c r="D574" s="110"/>
      <c r="E574" s="111"/>
      <c r="F574" s="111"/>
      <c r="G574" s="111"/>
      <c r="H574" s="111"/>
      <c r="I574" s="111"/>
      <c r="J574" s="111"/>
      <c r="K574" s="111"/>
    </row>
    <row r="575" spans="2:11">
      <c r="B575" s="110"/>
      <c r="C575" s="110"/>
      <c r="D575" s="110"/>
      <c r="E575" s="111"/>
      <c r="F575" s="111"/>
      <c r="G575" s="111"/>
      <c r="H575" s="111"/>
      <c r="I575" s="111"/>
      <c r="J575" s="111"/>
      <c r="K575" s="111"/>
    </row>
    <row r="576" spans="2:11">
      <c r="B576" s="110"/>
      <c r="C576" s="110"/>
      <c r="D576" s="110"/>
      <c r="E576" s="111"/>
      <c r="F576" s="111"/>
      <c r="G576" s="111"/>
      <c r="H576" s="111"/>
      <c r="I576" s="111"/>
      <c r="J576" s="111"/>
      <c r="K576" s="111"/>
    </row>
    <row r="577" spans="2:11">
      <c r="B577" s="110"/>
      <c r="C577" s="110"/>
      <c r="D577" s="110"/>
      <c r="E577" s="111"/>
      <c r="F577" s="111"/>
      <c r="G577" s="111"/>
      <c r="H577" s="111"/>
      <c r="I577" s="111"/>
      <c r="J577" s="111"/>
      <c r="K577" s="111"/>
    </row>
    <row r="578" spans="2:11">
      <c r="B578" s="110"/>
      <c r="C578" s="110"/>
      <c r="D578" s="110"/>
      <c r="E578" s="111"/>
      <c r="F578" s="111"/>
      <c r="G578" s="111"/>
      <c r="H578" s="111"/>
      <c r="I578" s="111"/>
      <c r="J578" s="111"/>
      <c r="K578" s="111"/>
    </row>
    <row r="579" spans="2:11">
      <c r="B579" s="110"/>
      <c r="C579" s="110"/>
      <c r="D579" s="110"/>
      <c r="E579" s="111"/>
      <c r="F579" s="111"/>
      <c r="G579" s="111"/>
      <c r="H579" s="111"/>
      <c r="I579" s="111"/>
      <c r="J579" s="111"/>
      <c r="K579" s="111"/>
    </row>
    <row r="580" spans="2:11">
      <c r="B580" s="110"/>
      <c r="C580" s="110"/>
      <c r="D580" s="110"/>
      <c r="E580" s="111"/>
      <c r="F580" s="111"/>
      <c r="G580" s="111"/>
      <c r="H580" s="111"/>
      <c r="I580" s="111"/>
      <c r="J580" s="111"/>
      <c r="K580" s="111"/>
    </row>
    <row r="581" spans="2:11">
      <c r="B581" s="110"/>
      <c r="C581" s="110"/>
      <c r="D581" s="110"/>
      <c r="E581" s="111"/>
      <c r="F581" s="111"/>
      <c r="G581" s="111"/>
      <c r="H581" s="111"/>
      <c r="I581" s="111"/>
      <c r="J581" s="111"/>
      <c r="K581" s="111"/>
    </row>
    <row r="582" spans="2:11">
      <c r="B582" s="110"/>
      <c r="C582" s="110"/>
      <c r="D582" s="110"/>
      <c r="E582" s="111"/>
      <c r="F582" s="111"/>
      <c r="G582" s="111"/>
      <c r="H582" s="111"/>
      <c r="I582" s="111"/>
      <c r="J582" s="111"/>
      <c r="K582" s="111"/>
    </row>
    <row r="583" spans="2:11">
      <c r="B583" s="110"/>
      <c r="C583" s="110"/>
      <c r="D583" s="110"/>
      <c r="E583" s="111"/>
      <c r="F583" s="111"/>
      <c r="G583" s="111"/>
      <c r="H583" s="111"/>
      <c r="I583" s="111"/>
      <c r="J583" s="111"/>
      <c r="K583" s="111"/>
    </row>
    <row r="584" spans="2:11">
      <c r="B584" s="110"/>
      <c r="C584" s="110"/>
      <c r="D584" s="110"/>
      <c r="E584" s="111"/>
      <c r="F584" s="111"/>
      <c r="G584" s="111"/>
      <c r="H584" s="111"/>
      <c r="I584" s="111"/>
      <c r="J584" s="111"/>
      <c r="K584" s="111"/>
    </row>
    <row r="585" spans="2:11">
      <c r="B585" s="110"/>
      <c r="C585" s="110"/>
      <c r="D585" s="110"/>
      <c r="E585" s="111"/>
      <c r="F585" s="111"/>
      <c r="G585" s="111"/>
      <c r="H585" s="111"/>
      <c r="I585" s="111"/>
      <c r="J585" s="111"/>
      <c r="K585" s="111"/>
    </row>
    <row r="586" spans="2:11">
      <c r="B586" s="110"/>
      <c r="C586" s="110"/>
      <c r="D586" s="110"/>
      <c r="E586" s="111"/>
      <c r="F586" s="111"/>
      <c r="G586" s="111"/>
      <c r="H586" s="111"/>
      <c r="I586" s="111"/>
      <c r="J586" s="111"/>
      <c r="K586" s="111"/>
    </row>
    <row r="587" spans="2:11">
      <c r="B587" s="110"/>
      <c r="C587" s="110"/>
      <c r="D587" s="110"/>
      <c r="E587" s="111"/>
      <c r="F587" s="111"/>
      <c r="G587" s="111"/>
      <c r="H587" s="111"/>
      <c r="I587" s="111"/>
      <c r="J587" s="111"/>
      <c r="K587" s="111"/>
    </row>
    <row r="588" spans="2:11">
      <c r="B588" s="110"/>
      <c r="C588" s="110"/>
      <c r="D588" s="110"/>
      <c r="E588" s="111"/>
      <c r="F588" s="111"/>
      <c r="G588" s="111"/>
      <c r="H588" s="111"/>
      <c r="I588" s="111"/>
      <c r="J588" s="111"/>
      <c r="K588" s="111"/>
    </row>
    <row r="589" spans="2:11">
      <c r="B589" s="110"/>
      <c r="C589" s="110"/>
      <c r="D589" s="110"/>
      <c r="E589" s="111"/>
      <c r="F589" s="111"/>
      <c r="G589" s="111"/>
      <c r="H589" s="111"/>
      <c r="I589" s="111"/>
      <c r="J589" s="111"/>
      <c r="K589" s="111"/>
    </row>
    <row r="590" spans="2:11">
      <c r="B590" s="110"/>
      <c r="C590" s="110"/>
      <c r="D590" s="110"/>
      <c r="E590" s="111"/>
      <c r="F590" s="111"/>
      <c r="G590" s="111"/>
      <c r="H590" s="111"/>
      <c r="I590" s="111"/>
      <c r="J590" s="111"/>
      <c r="K590" s="111"/>
    </row>
    <row r="591" spans="2:11">
      <c r="B591" s="110"/>
      <c r="C591" s="110"/>
      <c r="D591" s="110"/>
      <c r="E591" s="111"/>
      <c r="F591" s="111"/>
      <c r="G591" s="111"/>
      <c r="H591" s="111"/>
      <c r="I591" s="111"/>
      <c r="J591" s="111"/>
      <c r="K591" s="111"/>
    </row>
    <row r="592" spans="2:11">
      <c r="B592" s="110"/>
      <c r="C592" s="110"/>
      <c r="D592" s="110"/>
      <c r="E592" s="111"/>
      <c r="F592" s="111"/>
      <c r="G592" s="111"/>
      <c r="H592" s="111"/>
      <c r="I592" s="111"/>
      <c r="J592" s="111"/>
      <c r="K592" s="111"/>
    </row>
    <row r="593" spans="2:11">
      <c r="B593" s="110"/>
      <c r="C593" s="110"/>
      <c r="D593" s="110"/>
      <c r="E593" s="111"/>
      <c r="F593" s="111"/>
      <c r="G593" s="111"/>
      <c r="H593" s="111"/>
      <c r="I593" s="111"/>
      <c r="J593" s="111"/>
      <c r="K593" s="111"/>
    </row>
    <row r="594" spans="2:11">
      <c r="B594" s="110"/>
      <c r="C594" s="110"/>
      <c r="D594" s="110"/>
      <c r="E594" s="111"/>
      <c r="F594" s="111"/>
      <c r="G594" s="111"/>
      <c r="H594" s="111"/>
      <c r="I594" s="111"/>
      <c r="J594" s="111"/>
      <c r="K594" s="111"/>
    </row>
    <row r="595" spans="2:11">
      <c r="B595" s="110"/>
      <c r="C595" s="110"/>
      <c r="D595" s="110"/>
      <c r="E595" s="111"/>
      <c r="F595" s="111"/>
      <c r="G595" s="111"/>
      <c r="H595" s="111"/>
      <c r="I595" s="111"/>
      <c r="J595" s="111"/>
      <c r="K595" s="111"/>
    </row>
    <row r="596" spans="2:11">
      <c r="B596" s="110"/>
      <c r="C596" s="110"/>
      <c r="D596" s="110"/>
      <c r="E596" s="111"/>
      <c r="F596" s="111"/>
      <c r="G596" s="111"/>
      <c r="H596" s="111"/>
      <c r="I596" s="111"/>
      <c r="J596" s="111"/>
      <c r="K596" s="111"/>
    </row>
    <row r="597" spans="2:11">
      <c r="B597" s="110"/>
      <c r="C597" s="110"/>
      <c r="D597" s="110"/>
      <c r="E597" s="111"/>
      <c r="F597" s="111"/>
      <c r="G597" s="111"/>
      <c r="H597" s="111"/>
      <c r="I597" s="111"/>
      <c r="J597" s="111"/>
      <c r="K597" s="111"/>
    </row>
    <row r="598" spans="2:11">
      <c r="B598" s="110"/>
      <c r="C598" s="110"/>
      <c r="D598" s="110"/>
      <c r="E598" s="111"/>
      <c r="F598" s="111"/>
      <c r="G598" s="111"/>
      <c r="H598" s="111"/>
      <c r="I598" s="111"/>
      <c r="J598" s="111"/>
      <c r="K598" s="111"/>
    </row>
    <row r="599" spans="2:11">
      <c r="B599" s="110"/>
      <c r="C599" s="110"/>
      <c r="D599" s="110"/>
      <c r="E599" s="111"/>
      <c r="F599" s="111"/>
      <c r="G599" s="111"/>
      <c r="H599" s="111"/>
      <c r="I599" s="111"/>
      <c r="J599" s="111"/>
      <c r="K599" s="111"/>
    </row>
    <row r="600" spans="2:11">
      <c r="B600" s="110"/>
      <c r="C600" s="110"/>
      <c r="D600" s="110"/>
      <c r="E600" s="111"/>
      <c r="F600" s="111"/>
      <c r="G600" s="111"/>
      <c r="H600" s="111"/>
      <c r="I600" s="111"/>
      <c r="J600" s="111"/>
      <c r="K600" s="111"/>
    </row>
    <row r="601" spans="2:11">
      <c r="B601" s="110"/>
      <c r="C601" s="110"/>
      <c r="D601" s="110"/>
      <c r="E601" s="111"/>
      <c r="F601" s="111"/>
      <c r="G601" s="111"/>
      <c r="H601" s="111"/>
      <c r="I601" s="111"/>
      <c r="J601" s="111"/>
      <c r="K601" s="111"/>
    </row>
    <row r="602" spans="2:11">
      <c r="B602" s="110"/>
      <c r="C602" s="110"/>
      <c r="D602" s="110"/>
      <c r="E602" s="111"/>
      <c r="F602" s="111"/>
      <c r="G602" s="111"/>
      <c r="H602" s="111"/>
      <c r="I602" s="111"/>
      <c r="J602" s="111"/>
      <c r="K602" s="111"/>
    </row>
    <row r="603" spans="2:11">
      <c r="B603" s="110"/>
      <c r="C603" s="110"/>
      <c r="D603" s="110"/>
      <c r="E603" s="111"/>
      <c r="F603" s="111"/>
      <c r="G603" s="111"/>
      <c r="H603" s="111"/>
      <c r="I603" s="111"/>
      <c r="J603" s="111"/>
      <c r="K603" s="111"/>
    </row>
    <row r="604" spans="2:11">
      <c r="B604" s="110"/>
      <c r="C604" s="110"/>
      <c r="D604" s="110"/>
      <c r="E604" s="111"/>
      <c r="F604" s="111"/>
      <c r="G604" s="111"/>
      <c r="H604" s="111"/>
      <c r="I604" s="111"/>
      <c r="J604" s="111"/>
      <c r="K604" s="111"/>
    </row>
    <row r="605" spans="2:11">
      <c r="B605" s="110"/>
      <c r="C605" s="110"/>
      <c r="D605" s="110"/>
      <c r="E605" s="111"/>
      <c r="F605" s="111"/>
      <c r="G605" s="111"/>
      <c r="H605" s="111"/>
      <c r="I605" s="111"/>
      <c r="J605" s="111"/>
      <c r="K605" s="111"/>
    </row>
    <row r="606" spans="2:11">
      <c r="B606" s="110"/>
      <c r="C606" s="110"/>
      <c r="D606" s="110"/>
      <c r="E606" s="111"/>
      <c r="F606" s="111"/>
      <c r="G606" s="111"/>
      <c r="H606" s="111"/>
      <c r="I606" s="111"/>
      <c r="J606" s="111"/>
      <c r="K606" s="111"/>
    </row>
    <row r="607" spans="2:11">
      <c r="B607" s="110"/>
      <c r="C607" s="110"/>
      <c r="D607" s="110"/>
      <c r="E607" s="111"/>
      <c r="F607" s="111"/>
      <c r="G607" s="111"/>
      <c r="H607" s="111"/>
      <c r="I607" s="111"/>
      <c r="J607" s="111"/>
      <c r="K607" s="111"/>
    </row>
    <row r="608" spans="2:11">
      <c r="B608" s="110"/>
      <c r="C608" s="110"/>
      <c r="D608" s="110"/>
      <c r="E608" s="111"/>
      <c r="F608" s="111"/>
      <c r="G608" s="111"/>
      <c r="H608" s="111"/>
      <c r="I608" s="111"/>
      <c r="J608" s="111"/>
      <c r="K608" s="111"/>
    </row>
    <row r="609" spans="2:11">
      <c r="B609" s="110"/>
      <c r="C609" s="110"/>
      <c r="D609" s="110"/>
      <c r="E609" s="111"/>
      <c r="F609" s="111"/>
      <c r="G609" s="111"/>
      <c r="H609" s="111"/>
      <c r="I609" s="111"/>
      <c r="J609" s="111"/>
      <c r="K609" s="111"/>
    </row>
    <row r="610" spans="2:11">
      <c r="B610" s="110"/>
      <c r="C610" s="110"/>
      <c r="D610" s="110"/>
      <c r="E610" s="111"/>
      <c r="F610" s="111"/>
      <c r="G610" s="111"/>
      <c r="H610" s="111"/>
      <c r="I610" s="111"/>
      <c r="J610" s="111"/>
      <c r="K610" s="111"/>
    </row>
    <row r="611" spans="2:11">
      <c r="B611" s="110"/>
      <c r="C611" s="110"/>
      <c r="D611" s="110"/>
      <c r="E611" s="111"/>
      <c r="F611" s="111"/>
      <c r="G611" s="111"/>
      <c r="H611" s="111"/>
      <c r="I611" s="111"/>
      <c r="J611" s="111"/>
      <c r="K611" s="111"/>
    </row>
    <row r="612" spans="2:11">
      <c r="B612" s="110"/>
      <c r="C612" s="110"/>
      <c r="D612" s="110"/>
      <c r="E612" s="111"/>
      <c r="F612" s="111"/>
      <c r="G612" s="111"/>
      <c r="H612" s="111"/>
      <c r="I612" s="111"/>
      <c r="J612" s="111"/>
      <c r="K612" s="111"/>
    </row>
    <row r="613" spans="2:11">
      <c r="B613" s="110"/>
      <c r="C613" s="110"/>
      <c r="D613" s="110"/>
      <c r="E613" s="111"/>
      <c r="F613" s="111"/>
      <c r="G613" s="111"/>
      <c r="H613" s="111"/>
      <c r="I613" s="111"/>
      <c r="J613" s="111"/>
      <c r="K613" s="111"/>
    </row>
    <row r="614" spans="2:11">
      <c r="B614" s="110"/>
      <c r="C614" s="110"/>
      <c r="D614" s="110"/>
      <c r="E614" s="111"/>
      <c r="F614" s="111"/>
      <c r="G614" s="111"/>
      <c r="H614" s="111"/>
      <c r="I614" s="111"/>
      <c r="J614" s="111"/>
      <c r="K614" s="111"/>
    </row>
    <row r="615" spans="2:11">
      <c r="B615" s="110"/>
      <c r="C615" s="110"/>
      <c r="D615" s="110"/>
      <c r="E615" s="111"/>
      <c r="F615" s="111"/>
      <c r="G615" s="111"/>
      <c r="H615" s="111"/>
      <c r="I615" s="111"/>
      <c r="J615" s="111"/>
      <c r="K615" s="111"/>
    </row>
    <row r="616" spans="2:11">
      <c r="B616" s="110"/>
      <c r="C616" s="110"/>
      <c r="D616" s="110"/>
      <c r="E616" s="111"/>
      <c r="F616" s="111"/>
      <c r="G616" s="111"/>
      <c r="H616" s="111"/>
      <c r="I616" s="111"/>
      <c r="J616" s="111"/>
      <c r="K616" s="111"/>
    </row>
    <row r="617" spans="2:11">
      <c r="B617" s="110"/>
      <c r="C617" s="110"/>
      <c r="D617" s="110"/>
      <c r="E617" s="111"/>
      <c r="F617" s="111"/>
      <c r="G617" s="111"/>
      <c r="H617" s="111"/>
      <c r="I617" s="111"/>
      <c r="J617" s="111"/>
      <c r="K617" s="111"/>
    </row>
    <row r="618" spans="2:11">
      <c r="B618" s="110"/>
      <c r="C618" s="110"/>
      <c r="D618" s="110"/>
      <c r="E618" s="111"/>
      <c r="F618" s="111"/>
      <c r="G618" s="111"/>
      <c r="H618" s="111"/>
      <c r="I618" s="111"/>
      <c r="J618" s="111"/>
      <c r="K618" s="111"/>
    </row>
    <row r="619" spans="2:11">
      <c r="B619" s="110"/>
      <c r="C619" s="110"/>
      <c r="D619" s="110"/>
      <c r="E619" s="111"/>
      <c r="F619" s="111"/>
      <c r="G619" s="111"/>
      <c r="H619" s="111"/>
      <c r="I619" s="111"/>
      <c r="J619" s="111"/>
      <c r="K619" s="111"/>
    </row>
    <row r="620" spans="2:11">
      <c r="B620" s="110"/>
      <c r="C620" s="110"/>
      <c r="D620" s="110"/>
      <c r="E620" s="111"/>
      <c r="F620" s="111"/>
      <c r="G620" s="111"/>
      <c r="H620" s="111"/>
      <c r="I620" s="111"/>
      <c r="J620" s="111"/>
      <c r="K620" s="111"/>
    </row>
    <row r="621" spans="2:11">
      <c r="B621" s="110"/>
      <c r="C621" s="110"/>
      <c r="D621" s="110"/>
      <c r="E621" s="111"/>
      <c r="F621" s="111"/>
      <c r="G621" s="111"/>
      <c r="H621" s="111"/>
      <c r="I621" s="111"/>
      <c r="J621" s="111"/>
      <c r="K621" s="111"/>
    </row>
    <row r="622" spans="2:11">
      <c r="B622" s="110"/>
      <c r="C622" s="110"/>
      <c r="D622" s="110"/>
      <c r="E622" s="111"/>
      <c r="F622" s="111"/>
      <c r="G622" s="111"/>
      <c r="H622" s="111"/>
      <c r="I622" s="111"/>
      <c r="J622" s="111"/>
      <c r="K622" s="111"/>
    </row>
    <row r="623" spans="2:11">
      <c r="B623" s="110"/>
      <c r="C623" s="110"/>
      <c r="D623" s="110"/>
      <c r="E623" s="111"/>
      <c r="F623" s="111"/>
      <c r="G623" s="111"/>
      <c r="H623" s="111"/>
      <c r="I623" s="111"/>
      <c r="J623" s="111"/>
      <c r="K623" s="111"/>
    </row>
    <row r="624" spans="2:11">
      <c r="B624" s="110"/>
      <c r="C624" s="110"/>
      <c r="D624" s="110"/>
      <c r="E624" s="111"/>
      <c r="F624" s="111"/>
      <c r="G624" s="111"/>
      <c r="H624" s="111"/>
      <c r="I624" s="111"/>
      <c r="J624" s="111"/>
      <c r="K624" s="111"/>
    </row>
    <row r="625" spans="2:11">
      <c r="B625" s="110"/>
      <c r="C625" s="110"/>
      <c r="D625" s="110"/>
      <c r="E625" s="111"/>
      <c r="F625" s="111"/>
      <c r="G625" s="111"/>
      <c r="H625" s="111"/>
      <c r="I625" s="111"/>
      <c r="J625" s="111"/>
      <c r="K625" s="111"/>
    </row>
    <row r="626" spans="2:11">
      <c r="B626" s="110"/>
      <c r="C626" s="110"/>
      <c r="D626" s="110"/>
      <c r="E626" s="111"/>
      <c r="F626" s="111"/>
      <c r="G626" s="111"/>
      <c r="H626" s="111"/>
      <c r="I626" s="111"/>
      <c r="J626" s="111"/>
      <c r="K626" s="111"/>
    </row>
    <row r="627" spans="2:11">
      <c r="B627" s="110"/>
      <c r="C627" s="110"/>
      <c r="D627" s="110"/>
      <c r="E627" s="111"/>
      <c r="F627" s="111"/>
      <c r="G627" s="111"/>
      <c r="H627" s="111"/>
      <c r="I627" s="111"/>
      <c r="J627" s="111"/>
      <c r="K627" s="111"/>
    </row>
    <row r="628" spans="2:11">
      <c r="B628" s="110"/>
      <c r="C628" s="110"/>
      <c r="D628" s="110"/>
      <c r="E628" s="111"/>
      <c r="F628" s="111"/>
      <c r="G628" s="111"/>
      <c r="H628" s="111"/>
      <c r="I628" s="111"/>
      <c r="J628" s="111"/>
      <c r="K628" s="111"/>
    </row>
    <row r="629" spans="2:11">
      <c r="B629" s="110"/>
      <c r="C629" s="110"/>
      <c r="D629" s="110"/>
      <c r="E629" s="111"/>
      <c r="F629" s="111"/>
      <c r="G629" s="111"/>
      <c r="H629" s="111"/>
      <c r="I629" s="111"/>
      <c r="J629" s="111"/>
      <c r="K629" s="111"/>
    </row>
    <row r="630" spans="2:11">
      <c r="B630" s="110"/>
      <c r="C630" s="110"/>
      <c r="D630" s="110"/>
      <c r="E630" s="111"/>
      <c r="F630" s="111"/>
      <c r="G630" s="111"/>
      <c r="H630" s="111"/>
      <c r="I630" s="111"/>
      <c r="J630" s="111"/>
      <c r="K630" s="111"/>
    </row>
    <row r="631" spans="2:11">
      <c r="B631" s="110"/>
      <c r="C631" s="110"/>
      <c r="D631" s="110"/>
      <c r="E631" s="111"/>
      <c r="F631" s="111"/>
      <c r="G631" s="111"/>
      <c r="H631" s="111"/>
      <c r="I631" s="111"/>
      <c r="J631" s="111"/>
      <c r="K631" s="111"/>
    </row>
    <row r="632" spans="2:11">
      <c r="B632" s="110"/>
      <c r="C632" s="110"/>
      <c r="D632" s="110"/>
      <c r="E632" s="111"/>
      <c r="F632" s="111"/>
      <c r="G632" s="111"/>
      <c r="H632" s="111"/>
      <c r="I632" s="111"/>
      <c r="J632" s="111"/>
      <c r="K632" s="111"/>
    </row>
    <row r="633" spans="2:11">
      <c r="B633" s="110"/>
      <c r="C633" s="110"/>
      <c r="D633" s="110"/>
      <c r="E633" s="111"/>
      <c r="F633" s="111"/>
      <c r="G633" s="111"/>
      <c r="H633" s="111"/>
      <c r="I633" s="111"/>
      <c r="J633" s="111"/>
      <c r="K633" s="111"/>
    </row>
    <row r="634" spans="2:11">
      <c r="B634" s="110"/>
      <c r="C634" s="110"/>
      <c r="D634" s="110"/>
      <c r="E634" s="111"/>
      <c r="F634" s="111"/>
      <c r="G634" s="111"/>
      <c r="H634" s="111"/>
      <c r="I634" s="111"/>
      <c r="J634" s="111"/>
      <c r="K634" s="111"/>
    </row>
    <row r="635" spans="2:11">
      <c r="B635" s="110"/>
      <c r="C635" s="110"/>
      <c r="D635" s="110"/>
      <c r="E635" s="111"/>
      <c r="F635" s="111"/>
      <c r="G635" s="111"/>
      <c r="H635" s="111"/>
      <c r="I635" s="111"/>
      <c r="J635" s="111"/>
      <c r="K635" s="111"/>
    </row>
    <row r="636" spans="2:11">
      <c r="B636" s="110"/>
      <c r="C636" s="110"/>
      <c r="D636" s="110"/>
      <c r="E636" s="111"/>
      <c r="F636" s="111"/>
      <c r="G636" s="111"/>
      <c r="H636" s="111"/>
      <c r="I636" s="111"/>
      <c r="J636" s="111"/>
      <c r="K636" s="111"/>
    </row>
    <row r="637" spans="2:11">
      <c r="B637" s="110"/>
      <c r="C637" s="110"/>
      <c r="D637" s="110"/>
      <c r="E637" s="111"/>
      <c r="F637" s="111"/>
      <c r="G637" s="111"/>
      <c r="H637" s="111"/>
      <c r="I637" s="111"/>
      <c r="J637" s="111"/>
      <c r="K637" s="111"/>
    </row>
    <row r="638" spans="2:11">
      <c r="B638" s="110"/>
      <c r="C638" s="110"/>
      <c r="D638" s="110"/>
      <c r="E638" s="111"/>
      <c r="F638" s="111"/>
      <c r="G638" s="111"/>
      <c r="H638" s="111"/>
      <c r="I638" s="111"/>
      <c r="J638" s="111"/>
      <c r="K638" s="111"/>
    </row>
    <row r="639" spans="2:11">
      <c r="B639" s="110"/>
      <c r="C639" s="110"/>
      <c r="D639" s="110"/>
      <c r="E639" s="111"/>
      <c r="F639" s="111"/>
      <c r="G639" s="111"/>
      <c r="H639" s="111"/>
      <c r="I639" s="111"/>
      <c r="J639" s="111"/>
      <c r="K639" s="111"/>
    </row>
    <row r="640" spans="2:11">
      <c r="B640" s="110"/>
      <c r="C640" s="110"/>
      <c r="D640" s="110"/>
      <c r="E640" s="111"/>
      <c r="F640" s="111"/>
      <c r="G640" s="111"/>
      <c r="H640" s="111"/>
      <c r="I640" s="111"/>
      <c r="J640" s="111"/>
      <c r="K640" s="111"/>
    </row>
    <row r="641" spans="2:11">
      <c r="B641" s="110"/>
      <c r="C641" s="110"/>
      <c r="D641" s="110"/>
      <c r="E641" s="111"/>
      <c r="F641" s="111"/>
      <c r="G641" s="111"/>
      <c r="H641" s="111"/>
      <c r="I641" s="111"/>
      <c r="J641" s="111"/>
      <c r="K641" s="111"/>
    </row>
    <row r="642" spans="2:11">
      <c r="B642" s="110"/>
      <c r="C642" s="110"/>
      <c r="D642" s="110"/>
      <c r="E642" s="111"/>
      <c r="F642" s="111"/>
      <c r="G642" s="111"/>
      <c r="H642" s="111"/>
      <c r="I642" s="111"/>
      <c r="J642" s="111"/>
      <c r="K642" s="111"/>
    </row>
    <row r="643" spans="2:11">
      <c r="B643" s="110"/>
      <c r="C643" s="110"/>
      <c r="D643" s="110"/>
      <c r="E643" s="111"/>
      <c r="F643" s="111"/>
      <c r="G643" s="111"/>
      <c r="H643" s="111"/>
      <c r="I643" s="111"/>
      <c r="J643" s="111"/>
      <c r="K643" s="111"/>
    </row>
    <row r="644" spans="2:11">
      <c r="B644" s="110"/>
      <c r="C644" s="110"/>
      <c r="D644" s="110"/>
      <c r="E644" s="111"/>
      <c r="F644" s="111"/>
      <c r="G644" s="111"/>
      <c r="H644" s="111"/>
      <c r="I644" s="111"/>
      <c r="J644" s="111"/>
      <c r="K644" s="111"/>
    </row>
    <row r="645" spans="2:11">
      <c r="B645" s="110"/>
      <c r="C645" s="110"/>
      <c r="D645" s="110"/>
      <c r="E645" s="111"/>
      <c r="F645" s="111"/>
      <c r="G645" s="111"/>
      <c r="H645" s="111"/>
      <c r="I645" s="111"/>
      <c r="J645" s="111"/>
      <c r="K645" s="111"/>
    </row>
    <row r="646" spans="2:11">
      <c r="B646" s="110"/>
      <c r="C646" s="110"/>
      <c r="D646" s="110"/>
      <c r="E646" s="111"/>
      <c r="F646" s="111"/>
      <c r="G646" s="111"/>
      <c r="H646" s="111"/>
      <c r="I646" s="111"/>
      <c r="J646" s="111"/>
      <c r="K646" s="111"/>
    </row>
    <row r="647" spans="2:11">
      <c r="B647" s="110"/>
      <c r="C647" s="110"/>
      <c r="D647" s="110"/>
      <c r="E647" s="111"/>
      <c r="F647" s="111"/>
      <c r="G647" s="111"/>
      <c r="H647" s="111"/>
      <c r="I647" s="111"/>
      <c r="J647" s="111"/>
      <c r="K647" s="111"/>
    </row>
    <row r="648" spans="2:11">
      <c r="B648" s="110"/>
      <c r="C648" s="110"/>
      <c r="D648" s="110"/>
      <c r="E648" s="111"/>
      <c r="F648" s="111"/>
      <c r="G648" s="111"/>
      <c r="H648" s="111"/>
      <c r="I648" s="111"/>
      <c r="J648" s="111"/>
      <c r="K648" s="111"/>
    </row>
    <row r="649" spans="2:11">
      <c r="B649" s="110"/>
      <c r="C649" s="110"/>
      <c r="D649" s="110"/>
      <c r="E649" s="111"/>
      <c r="F649" s="111"/>
      <c r="G649" s="111"/>
      <c r="H649" s="111"/>
      <c r="I649" s="111"/>
      <c r="J649" s="111"/>
      <c r="K649" s="111"/>
    </row>
    <row r="650" spans="2:11">
      <c r="B650" s="110"/>
      <c r="C650" s="110"/>
      <c r="D650" s="110"/>
      <c r="E650" s="111"/>
      <c r="F650" s="111"/>
      <c r="G650" s="111"/>
      <c r="H650" s="111"/>
      <c r="I650" s="111"/>
      <c r="J650" s="111"/>
      <c r="K650" s="111"/>
    </row>
    <row r="651" spans="2:11">
      <c r="B651" s="110"/>
      <c r="C651" s="110"/>
      <c r="D651" s="110"/>
      <c r="E651" s="111"/>
      <c r="F651" s="111"/>
      <c r="G651" s="111"/>
      <c r="H651" s="111"/>
      <c r="I651" s="111"/>
      <c r="J651" s="111"/>
      <c r="K651" s="111"/>
    </row>
    <row r="652" spans="2:11">
      <c r="B652" s="110"/>
      <c r="C652" s="110"/>
      <c r="D652" s="110"/>
      <c r="E652" s="111"/>
      <c r="F652" s="111"/>
      <c r="G652" s="111"/>
      <c r="H652" s="111"/>
      <c r="I652" s="111"/>
      <c r="J652" s="111"/>
      <c r="K652" s="111"/>
    </row>
    <row r="653" spans="2:11">
      <c r="B653" s="110"/>
      <c r="C653" s="110"/>
      <c r="D653" s="110"/>
      <c r="E653" s="111"/>
      <c r="F653" s="111"/>
      <c r="G653" s="111"/>
      <c r="H653" s="111"/>
      <c r="I653" s="111"/>
      <c r="J653" s="111"/>
      <c r="K653" s="111"/>
    </row>
    <row r="654" spans="2:11">
      <c r="B654" s="110"/>
      <c r="C654" s="110"/>
      <c r="D654" s="110"/>
      <c r="E654" s="111"/>
      <c r="F654" s="111"/>
      <c r="G654" s="111"/>
      <c r="H654" s="111"/>
      <c r="I654" s="111"/>
      <c r="J654" s="111"/>
      <c r="K654" s="111"/>
    </row>
    <row r="655" spans="2:11">
      <c r="B655" s="110"/>
      <c r="C655" s="110"/>
      <c r="D655" s="110"/>
      <c r="E655" s="111"/>
      <c r="F655" s="111"/>
      <c r="G655" s="111"/>
      <c r="H655" s="111"/>
      <c r="I655" s="111"/>
      <c r="J655" s="111"/>
      <c r="K655" s="111"/>
    </row>
    <row r="656" spans="2:11">
      <c r="B656" s="110"/>
      <c r="C656" s="110"/>
      <c r="D656" s="110"/>
      <c r="E656" s="111"/>
      <c r="F656" s="111"/>
      <c r="G656" s="111"/>
      <c r="H656" s="111"/>
      <c r="I656" s="111"/>
      <c r="J656" s="111"/>
      <c r="K656" s="111"/>
    </row>
    <row r="657" spans="2:11">
      <c r="B657" s="110"/>
      <c r="C657" s="110"/>
      <c r="D657" s="110"/>
      <c r="E657" s="111"/>
      <c r="F657" s="111"/>
      <c r="G657" s="111"/>
      <c r="H657" s="111"/>
      <c r="I657" s="111"/>
      <c r="J657" s="111"/>
      <c r="K657" s="111"/>
    </row>
    <row r="658" spans="2:11">
      <c r="B658" s="110"/>
      <c r="C658" s="110"/>
      <c r="D658" s="110"/>
      <c r="E658" s="111"/>
      <c r="F658" s="111"/>
      <c r="G658" s="111"/>
      <c r="H658" s="111"/>
      <c r="I658" s="111"/>
      <c r="J658" s="111"/>
      <c r="K658" s="111"/>
    </row>
    <row r="659" spans="2:11">
      <c r="B659" s="110"/>
      <c r="C659" s="110"/>
      <c r="D659" s="110"/>
      <c r="E659" s="111"/>
      <c r="F659" s="111"/>
      <c r="G659" s="111"/>
      <c r="H659" s="111"/>
      <c r="I659" s="111"/>
      <c r="J659" s="111"/>
      <c r="K659" s="111"/>
    </row>
    <row r="660" spans="2:11">
      <c r="B660" s="110"/>
      <c r="C660" s="110"/>
      <c r="D660" s="110"/>
      <c r="E660" s="111"/>
      <c r="F660" s="111"/>
      <c r="G660" s="111"/>
      <c r="H660" s="111"/>
      <c r="I660" s="111"/>
      <c r="J660" s="111"/>
      <c r="K660" s="111"/>
    </row>
    <row r="661" spans="2:11">
      <c r="B661" s="110"/>
      <c r="C661" s="110"/>
      <c r="D661" s="110"/>
      <c r="E661" s="111"/>
      <c r="F661" s="111"/>
      <c r="G661" s="111"/>
      <c r="H661" s="111"/>
      <c r="I661" s="111"/>
      <c r="J661" s="111"/>
      <c r="K661" s="111"/>
    </row>
    <row r="662" spans="2:11">
      <c r="B662" s="110"/>
      <c r="C662" s="110"/>
      <c r="D662" s="110"/>
      <c r="E662" s="111"/>
      <c r="F662" s="111"/>
      <c r="G662" s="111"/>
      <c r="H662" s="111"/>
      <c r="I662" s="111"/>
      <c r="J662" s="111"/>
      <c r="K662" s="111"/>
    </row>
    <row r="663" spans="2:11">
      <c r="B663" s="110"/>
      <c r="C663" s="110"/>
      <c r="D663" s="110"/>
      <c r="E663" s="111"/>
      <c r="F663" s="111"/>
      <c r="G663" s="111"/>
      <c r="H663" s="111"/>
      <c r="I663" s="111"/>
      <c r="J663" s="111"/>
      <c r="K663" s="111"/>
    </row>
    <row r="664" spans="2:11">
      <c r="B664" s="110"/>
      <c r="C664" s="110"/>
      <c r="D664" s="110"/>
      <c r="E664" s="111"/>
      <c r="F664" s="111"/>
      <c r="G664" s="111"/>
      <c r="H664" s="111"/>
      <c r="I664" s="111"/>
      <c r="J664" s="111"/>
      <c r="K664" s="111"/>
    </row>
    <row r="665" spans="2:11">
      <c r="B665" s="110"/>
      <c r="C665" s="110"/>
      <c r="D665" s="110"/>
      <c r="E665" s="111"/>
      <c r="F665" s="111"/>
      <c r="G665" s="111"/>
      <c r="H665" s="111"/>
      <c r="I665" s="111"/>
      <c r="J665" s="111"/>
      <c r="K665" s="111"/>
    </row>
    <row r="666" spans="2:11">
      <c r="B666" s="110"/>
      <c r="C666" s="110"/>
      <c r="D666" s="110"/>
      <c r="E666" s="111"/>
      <c r="F666" s="111"/>
      <c r="G666" s="111"/>
      <c r="H666" s="111"/>
      <c r="I666" s="111"/>
      <c r="J666" s="111"/>
      <c r="K666" s="111"/>
    </row>
    <row r="667" spans="2:11">
      <c r="B667" s="110"/>
      <c r="C667" s="110"/>
      <c r="D667" s="110"/>
      <c r="E667" s="111"/>
      <c r="F667" s="111"/>
      <c r="G667" s="111"/>
      <c r="H667" s="111"/>
      <c r="I667" s="111"/>
      <c r="J667" s="111"/>
      <c r="K667" s="111"/>
    </row>
    <row r="668" spans="2:11">
      <c r="B668" s="110"/>
      <c r="C668" s="110"/>
      <c r="D668" s="110"/>
      <c r="E668" s="111"/>
      <c r="F668" s="111"/>
      <c r="G668" s="111"/>
      <c r="H668" s="111"/>
      <c r="I668" s="111"/>
      <c r="J668" s="111"/>
      <c r="K668" s="111"/>
    </row>
    <row r="669" spans="2:11">
      <c r="B669" s="110"/>
      <c r="C669" s="110"/>
      <c r="D669" s="110"/>
      <c r="E669" s="111"/>
      <c r="F669" s="111"/>
      <c r="G669" s="111"/>
      <c r="H669" s="111"/>
      <c r="I669" s="111"/>
      <c r="J669" s="111"/>
      <c r="K669" s="111"/>
    </row>
    <row r="670" spans="2:11">
      <c r="B670" s="110"/>
      <c r="C670" s="110"/>
      <c r="D670" s="110"/>
      <c r="E670" s="111"/>
      <c r="F670" s="111"/>
      <c r="G670" s="111"/>
      <c r="H670" s="111"/>
      <c r="I670" s="111"/>
      <c r="J670" s="111"/>
      <c r="K670" s="111"/>
    </row>
    <row r="671" spans="2:11">
      <c r="B671" s="110"/>
      <c r="C671" s="110"/>
      <c r="D671" s="110"/>
      <c r="E671" s="111"/>
      <c r="F671" s="111"/>
      <c r="G671" s="111"/>
      <c r="H671" s="111"/>
      <c r="I671" s="111"/>
      <c r="J671" s="111"/>
      <c r="K671" s="111"/>
    </row>
    <row r="672" spans="2:11">
      <c r="B672" s="110"/>
      <c r="C672" s="110"/>
      <c r="D672" s="110"/>
      <c r="E672" s="111"/>
      <c r="F672" s="111"/>
      <c r="G672" s="111"/>
      <c r="H672" s="111"/>
      <c r="I672" s="111"/>
      <c r="J672" s="111"/>
      <c r="K672" s="111"/>
    </row>
    <row r="673" spans="2:11">
      <c r="B673" s="110"/>
      <c r="C673" s="110"/>
      <c r="D673" s="110"/>
      <c r="E673" s="111"/>
      <c r="F673" s="111"/>
      <c r="G673" s="111"/>
      <c r="H673" s="111"/>
      <c r="I673" s="111"/>
      <c r="J673" s="111"/>
      <c r="K673" s="111"/>
    </row>
    <row r="674" spans="2:11">
      <c r="B674" s="110"/>
      <c r="C674" s="110"/>
      <c r="D674" s="110"/>
      <c r="E674" s="111"/>
      <c r="F674" s="111"/>
      <c r="G674" s="111"/>
      <c r="H674" s="111"/>
      <c r="I674" s="111"/>
      <c r="J674" s="111"/>
      <c r="K674" s="111"/>
    </row>
    <row r="675" spans="2:11">
      <c r="B675" s="110"/>
      <c r="C675" s="110"/>
      <c r="D675" s="110"/>
      <c r="E675" s="111"/>
      <c r="F675" s="111"/>
      <c r="G675" s="111"/>
      <c r="H675" s="111"/>
      <c r="I675" s="111"/>
      <c r="J675" s="111"/>
      <c r="K675" s="111"/>
    </row>
    <row r="676" spans="2:11">
      <c r="B676" s="110"/>
      <c r="C676" s="110"/>
      <c r="D676" s="110"/>
      <c r="E676" s="111"/>
      <c r="F676" s="111"/>
      <c r="G676" s="111"/>
      <c r="H676" s="111"/>
      <c r="I676" s="111"/>
      <c r="J676" s="111"/>
      <c r="K676" s="111"/>
    </row>
    <row r="677" spans="2:11">
      <c r="B677" s="110"/>
      <c r="C677" s="110"/>
      <c r="D677" s="110"/>
      <c r="E677" s="111"/>
      <c r="F677" s="111"/>
      <c r="G677" s="111"/>
      <c r="H677" s="111"/>
      <c r="I677" s="111"/>
      <c r="J677" s="111"/>
      <c r="K677" s="111"/>
    </row>
    <row r="678" spans="2:11">
      <c r="B678" s="110"/>
      <c r="C678" s="110"/>
      <c r="D678" s="110"/>
      <c r="E678" s="111"/>
      <c r="F678" s="111"/>
      <c r="G678" s="111"/>
      <c r="H678" s="111"/>
      <c r="I678" s="111"/>
      <c r="J678" s="111"/>
      <c r="K678" s="111"/>
    </row>
    <row r="679" spans="2:11">
      <c r="B679" s="110"/>
      <c r="C679" s="110"/>
      <c r="D679" s="110"/>
      <c r="E679" s="111"/>
      <c r="F679" s="111"/>
      <c r="G679" s="111"/>
      <c r="H679" s="111"/>
      <c r="I679" s="111"/>
      <c r="J679" s="111"/>
      <c r="K679" s="111"/>
    </row>
    <row r="680" spans="2:11">
      <c r="B680" s="110"/>
      <c r="C680" s="110"/>
      <c r="D680" s="110"/>
      <c r="E680" s="111"/>
      <c r="F680" s="111"/>
      <c r="G680" s="111"/>
      <c r="H680" s="111"/>
      <c r="I680" s="111"/>
      <c r="J680" s="111"/>
      <c r="K680" s="111"/>
    </row>
    <row r="681" spans="2:11">
      <c r="B681" s="110"/>
      <c r="C681" s="110"/>
      <c r="D681" s="110"/>
      <c r="E681" s="111"/>
      <c r="F681" s="111"/>
      <c r="G681" s="111"/>
      <c r="H681" s="111"/>
      <c r="I681" s="111"/>
      <c r="J681" s="111"/>
      <c r="K681" s="111"/>
    </row>
    <row r="682" spans="2:11">
      <c r="B682" s="110"/>
      <c r="C682" s="110"/>
      <c r="D682" s="110"/>
      <c r="E682" s="111"/>
      <c r="F682" s="111"/>
      <c r="G682" s="111"/>
      <c r="H682" s="111"/>
      <c r="I682" s="111"/>
      <c r="J682" s="111"/>
      <c r="K682" s="111"/>
    </row>
    <row r="683" spans="2:11">
      <c r="B683" s="110"/>
      <c r="C683" s="110"/>
      <c r="D683" s="110"/>
      <c r="E683" s="111"/>
      <c r="F683" s="111"/>
      <c r="G683" s="111"/>
      <c r="H683" s="111"/>
      <c r="I683" s="111"/>
      <c r="J683" s="111"/>
      <c r="K683" s="111"/>
    </row>
    <row r="684" spans="2:11">
      <c r="B684" s="110"/>
      <c r="C684" s="110"/>
      <c r="D684" s="110"/>
      <c r="E684" s="111"/>
      <c r="F684" s="111"/>
      <c r="G684" s="111"/>
      <c r="H684" s="111"/>
      <c r="I684" s="111"/>
      <c r="J684" s="111"/>
      <c r="K684" s="111"/>
    </row>
    <row r="685" spans="2:11">
      <c r="B685" s="110"/>
      <c r="C685" s="110"/>
      <c r="D685" s="110"/>
      <c r="E685" s="111"/>
      <c r="F685" s="111"/>
      <c r="G685" s="111"/>
      <c r="H685" s="111"/>
      <c r="I685" s="111"/>
      <c r="J685" s="111"/>
      <c r="K685" s="111"/>
    </row>
    <row r="686" spans="2:11">
      <c r="B686" s="110"/>
      <c r="C686" s="110"/>
      <c r="D686" s="110"/>
      <c r="E686" s="111"/>
      <c r="F686" s="111"/>
      <c r="G686" s="111"/>
      <c r="H686" s="111"/>
      <c r="I686" s="111"/>
      <c r="J686" s="111"/>
      <c r="K686" s="111"/>
    </row>
    <row r="687" spans="2:11">
      <c r="B687" s="110"/>
      <c r="C687" s="110"/>
      <c r="D687" s="110"/>
      <c r="E687" s="111"/>
      <c r="F687" s="111"/>
      <c r="G687" s="111"/>
      <c r="H687" s="111"/>
      <c r="I687" s="111"/>
      <c r="J687" s="111"/>
      <c r="K687" s="111"/>
    </row>
    <row r="688" spans="2:11">
      <c r="B688" s="110"/>
      <c r="C688" s="110"/>
      <c r="D688" s="110"/>
      <c r="E688" s="111"/>
      <c r="F688" s="111"/>
      <c r="G688" s="111"/>
      <c r="H688" s="111"/>
      <c r="I688" s="111"/>
      <c r="J688" s="111"/>
      <c r="K688" s="111"/>
    </row>
    <row r="689" spans="2:11">
      <c r="B689" s="110"/>
      <c r="C689" s="110"/>
      <c r="D689" s="110"/>
      <c r="E689" s="111"/>
      <c r="F689" s="111"/>
      <c r="G689" s="111"/>
      <c r="H689" s="111"/>
      <c r="I689" s="111"/>
      <c r="J689" s="111"/>
      <c r="K689" s="111"/>
    </row>
    <row r="690" spans="2:11">
      <c r="B690" s="110"/>
      <c r="C690" s="110"/>
      <c r="D690" s="110"/>
      <c r="E690" s="111"/>
      <c r="F690" s="111"/>
      <c r="G690" s="111"/>
      <c r="H690" s="111"/>
      <c r="I690" s="111"/>
      <c r="J690" s="111"/>
      <c r="K690" s="111"/>
    </row>
    <row r="691" spans="2:11">
      <c r="B691" s="110"/>
      <c r="C691" s="110"/>
      <c r="D691" s="110"/>
      <c r="E691" s="111"/>
      <c r="F691" s="111"/>
      <c r="G691" s="111"/>
      <c r="H691" s="111"/>
      <c r="I691" s="111"/>
      <c r="J691" s="111"/>
      <c r="K691" s="111"/>
    </row>
    <row r="692" spans="2:11">
      <c r="B692" s="110"/>
      <c r="C692" s="110"/>
      <c r="D692" s="110"/>
      <c r="E692" s="111"/>
      <c r="F692" s="111"/>
      <c r="G692" s="111"/>
      <c r="H692" s="111"/>
      <c r="I692" s="111"/>
      <c r="J692" s="111"/>
      <c r="K692" s="111"/>
    </row>
    <row r="693" spans="2:11">
      <c r="B693" s="110"/>
      <c r="C693" s="110"/>
      <c r="D693" s="110"/>
      <c r="E693" s="111"/>
      <c r="F693" s="111"/>
      <c r="G693" s="111"/>
      <c r="H693" s="111"/>
      <c r="I693" s="111"/>
      <c r="J693" s="111"/>
      <c r="K693" s="111"/>
    </row>
    <row r="694" spans="2:11">
      <c r="B694" s="110"/>
      <c r="C694" s="110"/>
      <c r="D694" s="110"/>
      <c r="E694" s="111"/>
      <c r="F694" s="111"/>
      <c r="G694" s="111"/>
      <c r="H694" s="111"/>
      <c r="I694" s="111"/>
      <c r="J694" s="111"/>
      <c r="K694" s="111"/>
    </row>
    <row r="695" spans="2:11">
      <c r="B695" s="110"/>
      <c r="C695" s="110"/>
      <c r="D695" s="110"/>
      <c r="E695" s="111"/>
      <c r="F695" s="111"/>
      <c r="G695" s="111"/>
      <c r="H695" s="111"/>
      <c r="I695" s="111"/>
      <c r="J695" s="111"/>
      <c r="K695" s="111"/>
    </row>
    <row r="696" spans="2:11">
      <c r="B696" s="110"/>
      <c r="C696" s="110"/>
      <c r="D696" s="110"/>
      <c r="E696" s="111"/>
      <c r="F696" s="111"/>
      <c r="G696" s="111"/>
      <c r="H696" s="111"/>
      <c r="I696" s="111"/>
      <c r="J696" s="111"/>
      <c r="K696" s="111"/>
    </row>
    <row r="697" spans="2:11">
      <c r="B697" s="110"/>
      <c r="C697" s="110"/>
      <c r="D697" s="110"/>
      <c r="E697" s="111"/>
      <c r="F697" s="111"/>
      <c r="G697" s="111"/>
      <c r="H697" s="111"/>
      <c r="I697" s="111"/>
      <c r="J697" s="111"/>
      <c r="K697" s="111"/>
    </row>
    <row r="698" spans="2:11">
      <c r="B698" s="110"/>
      <c r="C698" s="110"/>
      <c r="D698" s="110"/>
      <c r="E698" s="111"/>
      <c r="F698" s="111"/>
      <c r="G698" s="111"/>
      <c r="H698" s="111"/>
      <c r="I698" s="111"/>
      <c r="J698" s="111"/>
      <c r="K698" s="111"/>
    </row>
    <row r="699" spans="2:11">
      <c r="B699" s="110"/>
      <c r="C699" s="110"/>
      <c r="D699" s="110"/>
      <c r="E699" s="111"/>
      <c r="F699" s="111"/>
      <c r="G699" s="111"/>
      <c r="H699" s="111"/>
      <c r="I699" s="111"/>
      <c r="J699" s="111"/>
      <c r="K699" s="111"/>
    </row>
    <row r="700" spans="2:11">
      <c r="B700" s="110"/>
      <c r="C700" s="110"/>
      <c r="D700" s="110"/>
      <c r="E700" s="111"/>
      <c r="F700" s="111"/>
      <c r="G700" s="111"/>
      <c r="H700" s="111"/>
      <c r="I700" s="111"/>
      <c r="J700" s="111"/>
      <c r="K700" s="111"/>
    </row>
    <row r="701" spans="2:11">
      <c r="B701" s="110"/>
      <c r="C701" s="110"/>
      <c r="D701" s="110"/>
      <c r="E701" s="111"/>
      <c r="F701" s="111"/>
      <c r="G701" s="111"/>
      <c r="H701" s="111"/>
      <c r="I701" s="111"/>
      <c r="J701" s="111"/>
      <c r="K701" s="111"/>
    </row>
    <row r="702" spans="2:11">
      <c r="B702" s="110"/>
      <c r="C702" s="110"/>
      <c r="D702" s="110"/>
      <c r="E702" s="111"/>
      <c r="F702" s="111"/>
      <c r="G702" s="111"/>
      <c r="H702" s="111"/>
      <c r="I702" s="111"/>
      <c r="J702" s="111"/>
      <c r="K702" s="111"/>
    </row>
    <row r="703" spans="2:11">
      <c r="B703" s="110"/>
      <c r="C703" s="110"/>
      <c r="D703" s="110"/>
      <c r="E703" s="111"/>
      <c r="F703" s="111"/>
      <c r="G703" s="111"/>
      <c r="H703" s="111"/>
      <c r="I703" s="111"/>
      <c r="J703" s="111"/>
      <c r="K703" s="111"/>
    </row>
    <row r="704" spans="2:11">
      <c r="B704" s="110"/>
      <c r="C704" s="110"/>
      <c r="D704" s="110"/>
      <c r="E704" s="111"/>
      <c r="F704" s="111"/>
      <c r="G704" s="111"/>
      <c r="H704" s="111"/>
      <c r="I704" s="111"/>
      <c r="J704" s="111"/>
      <c r="K704" s="111"/>
    </row>
    <row r="705" spans="2:11">
      <c r="B705" s="110"/>
      <c r="C705" s="110"/>
      <c r="D705" s="110"/>
      <c r="E705" s="111"/>
      <c r="F705" s="111"/>
      <c r="G705" s="111"/>
      <c r="H705" s="111"/>
      <c r="I705" s="111"/>
      <c r="J705" s="111"/>
      <c r="K705" s="111"/>
    </row>
    <row r="706" spans="2:11">
      <c r="B706" s="110"/>
      <c r="C706" s="110"/>
      <c r="D706" s="110"/>
      <c r="E706" s="111"/>
      <c r="F706" s="111"/>
      <c r="G706" s="111"/>
      <c r="H706" s="111"/>
      <c r="I706" s="111"/>
      <c r="J706" s="111"/>
      <c r="K706" s="111"/>
    </row>
    <row r="707" spans="2:11">
      <c r="B707" s="110"/>
      <c r="C707" s="110"/>
      <c r="D707" s="110"/>
      <c r="E707" s="111"/>
      <c r="F707" s="111"/>
      <c r="G707" s="111"/>
      <c r="H707" s="111"/>
      <c r="I707" s="111"/>
      <c r="J707" s="111"/>
      <c r="K707" s="111"/>
    </row>
    <row r="708" spans="2:11">
      <c r="B708" s="110"/>
      <c r="C708" s="110"/>
      <c r="D708" s="110"/>
      <c r="E708" s="111"/>
      <c r="F708" s="111"/>
      <c r="G708" s="111"/>
      <c r="H708" s="111"/>
      <c r="I708" s="111"/>
      <c r="J708" s="111"/>
      <c r="K708" s="111"/>
    </row>
    <row r="709" spans="2:11">
      <c r="B709" s="110"/>
      <c r="C709" s="110"/>
      <c r="D709" s="110"/>
      <c r="E709" s="111"/>
      <c r="F709" s="111"/>
      <c r="G709" s="111"/>
      <c r="H709" s="111"/>
      <c r="I709" s="111"/>
      <c r="J709" s="111"/>
      <c r="K709" s="111"/>
    </row>
    <row r="710" spans="2:11">
      <c r="B710" s="110"/>
      <c r="C710" s="110"/>
      <c r="D710" s="110"/>
      <c r="E710" s="111"/>
      <c r="F710" s="111"/>
      <c r="G710" s="111"/>
      <c r="H710" s="111"/>
      <c r="I710" s="111"/>
      <c r="J710" s="111"/>
      <c r="K710" s="111"/>
    </row>
    <row r="711" spans="2:11">
      <c r="B711" s="110"/>
      <c r="C711" s="110"/>
      <c r="D711" s="110"/>
      <c r="E711" s="111"/>
      <c r="F711" s="111"/>
      <c r="G711" s="111"/>
      <c r="H711" s="111"/>
      <c r="I711" s="111"/>
      <c r="J711" s="111"/>
      <c r="K711" s="111"/>
    </row>
    <row r="712" spans="2:11">
      <c r="B712" s="110"/>
      <c r="C712" s="110"/>
      <c r="D712" s="110"/>
      <c r="E712" s="111"/>
      <c r="F712" s="111"/>
      <c r="G712" s="111"/>
      <c r="H712" s="111"/>
      <c r="I712" s="111"/>
      <c r="J712" s="111"/>
      <c r="K712" s="111"/>
    </row>
    <row r="713" spans="2:11">
      <c r="B713" s="110"/>
      <c r="C713" s="110"/>
      <c r="D713" s="110"/>
      <c r="E713" s="111"/>
      <c r="F713" s="111"/>
      <c r="G713" s="111"/>
      <c r="H713" s="111"/>
      <c r="I713" s="111"/>
      <c r="J713" s="111"/>
      <c r="K713" s="111"/>
    </row>
    <row r="714" spans="2:11">
      <c r="B714" s="110"/>
      <c r="C714" s="110"/>
      <c r="D714" s="110"/>
      <c r="E714" s="111"/>
      <c r="F714" s="111"/>
      <c r="G714" s="111"/>
      <c r="H714" s="111"/>
      <c r="I714" s="111"/>
      <c r="J714" s="111"/>
      <c r="K714" s="111"/>
    </row>
    <row r="715" spans="2:11">
      <c r="B715" s="110"/>
      <c r="C715" s="110"/>
      <c r="D715" s="110"/>
      <c r="E715" s="111"/>
      <c r="F715" s="111"/>
      <c r="G715" s="111"/>
      <c r="H715" s="111"/>
      <c r="I715" s="111"/>
      <c r="J715" s="111"/>
      <c r="K715" s="111"/>
    </row>
    <row r="716" spans="2:11">
      <c r="B716" s="110"/>
      <c r="C716" s="110"/>
      <c r="D716" s="110"/>
      <c r="E716" s="111"/>
      <c r="F716" s="111"/>
      <c r="G716" s="111"/>
      <c r="H716" s="111"/>
      <c r="I716" s="111"/>
      <c r="J716" s="111"/>
      <c r="K716" s="111"/>
    </row>
    <row r="717" spans="2:11">
      <c r="B717" s="110"/>
      <c r="C717" s="110"/>
      <c r="D717" s="110"/>
      <c r="E717" s="111"/>
      <c r="F717" s="111"/>
      <c r="G717" s="111"/>
      <c r="H717" s="111"/>
      <c r="I717" s="111"/>
      <c r="J717" s="111"/>
      <c r="K717" s="111"/>
    </row>
    <row r="718" spans="2:11">
      <c r="B718" s="110"/>
      <c r="C718" s="110"/>
      <c r="D718" s="110"/>
      <c r="E718" s="111"/>
      <c r="F718" s="111"/>
      <c r="G718" s="111"/>
      <c r="H718" s="111"/>
      <c r="I718" s="111"/>
      <c r="J718" s="111"/>
      <c r="K718" s="111"/>
    </row>
    <row r="719" spans="2:11">
      <c r="B719" s="110"/>
      <c r="C719" s="110"/>
      <c r="D719" s="110"/>
      <c r="E719" s="111"/>
      <c r="F719" s="111"/>
      <c r="G719" s="111"/>
      <c r="H719" s="111"/>
      <c r="I719" s="111"/>
      <c r="J719" s="111"/>
      <c r="K719" s="111"/>
    </row>
    <row r="720" spans="2:11">
      <c r="B720" s="110"/>
      <c r="C720" s="110"/>
      <c r="D720" s="110"/>
      <c r="E720" s="111"/>
      <c r="F720" s="111"/>
      <c r="G720" s="111"/>
      <c r="H720" s="111"/>
      <c r="I720" s="111"/>
      <c r="J720" s="111"/>
      <c r="K720" s="111"/>
    </row>
    <row r="721" spans="2:11">
      <c r="B721" s="110"/>
      <c r="C721" s="110"/>
      <c r="D721" s="110"/>
      <c r="E721" s="111"/>
      <c r="F721" s="111"/>
      <c r="G721" s="111"/>
      <c r="H721" s="111"/>
      <c r="I721" s="111"/>
      <c r="J721" s="111"/>
      <c r="K721" s="111"/>
    </row>
    <row r="722" spans="2:11">
      <c r="B722" s="110"/>
      <c r="C722" s="110"/>
      <c r="D722" s="110"/>
      <c r="E722" s="111"/>
      <c r="F722" s="111"/>
      <c r="G722" s="111"/>
      <c r="H722" s="111"/>
      <c r="I722" s="111"/>
      <c r="J722" s="111"/>
      <c r="K722" s="111"/>
    </row>
    <row r="723" spans="2:11">
      <c r="B723" s="110"/>
      <c r="C723" s="110"/>
      <c r="D723" s="110"/>
      <c r="E723" s="111"/>
      <c r="F723" s="111"/>
      <c r="G723" s="111"/>
      <c r="H723" s="111"/>
      <c r="I723" s="111"/>
      <c r="J723" s="111"/>
      <c r="K723" s="111"/>
    </row>
    <row r="724" spans="2:11">
      <c r="B724" s="110"/>
      <c r="C724" s="110"/>
      <c r="D724" s="110"/>
      <c r="E724" s="111"/>
      <c r="F724" s="111"/>
      <c r="G724" s="111"/>
      <c r="H724" s="111"/>
      <c r="I724" s="111"/>
      <c r="J724" s="111"/>
      <c r="K724" s="111"/>
    </row>
    <row r="725" spans="2:11">
      <c r="B725" s="110"/>
      <c r="C725" s="110"/>
      <c r="D725" s="110"/>
      <c r="E725" s="111"/>
      <c r="F725" s="111"/>
      <c r="G725" s="111"/>
      <c r="H725" s="111"/>
      <c r="I725" s="111"/>
      <c r="J725" s="111"/>
      <c r="K725" s="111"/>
    </row>
    <row r="726" spans="2:11">
      <c r="B726" s="110"/>
      <c r="C726" s="110"/>
      <c r="D726" s="110"/>
      <c r="E726" s="111"/>
      <c r="F726" s="111"/>
      <c r="G726" s="111"/>
      <c r="H726" s="111"/>
      <c r="I726" s="111"/>
      <c r="J726" s="111"/>
      <c r="K726" s="111"/>
    </row>
    <row r="727" spans="2:11">
      <c r="B727" s="110"/>
      <c r="C727" s="110"/>
      <c r="D727" s="110"/>
      <c r="E727" s="111"/>
      <c r="F727" s="111"/>
      <c r="G727" s="111"/>
      <c r="H727" s="111"/>
      <c r="I727" s="111"/>
      <c r="J727" s="111"/>
      <c r="K727" s="111"/>
    </row>
    <row r="728" spans="2:11">
      <c r="B728" s="110"/>
      <c r="C728" s="110"/>
      <c r="D728" s="110"/>
      <c r="E728" s="111"/>
      <c r="F728" s="111"/>
      <c r="G728" s="111"/>
      <c r="H728" s="111"/>
      <c r="I728" s="111"/>
      <c r="J728" s="111"/>
      <c r="K728" s="111"/>
    </row>
    <row r="729" spans="2:11">
      <c r="B729" s="110"/>
      <c r="C729" s="110"/>
      <c r="D729" s="110"/>
      <c r="E729" s="111"/>
      <c r="F729" s="111"/>
      <c r="G729" s="111"/>
      <c r="H729" s="111"/>
      <c r="I729" s="111"/>
      <c r="J729" s="111"/>
      <c r="K729" s="111"/>
    </row>
    <row r="730" spans="2:11">
      <c r="B730" s="110"/>
      <c r="C730" s="110"/>
      <c r="D730" s="110"/>
      <c r="E730" s="111"/>
      <c r="F730" s="111"/>
      <c r="G730" s="111"/>
      <c r="H730" s="111"/>
      <c r="I730" s="111"/>
      <c r="J730" s="111"/>
      <c r="K730" s="111"/>
    </row>
    <row r="731" spans="2:11">
      <c r="B731" s="110"/>
      <c r="C731" s="110"/>
      <c r="D731" s="110"/>
      <c r="E731" s="111"/>
      <c r="F731" s="111"/>
      <c r="G731" s="111"/>
      <c r="H731" s="111"/>
      <c r="I731" s="111"/>
      <c r="J731" s="111"/>
      <c r="K731" s="111"/>
    </row>
    <row r="732" spans="2:11">
      <c r="B732" s="110"/>
      <c r="C732" s="110"/>
      <c r="D732" s="110"/>
      <c r="E732" s="111"/>
      <c r="F732" s="111"/>
      <c r="G732" s="111"/>
      <c r="H732" s="111"/>
      <c r="I732" s="111"/>
      <c r="J732" s="111"/>
      <c r="K732" s="111"/>
    </row>
    <row r="733" spans="2:11">
      <c r="B733" s="110"/>
      <c r="C733" s="110"/>
      <c r="D733" s="110"/>
      <c r="E733" s="111"/>
      <c r="F733" s="111"/>
      <c r="G733" s="111"/>
      <c r="H733" s="111"/>
      <c r="I733" s="111"/>
      <c r="J733" s="111"/>
      <c r="K733" s="111"/>
    </row>
    <row r="734" spans="2:11">
      <c r="B734" s="110"/>
      <c r="C734" s="110"/>
      <c r="D734" s="110"/>
      <c r="E734" s="111"/>
      <c r="F734" s="111"/>
      <c r="G734" s="111"/>
      <c r="H734" s="111"/>
      <c r="I734" s="111"/>
      <c r="J734" s="111"/>
      <c r="K734" s="111"/>
    </row>
    <row r="735" spans="2:11">
      <c r="B735" s="110"/>
      <c r="C735" s="110"/>
      <c r="D735" s="110"/>
      <c r="E735" s="111"/>
      <c r="F735" s="111"/>
      <c r="G735" s="111"/>
      <c r="H735" s="111"/>
      <c r="I735" s="111"/>
      <c r="J735" s="111"/>
      <c r="K735" s="111"/>
    </row>
    <row r="736" spans="2:11">
      <c r="B736" s="110"/>
      <c r="C736" s="110"/>
      <c r="D736" s="110"/>
      <c r="E736" s="111"/>
      <c r="F736" s="111"/>
      <c r="G736" s="111"/>
      <c r="H736" s="111"/>
      <c r="I736" s="111"/>
      <c r="J736" s="111"/>
      <c r="K736" s="111"/>
    </row>
    <row r="737" spans="2:11">
      <c r="B737" s="110"/>
      <c r="C737" s="110"/>
      <c r="D737" s="110"/>
      <c r="E737" s="111"/>
      <c r="F737" s="111"/>
      <c r="G737" s="111"/>
      <c r="H737" s="111"/>
      <c r="I737" s="111"/>
      <c r="J737" s="111"/>
      <c r="K737" s="111"/>
    </row>
    <row r="738" spans="2:11">
      <c r="B738" s="110"/>
      <c r="C738" s="110"/>
      <c r="D738" s="110"/>
      <c r="E738" s="111"/>
      <c r="F738" s="111"/>
      <c r="G738" s="111"/>
      <c r="H738" s="111"/>
      <c r="I738" s="111"/>
      <c r="J738" s="111"/>
      <c r="K738" s="111"/>
    </row>
    <row r="739" spans="2:11">
      <c r="B739" s="110"/>
      <c r="C739" s="110"/>
      <c r="D739" s="110"/>
      <c r="E739" s="111"/>
      <c r="F739" s="111"/>
      <c r="G739" s="111"/>
      <c r="H739" s="111"/>
      <c r="I739" s="111"/>
      <c r="J739" s="111"/>
      <c r="K739" s="111"/>
    </row>
    <row r="740" spans="2:11">
      <c r="B740" s="110"/>
      <c r="C740" s="110"/>
      <c r="D740" s="110"/>
      <c r="E740" s="111"/>
      <c r="F740" s="111"/>
      <c r="G740" s="111"/>
      <c r="H740" s="111"/>
      <c r="I740" s="111"/>
      <c r="J740" s="111"/>
      <c r="K740" s="111"/>
    </row>
    <row r="741" spans="2:11">
      <c r="B741" s="110"/>
      <c r="C741" s="110"/>
      <c r="D741" s="110"/>
      <c r="E741" s="111"/>
      <c r="F741" s="111"/>
      <c r="G741" s="111"/>
      <c r="H741" s="111"/>
      <c r="I741" s="111"/>
      <c r="J741" s="111"/>
      <c r="K741" s="111"/>
    </row>
    <row r="742" spans="2:11">
      <c r="B742" s="110"/>
      <c r="C742" s="110"/>
      <c r="D742" s="110"/>
      <c r="E742" s="111"/>
      <c r="F742" s="111"/>
      <c r="G742" s="111"/>
      <c r="H742" s="111"/>
      <c r="I742" s="111"/>
      <c r="J742" s="111"/>
      <c r="K742" s="111"/>
    </row>
    <row r="743" spans="2:11">
      <c r="B743" s="110"/>
      <c r="C743" s="110"/>
      <c r="D743" s="110"/>
      <c r="E743" s="111"/>
      <c r="F743" s="111"/>
      <c r="G743" s="111"/>
      <c r="H743" s="111"/>
      <c r="I743" s="111"/>
      <c r="J743" s="111"/>
      <c r="K743" s="111"/>
    </row>
    <row r="744" spans="2:11">
      <c r="B744" s="110"/>
      <c r="C744" s="110"/>
      <c r="D744" s="110"/>
      <c r="E744" s="111"/>
      <c r="F744" s="111"/>
      <c r="G744" s="111"/>
      <c r="H744" s="111"/>
      <c r="I744" s="111"/>
      <c r="J744" s="111"/>
      <c r="K744" s="111"/>
    </row>
    <row r="745" spans="2:11">
      <c r="B745" s="110"/>
      <c r="C745" s="110"/>
      <c r="D745" s="110"/>
      <c r="E745" s="111"/>
      <c r="F745" s="111"/>
      <c r="G745" s="111"/>
      <c r="H745" s="111"/>
      <c r="I745" s="111"/>
      <c r="J745" s="111"/>
      <c r="K745" s="111"/>
    </row>
    <row r="746" spans="2:11">
      <c r="B746" s="110"/>
      <c r="C746" s="110"/>
      <c r="D746" s="110"/>
      <c r="E746" s="111"/>
      <c r="F746" s="111"/>
      <c r="G746" s="111"/>
      <c r="H746" s="111"/>
      <c r="I746" s="111"/>
      <c r="J746" s="111"/>
      <c r="K746" s="111"/>
    </row>
    <row r="747" spans="2:11">
      <c r="B747" s="110"/>
      <c r="C747" s="110"/>
      <c r="D747" s="110"/>
      <c r="E747" s="111"/>
      <c r="F747" s="111"/>
      <c r="G747" s="111"/>
      <c r="H747" s="111"/>
      <c r="I747" s="111"/>
      <c r="J747" s="111"/>
      <c r="K747" s="111"/>
    </row>
    <row r="748" spans="2:11">
      <c r="B748" s="110"/>
      <c r="C748" s="110"/>
      <c r="D748" s="110"/>
      <c r="E748" s="111"/>
      <c r="F748" s="111"/>
      <c r="G748" s="111"/>
      <c r="H748" s="111"/>
      <c r="I748" s="111"/>
      <c r="J748" s="111"/>
      <c r="K748" s="111"/>
    </row>
    <row r="749" spans="2:11">
      <c r="B749" s="110"/>
      <c r="C749" s="110"/>
      <c r="D749" s="110"/>
      <c r="E749" s="111"/>
      <c r="F749" s="111"/>
      <c r="G749" s="111"/>
      <c r="H749" s="111"/>
      <c r="I749" s="111"/>
      <c r="J749" s="111"/>
      <c r="K749" s="111"/>
    </row>
    <row r="750" spans="2:11">
      <c r="B750" s="110"/>
      <c r="C750" s="110"/>
      <c r="D750" s="110"/>
      <c r="E750" s="111"/>
      <c r="F750" s="111"/>
      <c r="G750" s="111"/>
      <c r="H750" s="111"/>
      <c r="I750" s="111"/>
      <c r="J750" s="111"/>
      <c r="K750" s="111"/>
    </row>
    <row r="751" spans="2:11">
      <c r="B751" s="110"/>
      <c r="C751" s="110"/>
      <c r="D751" s="110"/>
      <c r="E751" s="111"/>
      <c r="F751" s="111"/>
      <c r="G751" s="111"/>
      <c r="H751" s="111"/>
      <c r="I751" s="111"/>
      <c r="J751" s="111"/>
      <c r="K751" s="111"/>
    </row>
    <row r="752" spans="2:11">
      <c r="B752" s="110"/>
      <c r="C752" s="110"/>
      <c r="D752" s="110"/>
      <c r="E752" s="111"/>
      <c r="F752" s="111"/>
      <c r="G752" s="111"/>
      <c r="H752" s="111"/>
      <c r="I752" s="111"/>
      <c r="J752" s="111"/>
      <c r="K752" s="111"/>
    </row>
    <row r="753" spans="2:11">
      <c r="B753" s="110"/>
      <c r="C753" s="110"/>
      <c r="D753" s="110"/>
      <c r="E753" s="111"/>
      <c r="F753" s="111"/>
      <c r="G753" s="111"/>
      <c r="H753" s="111"/>
      <c r="I753" s="111"/>
      <c r="J753" s="111"/>
      <c r="K753" s="111"/>
    </row>
    <row r="754" spans="2:11">
      <c r="B754" s="110"/>
      <c r="C754" s="110"/>
      <c r="D754" s="110"/>
      <c r="E754" s="111"/>
      <c r="F754" s="111"/>
      <c r="G754" s="111"/>
      <c r="H754" s="111"/>
      <c r="I754" s="111"/>
      <c r="J754" s="111"/>
      <c r="K754" s="111"/>
    </row>
    <row r="755" spans="2:11">
      <c r="B755" s="110"/>
      <c r="C755" s="110"/>
      <c r="D755" s="110"/>
      <c r="E755" s="111"/>
      <c r="F755" s="111"/>
      <c r="G755" s="111"/>
      <c r="H755" s="111"/>
      <c r="I755" s="111"/>
      <c r="J755" s="111"/>
      <c r="K755" s="111"/>
    </row>
    <row r="756" spans="2:11">
      <c r="B756" s="110"/>
      <c r="C756" s="110"/>
      <c r="D756" s="110"/>
      <c r="E756" s="111"/>
      <c r="F756" s="111"/>
      <c r="G756" s="111"/>
      <c r="H756" s="111"/>
      <c r="I756" s="111"/>
      <c r="J756" s="111"/>
      <c r="K756" s="111"/>
    </row>
    <row r="757" spans="2:11">
      <c r="B757" s="110"/>
      <c r="C757" s="110"/>
      <c r="D757" s="110"/>
      <c r="E757" s="111"/>
      <c r="F757" s="111"/>
      <c r="G757" s="111"/>
      <c r="H757" s="111"/>
      <c r="I757" s="111"/>
      <c r="J757" s="111"/>
      <c r="K757" s="111"/>
    </row>
    <row r="758" spans="2:11">
      <c r="B758" s="110"/>
      <c r="C758" s="110"/>
      <c r="D758" s="110"/>
      <c r="E758" s="111"/>
      <c r="F758" s="111"/>
      <c r="G758" s="111"/>
      <c r="H758" s="111"/>
      <c r="I758" s="111"/>
      <c r="J758" s="111"/>
      <c r="K758" s="111"/>
    </row>
    <row r="759" spans="2:11">
      <c r="B759" s="110"/>
      <c r="C759" s="110"/>
      <c r="D759" s="110"/>
      <c r="E759" s="111"/>
      <c r="F759" s="111"/>
      <c r="G759" s="111"/>
      <c r="H759" s="111"/>
      <c r="I759" s="111"/>
      <c r="J759" s="111"/>
      <c r="K759" s="111"/>
    </row>
    <row r="760" spans="2:11">
      <c r="B760" s="110"/>
      <c r="C760" s="110"/>
      <c r="D760" s="110"/>
      <c r="E760" s="111"/>
      <c r="F760" s="111"/>
      <c r="G760" s="111"/>
      <c r="H760" s="111"/>
      <c r="I760" s="111"/>
      <c r="J760" s="111"/>
      <c r="K760" s="111"/>
    </row>
    <row r="761" spans="2:11">
      <c r="B761" s="110"/>
      <c r="C761" s="110"/>
      <c r="D761" s="110"/>
      <c r="E761" s="111"/>
      <c r="F761" s="111"/>
      <c r="G761" s="111"/>
      <c r="H761" s="111"/>
      <c r="I761" s="111"/>
      <c r="J761" s="111"/>
      <c r="K761" s="111"/>
    </row>
    <row r="762" spans="2:11">
      <c r="B762" s="110"/>
      <c r="C762" s="110"/>
      <c r="D762" s="110"/>
      <c r="E762" s="111"/>
      <c r="F762" s="111"/>
      <c r="G762" s="111"/>
      <c r="H762" s="111"/>
      <c r="I762" s="111"/>
      <c r="J762" s="111"/>
      <c r="K762" s="111"/>
    </row>
    <row r="763" spans="2:11">
      <c r="B763" s="110"/>
      <c r="C763" s="110"/>
      <c r="D763" s="110"/>
      <c r="E763" s="111"/>
      <c r="F763" s="111"/>
      <c r="G763" s="111"/>
      <c r="H763" s="111"/>
      <c r="I763" s="111"/>
      <c r="J763" s="111"/>
      <c r="K763" s="111"/>
    </row>
    <row r="764" spans="2:11">
      <c r="B764" s="110"/>
      <c r="C764" s="110"/>
      <c r="D764" s="110"/>
      <c r="E764" s="111"/>
      <c r="F764" s="111"/>
      <c r="G764" s="111"/>
      <c r="H764" s="111"/>
      <c r="I764" s="111"/>
      <c r="J764" s="111"/>
      <c r="K764" s="111"/>
    </row>
    <row r="765" spans="2:11">
      <c r="B765" s="110"/>
      <c r="C765" s="110"/>
      <c r="D765" s="110"/>
      <c r="E765" s="111"/>
      <c r="F765" s="111"/>
      <c r="G765" s="111"/>
      <c r="H765" s="111"/>
      <c r="I765" s="111"/>
      <c r="J765" s="111"/>
      <c r="K765" s="111"/>
    </row>
    <row r="766" spans="2:11">
      <c r="B766" s="110"/>
      <c r="C766" s="110"/>
      <c r="D766" s="110"/>
      <c r="E766" s="111"/>
      <c r="F766" s="111"/>
      <c r="G766" s="111"/>
      <c r="H766" s="111"/>
      <c r="I766" s="111"/>
      <c r="J766" s="111"/>
      <c r="K766" s="111"/>
    </row>
    <row r="767" spans="2:11">
      <c r="B767" s="110"/>
      <c r="C767" s="110"/>
      <c r="D767" s="110"/>
      <c r="E767" s="111"/>
      <c r="F767" s="111"/>
      <c r="G767" s="111"/>
      <c r="H767" s="111"/>
      <c r="I767" s="111"/>
      <c r="J767" s="111"/>
      <c r="K767" s="111"/>
    </row>
    <row r="768" spans="2:11">
      <c r="B768" s="110"/>
      <c r="C768" s="110"/>
      <c r="D768" s="110"/>
      <c r="E768" s="111"/>
      <c r="F768" s="111"/>
      <c r="G768" s="111"/>
      <c r="H768" s="111"/>
      <c r="I768" s="111"/>
      <c r="J768" s="111"/>
      <c r="K768" s="111"/>
    </row>
    <row r="769" spans="2:11">
      <c r="B769" s="110"/>
      <c r="C769" s="110"/>
      <c r="D769" s="110"/>
      <c r="E769" s="111"/>
      <c r="F769" s="111"/>
      <c r="G769" s="111"/>
      <c r="H769" s="111"/>
      <c r="I769" s="111"/>
      <c r="J769" s="111"/>
      <c r="K769" s="111"/>
    </row>
    <row r="770" spans="2:11">
      <c r="B770" s="110"/>
      <c r="C770" s="110"/>
      <c r="D770" s="110"/>
      <c r="E770" s="111"/>
      <c r="F770" s="111"/>
      <c r="G770" s="111"/>
      <c r="H770" s="111"/>
      <c r="I770" s="111"/>
      <c r="J770" s="111"/>
      <c r="K770" s="111"/>
    </row>
    <row r="771" spans="2:11">
      <c r="B771" s="110"/>
      <c r="C771" s="110"/>
      <c r="D771" s="110"/>
      <c r="E771" s="111"/>
      <c r="F771" s="111"/>
      <c r="G771" s="111"/>
      <c r="H771" s="111"/>
      <c r="I771" s="111"/>
      <c r="J771" s="111"/>
      <c r="K771" s="111"/>
    </row>
    <row r="772" spans="2:11">
      <c r="B772" s="110"/>
      <c r="C772" s="110"/>
      <c r="D772" s="110"/>
      <c r="E772" s="111"/>
      <c r="F772" s="111"/>
      <c r="G772" s="111"/>
      <c r="H772" s="111"/>
      <c r="I772" s="111"/>
      <c r="J772" s="111"/>
      <c r="K772" s="111"/>
    </row>
    <row r="773" spans="2:11">
      <c r="B773" s="110"/>
      <c r="C773" s="110"/>
      <c r="D773" s="110"/>
      <c r="E773" s="111"/>
      <c r="F773" s="111"/>
      <c r="G773" s="111"/>
      <c r="H773" s="111"/>
      <c r="I773" s="111"/>
      <c r="J773" s="111"/>
      <c r="K773" s="111"/>
    </row>
    <row r="774" spans="2:11">
      <c r="B774" s="110"/>
      <c r="C774" s="110"/>
      <c r="D774" s="110"/>
      <c r="E774" s="111"/>
      <c r="F774" s="111"/>
      <c r="G774" s="111"/>
      <c r="H774" s="111"/>
      <c r="I774" s="111"/>
      <c r="J774" s="111"/>
      <c r="K774" s="111"/>
    </row>
    <row r="775" spans="2:11">
      <c r="B775" s="110"/>
      <c r="C775" s="110"/>
      <c r="D775" s="110"/>
      <c r="E775" s="111"/>
      <c r="F775" s="111"/>
      <c r="G775" s="111"/>
      <c r="H775" s="111"/>
      <c r="I775" s="111"/>
      <c r="J775" s="111"/>
      <c r="K775" s="111"/>
    </row>
    <row r="776" spans="2:11">
      <c r="B776" s="110"/>
      <c r="C776" s="110"/>
      <c r="D776" s="110"/>
      <c r="E776" s="111"/>
      <c r="F776" s="111"/>
      <c r="G776" s="111"/>
      <c r="H776" s="111"/>
      <c r="I776" s="111"/>
      <c r="J776" s="111"/>
      <c r="K776" s="111"/>
    </row>
    <row r="777" spans="2:11">
      <c r="B777" s="110"/>
      <c r="C777" s="110"/>
      <c r="D777" s="110"/>
      <c r="E777" s="111"/>
      <c r="F777" s="111"/>
      <c r="G777" s="111"/>
      <c r="H777" s="111"/>
      <c r="I777" s="111"/>
      <c r="J777" s="111"/>
      <c r="K777" s="111"/>
    </row>
    <row r="778" spans="2:11">
      <c r="B778" s="110"/>
      <c r="C778" s="110"/>
      <c r="D778" s="110"/>
      <c r="E778" s="111"/>
      <c r="F778" s="111"/>
      <c r="G778" s="111"/>
      <c r="H778" s="111"/>
      <c r="I778" s="111"/>
      <c r="J778" s="111"/>
      <c r="K778" s="111"/>
    </row>
    <row r="779" spans="2:11">
      <c r="B779" s="110"/>
      <c r="C779" s="110"/>
      <c r="D779" s="110"/>
      <c r="E779" s="111"/>
      <c r="F779" s="111"/>
      <c r="G779" s="111"/>
      <c r="H779" s="111"/>
      <c r="I779" s="111"/>
      <c r="J779" s="111"/>
      <c r="K779" s="111"/>
    </row>
    <row r="780" spans="2:11">
      <c r="B780" s="110"/>
      <c r="C780" s="110"/>
      <c r="D780" s="110"/>
      <c r="E780" s="111"/>
      <c r="F780" s="111"/>
      <c r="G780" s="111"/>
      <c r="H780" s="111"/>
      <c r="I780" s="111"/>
      <c r="J780" s="111"/>
      <c r="K780" s="111"/>
    </row>
    <row r="781" spans="2:11">
      <c r="B781" s="110"/>
      <c r="C781" s="110"/>
      <c r="D781" s="110"/>
      <c r="E781" s="111"/>
      <c r="F781" s="111"/>
      <c r="G781" s="111"/>
      <c r="H781" s="111"/>
      <c r="I781" s="111"/>
      <c r="J781" s="111"/>
      <c r="K781" s="111"/>
    </row>
    <row r="782" spans="2:11">
      <c r="B782" s="110"/>
      <c r="C782" s="110"/>
      <c r="D782" s="110"/>
      <c r="E782" s="111"/>
      <c r="F782" s="111"/>
      <c r="G782" s="111"/>
      <c r="H782" s="111"/>
      <c r="I782" s="111"/>
      <c r="J782" s="111"/>
      <c r="K782" s="111"/>
    </row>
    <row r="783" spans="2:11">
      <c r="B783" s="110"/>
      <c r="C783" s="110"/>
      <c r="D783" s="110"/>
      <c r="E783" s="111"/>
      <c r="F783" s="111"/>
      <c r="G783" s="111"/>
      <c r="H783" s="111"/>
      <c r="I783" s="111"/>
      <c r="J783" s="111"/>
      <c r="K783" s="111"/>
    </row>
    <row r="784" spans="2:11">
      <c r="B784" s="110"/>
      <c r="C784" s="110"/>
      <c r="D784" s="110"/>
      <c r="E784" s="111"/>
      <c r="F784" s="111"/>
      <c r="G784" s="111"/>
      <c r="H784" s="111"/>
      <c r="I784" s="111"/>
      <c r="J784" s="111"/>
      <c r="K784" s="111"/>
    </row>
    <row r="785" spans="2:11">
      <c r="B785" s="110"/>
      <c r="C785" s="110"/>
      <c r="D785" s="110"/>
      <c r="E785" s="111"/>
      <c r="F785" s="111"/>
      <c r="G785" s="111"/>
      <c r="H785" s="111"/>
      <c r="I785" s="111"/>
      <c r="J785" s="111"/>
      <c r="K785" s="111"/>
    </row>
    <row r="786" spans="2:11">
      <c r="B786" s="110"/>
      <c r="C786" s="110"/>
      <c r="D786" s="110"/>
      <c r="E786" s="111"/>
      <c r="F786" s="111"/>
      <c r="G786" s="111"/>
      <c r="H786" s="111"/>
      <c r="I786" s="111"/>
      <c r="J786" s="111"/>
      <c r="K786" s="111"/>
    </row>
    <row r="787" spans="2:11">
      <c r="B787" s="110"/>
      <c r="C787" s="110"/>
      <c r="D787" s="110"/>
      <c r="E787" s="111"/>
      <c r="F787" s="111"/>
      <c r="G787" s="111"/>
      <c r="H787" s="111"/>
      <c r="I787" s="111"/>
      <c r="J787" s="111"/>
      <c r="K787" s="111"/>
    </row>
    <row r="788" spans="2:11">
      <c r="B788" s="110"/>
      <c r="C788" s="110"/>
      <c r="D788" s="110"/>
      <c r="E788" s="111"/>
      <c r="F788" s="111"/>
      <c r="G788" s="111"/>
      <c r="H788" s="111"/>
      <c r="I788" s="111"/>
      <c r="J788" s="111"/>
      <c r="K788" s="111"/>
    </row>
    <row r="789" spans="2:11">
      <c r="B789" s="110"/>
      <c r="C789" s="110"/>
      <c r="D789" s="110"/>
      <c r="E789" s="111"/>
      <c r="F789" s="111"/>
      <c r="G789" s="111"/>
      <c r="H789" s="111"/>
      <c r="I789" s="111"/>
      <c r="J789" s="111"/>
      <c r="K789" s="111"/>
    </row>
    <row r="790" spans="2:11">
      <c r="B790" s="110"/>
      <c r="C790" s="110"/>
      <c r="D790" s="110"/>
      <c r="E790" s="111"/>
      <c r="F790" s="111"/>
      <c r="G790" s="111"/>
      <c r="H790" s="111"/>
      <c r="I790" s="111"/>
      <c r="J790" s="111"/>
      <c r="K790" s="111"/>
    </row>
    <row r="791" spans="2:11">
      <c r="B791" s="110"/>
      <c r="C791" s="110"/>
      <c r="D791" s="110"/>
      <c r="E791" s="111"/>
      <c r="F791" s="111"/>
      <c r="G791" s="111"/>
      <c r="H791" s="111"/>
      <c r="I791" s="111"/>
      <c r="J791" s="111"/>
      <c r="K791" s="111"/>
    </row>
    <row r="792" spans="2:11">
      <c r="B792" s="110"/>
      <c r="C792" s="110"/>
      <c r="D792" s="110"/>
      <c r="E792" s="111"/>
      <c r="F792" s="111"/>
      <c r="G792" s="111"/>
      <c r="H792" s="111"/>
      <c r="I792" s="111"/>
      <c r="J792" s="111"/>
      <c r="K792" s="111"/>
    </row>
    <row r="793" spans="2:11">
      <c r="B793" s="110"/>
      <c r="C793" s="110"/>
      <c r="D793" s="110"/>
      <c r="E793" s="111"/>
      <c r="F793" s="111"/>
      <c r="G793" s="111"/>
      <c r="H793" s="111"/>
      <c r="I793" s="111"/>
      <c r="J793" s="111"/>
      <c r="K793" s="111"/>
    </row>
    <row r="794" spans="2:11">
      <c r="B794" s="110"/>
      <c r="C794" s="110"/>
      <c r="D794" s="110"/>
      <c r="E794" s="111"/>
      <c r="F794" s="111"/>
      <c r="G794" s="111"/>
      <c r="H794" s="111"/>
      <c r="I794" s="111"/>
      <c r="J794" s="111"/>
      <c r="K794" s="111"/>
    </row>
    <row r="795" spans="2:11">
      <c r="B795" s="110"/>
      <c r="C795" s="110"/>
      <c r="D795" s="110"/>
      <c r="E795" s="111"/>
      <c r="F795" s="111"/>
      <c r="G795" s="111"/>
      <c r="H795" s="111"/>
      <c r="I795" s="111"/>
      <c r="J795" s="111"/>
      <c r="K795" s="111"/>
    </row>
    <row r="796" spans="2:11">
      <c r="B796" s="110"/>
      <c r="C796" s="110"/>
      <c r="D796" s="110"/>
      <c r="E796" s="111"/>
      <c r="F796" s="111"/>
      <c r="G796" s="111"/>
      <c r="H796" s="111"/>
      <c r="I796" s="111"/>
      <c r="J796" s="111"/>
      <c r="K796" s="111"/>
    </row>
    <row r="797" spans="2:11">
      <c r="B797" s="110"/>
      <c r="C797" s="110"/>
      <c r="D797" s="110"/>
      <c r="E797" s="111"/>
      <c r="F797" s="111"/>
      <c r="G797" s="111"/>
      <c r="H797" s="111"/>
      <c r="I797" s="111"/>
      <c r="J797" s="111"/>
      <c r="K797" s="111"/>
    </row>
    <row r="798" spans="2:11">
      <c r="B798" s="110"/>
      <c r="C798" s="110"/>
      <c r="D798" s="110"/>
      <c r="E798" s="111"/>
      <c r="F798" s="111"/>
      <c r="G798" s="111"/>
      <c r="H798" s="111"/>
      <c r="I798" s="111"/>
      <c r="J798" s="111"/>
      <c r="K798" s="111"/>
    </row>
    <row r="799" spans="2:11">
      <c r="B799" s="110"/>
      <c r="C799" s="110"/>
      <c r="D799" s="110"/>
      <c r="E799" s="111"/>
      <c r="F799" s="111"/>
      <c r="G799" s="111"/>
      <c r="H799" s="111"/>
      <c r="I799" s="111"/>
      <c r="J799" s="111"/>
      <c r="K799" s="111"/>
    </row>
    <row r="800" spans="2:11">
      <c r="B800" s="110"/>
      <c r="C800" s="110"/>
      <c r="D800" s="110"/>
      <c r="E800" s="111"/>
      <c r="F800" s="111"/>
      <c r="G800" s="111"/>
      <c r="H800" s="111"/>
      <c r="I800" s="111"/>
      <c r="J800" s="111"/>
      <c r="K800" s="111"/>
    </row>
    <row r="801" spans="2:11">
      <c r="B801" s="110"/>
      <c r="C801" s="110"/>
      <c r="D801" s="110"/>
      <c r="E801" s="111"/>
      <c r="F801" s="111"/>
      <c r="G801" s="111"/>
      <c r="H801" s="111"/>
      <c r="I801" s="111"/>
      <c r="J801" s="111"/>
      <c r="K801" s="111"/>
    </row>
    <row r="802" spans="2:11">
      <c r="B802" s="110"/>
      <c r="C802" s="110"/>
      <c r="D802" s="110"/>
      <c r="E802" s="111"/>
      <c r="F802" s="111"/>
      <c r="G802" s="111"/>
      <c r="H802" s="111"/>
      <c r="I802" s="111"/>
      <c r="J802" s="111"/>
      <c r="K802" s="111"/>
    </row>
    <row r="803" spans="2:11">
      <c r="B803" s="110"/>
      <c r="C803" s="110"/>
      <c r="D803" s="110"/>
      <c r="E803" s="111"/>
      <c r="F803" s="111"/>
      <c r="G803" s="111"/>
      <c r="H803" s="111"/>
      <c r="I803" s="111"/>
      <c r="J803" s="111"/>
      <c r="K803" s="111"/>
    </row>
    <row r="804" spans="2:11">
      <c r="B804" s="110"/>
      <c r="C804" s="110"/>
      <c r="D804" s="110"/>
      <c r="E804" s="111"/>
      <c r="F804" s="111"/>
      <c r="G804" s="111"/>
      <c r="H804" s="111"/>
      <c r="I804" s="111"/>
      <c r="J804" s="111"/>
      <c r="K804" s="111"/>
    </row>
    <row r="805" spans="2:11">
      <c r="B805" s="110"/>
      <c r="C805" s="110"/>
      <c r="D805" s="110"/>
      <c r="E805" s="111"/>
      <c r="F805" s="111"/>
      <c r="G805" s="111"/>
      <c r="H805" s="111"/>
      <c r="I805" s="111"/>
      <c r="J805" s="111"/>
      <c r="K805" s="111"/>
    </row>
    <row r="806" spans="2:11">
      <c r="B806" s="110"/>
      <c r="C806" s="110"/>
      <c r="D806" s="110"/>
      <c r="E806" s="111"/>
      <c r="F806" s="111"/>
      <c r="G806" s="111"/>
      <c r="H806" s="111"/>
      <c r="I806" s="111"/>
      <c r="J806" s="111"/>
      <c r="K806" s="111"/>
    </row>
    <row r="807" spans="2:11">
      <c r="B807" s="110"/>
      <c r="C807" s="110"/>
      <c r="D807" s="110"/>
      <c r="E807" s="111"/>
      <c r="F807" s="111"/>
      <c r="G807" s="111"/>
      <c r="H807" s="111"/>
      <c r="I807" s="111"/>
      <c r="J807" s="111"/>
      <c r="K807" s="111"/>
    </row>
    <row r="808" spans="2:11">
      <c r="B808" s="110"/>
      <c r="C808" s="110"/>
      <c r="D808" s="110"/>
      <c r="E808" s="111"/>
      <c r="F808" s="111"/>
      <c r="G808" s="111"/>
      <c r="H808" s="111"/>
      <c r="I808" s="111"/>
      <c r="J808" s="111"/>
      <c r="K808" s="111"/>
    </row>
    <row r="809" spans="2:11">
      <c r="B809" s="110"/>
      <c r="C809" s="110"/>
      <c r="D809" s="110"/>
      <c r="E809" s="111"/>
      <c r="F809" s="111"/>
      <c r="G809" s="111"/>
      <c r="H809" s="111"/>
      <c r="I809" s="111"/>
      <c r="J809" s="111"/>
      <c r="K809" s="111"/>
    </row>
    <row r="810" spans="2:11">
      <c r="B810" s="110"/>
      <c r="C810" s="110"/>
      <c r="D810" s="110"/>
      <c r="E810" s="111"/>
      <c r="F810" s="111"/>
      <c r="G810" s="111"/>
      <c r="H810" s="111"/>
      <c r="I810" s="111"/>
      <c r="J810" s="111"/>
      <c r="K810" s="111"/>
    </row>
    <row r="811" spans="2:11">
      <c r="B811" s="110"/>
      <c r="C811" s="110"/>
      <c r="D811" s="110"/>
      <c r="E811" s="111"/>
      <c r="F811" s="111"/>
      <c r="G811" s="111"/>
      <c r="H811" s="111"/>
      <c r="I811" s="111"/>
      <c r="J811" s="111"/>
      <c r="K811" s="111"/>
    </row>
    <row r="812" spans="2:11">
      <c r="B812" s="110"/>
      <c r="C812" s="110"/>
      <c r="D812" s="110"/>
      <c r="E812" s="111"/>
      <c r="F812" s="111"/>
      <c r="G812" s="111"/>
      <c r="H812" s="111"/>
      <c r="I812" s="111"/>
      <c r="J812" s="111"/>
      <c r="K812" s="111"/>
    </row>
    <row r="813" spans="2:11">
      <c r="B813" s="110"/>
      <c r="C813" s="110"/>
      <c r="D813" s="110"/>
      <c r="E813" s="111"/>
      <c r="F813" s="111"/>
      <c r="G813" s="111"/>
      <c r="H813" s="111"/>
      <c r="I813" s="111"/>
      <c r="J813" s="111"/>
      <c r="K813" s="111"/>
    </row>
    <row r="814" spans="2:11">
      <c r="B814" s="110"/>
      <c r="C814" s="110"/>
      <c r="D814" s="110"/>
      <c r="E814" s="111"/>
      <c r="F814" s="111"/>
      <c r="G814" s="111"/>
      <c r="H814" s="111"/>
      <c r="I814" s="111"/>
      <c r="J814" s="111"/>
      <c r="K814" s="111"/>
    </row>
    <row r="815" spans="2:11">
      <c r="B815" s="110"/>
      <c r="C815" s="110"/>
      <c r="D815" s="110"/>
      <c r="E815" s="111"/>
      <c r="F815" s="111"/>
      <c r="G815" s="111"/>
      <c r="H815" s="111"/>
      <c r="I815" s="111"/>
      <c r="J815" s="111"/>
      <c r="K815" s="111"/>
    </row>
    <row r="816" spans="2:11">
      <c r="B816" s="110"/>
      <c r="C816" s="110"/>
      <c r="D816" s="110"/>
      <c r="E816" s="111"/>
      <c r="F816" s="111"/>
      <c r="G816" s="111"/>
      <c r="H816" s="111"/>
      <c r="I816" s="111"/>
      <c r="J816" s="111"/>
      <c r="K816" s="111"/>
    </row>
    <row r="817" spans="2:11">
      <c r="B817" s="110"/>
      <c r="C817" s="110"/>
      <c r="D817" s="110"/>
      <c r="E817" s="111"/>
      <c r="F817" s="111"/>
      <c r="G817" s="111"/>
      <c r="H817" s="111"/>
      <c r="I817" s="111"/>
      <c r="J817" s="111"/>
      <c r="K817" s="111"/>
    </row>
    <row r="818" spans="2:11">
      <c r="B818" s="110"/>
      <c r="C818" s="110"/>
      <c r="D818" s="110"/>
      <c r="E818" s="111"/>
      <c r="F818" s="111"/>
      <c r="G818" s="111"/>
      <c r="H818" s="111"/>
      <c r="I818" s="111"/>
      <c r="J818" s="111"/>
      <c r="K818" s="111"/>
    </row>
    <row r="819" spans="2:11">
      <c r="B819" s="110"/>
      <c r="C819" s="110"/>
      <c r="D819" s="110"/>
      <c r="E819" s="111"/>
      <c r="F819" s="111"/>
      <c r="G819" s="111"/>
      <c r="H819" s="111"/>
      <c r="I819" s="111"/>
      <c r="J819" s="111"/>
      <c r="K819" s="111"/>
    </row>
    <row r="820" spans="2:11">
      <c r="B820" s="110"/>
      <c r="C820" s="110"/>
      <c r="D820" s="110"/>
      <c r="E820" s="111"/>
      <c r="F820" s="111"/>
      <c r="G820" s="111"/>
      <c r="H820" s="111"/>
      <c r="I820" s="111"/>
      <c r="J820" s="111"/>
      <c r="K820" s="111"/>
    </row>
    <row r="821" spans="2:11">
      <c r="B821" s="110"/>
      <c r="C821" s="110"/>
      <c r="D821" s="110"/>
      <c r="E821" s="111"/>
      <c r="F821" s="111"/>
      <c r="G821" s="111"/>
      <c r="H821" s="111"/>
      <c r="I821" s="111"/>
      <c r="J821" s="111"/>
      <c r="K821" s="111"/>
    </row>
    <row r="822" spans="2:11">
      <c r="B822" s="110"/>
      <c r="C822" s="110"/>
      <c r="D822" s="110"/>
      <c r="E822" s="111"/>
      <c r="F822" s="111"/>
      <c r="G822" s="111"/>
      <c r="H822" s="111"/>
      <c r="I822" s="111"/>
      <c r="J822" s="111"/>
      <c r="K822" s="111"/>
    </row>
    <row r="823" spans="2:11">
      <c r="B823" s="110"/>
      <c r="C823" s="110"/>
      <c r="D823" s="110"/>
      <c r="E823" s="111"/>
      <c r="F823" s="111"/>
      <c r="G823" s="111"/>
      <c r="H823" s="111"/>
      <c r="I823" s="111"/>
      <c r="J823" s="111"/>
      <c r="K823" s="111"/>
    </row>
    <row r="824" spans="2:11">
      <c r="B824" s="110"/>
      <c r="C824" s="110"/>
      <c r="D824" s="110"/>
      <c r="E824" s="111"/>
      <c r="F824" s="111"/>
      <c r="G824" s="111"/>
      <c r="H824" s="111"/>
      <c r="I824" s="111"/>
      <c r="J824" s="111"/>
      <c r="K824" s="111"/>
    </row>
    <row r="825" spans="2:11">
      <c r="B825" s="110"/>
      <c r="C825" s="110"/>
      <c r="D825" s="110"/>
      <c r="E825" s="111"/>
      <c r="F825" s="111"/>
      <c r="G825" s="111"/>
      <c r="H825" s="111"/>
      <c r="I825" s="111"/>
      <c r="J825" s="111"/>
      <c r="K825" s="111"/>
    </row>
    <row r="826" spans="2:11">
      <c r="B826" s="110"/>
      <c r="C826" s="110"/>
      <c r="D826" s="110"/>
      <c r="E826" s="111"/>
      <c r="F826" s="111"/>
      <c r="G826" s="111"/>
      <c r="H826" s="111"/>
      <c r="I826" s="111"/>
      <c r="J826" s="111"/>
      <c r="K826" s="111"/>
    </row>
    <row r="827" spans="2:11">
      <c r="B827" s="110"/>
      <c r="C827" s="110"/>
      <c r="D827" s="110"/>
      <c r="E827" s="111"/>
      <c r="F827" s="111"/>
      <c r="G827" s="111"/>
      <c r="H827" s="111"/>
      <c r="I827" s="111"/>
      <c r="J827" s="111"/>
      <c r="K827" s="111"/>
    </row>
    <row r="828" spans="2:11">
      <c r="B828" s="110"/>
      <c r="C828" s="110"/>
      <c r="D828" s="110"/>
      <c r="E828" s="111"/>
      <c r="F828" s="111"/>
      <c r="G828" s="111"/>
      <c r="H828" s="111"/>
      <c r="I828" s="111"/>
      <c r="J828" s="111"/>
      <c r="K828" s="111"/>
    </row>
    <row r="829" spans="2:11">
      <c r="B829" s="110"/>
      <c r="C829" s="110"/>
      <c r="D829" s="110"/>
      <c r="E829" s="111"/>
      <c r="F829" s="111"/>
      <c r="G829" s="111"/>
      <c r="H829" s="111"/>
      <c r="I829" s="111"/>
      <c r="J829" s="111"/>
      <c r="K829" s="111"/>
    </row>
    <row r="830" spans="2:11">
      <c r="B830" s="110"/>
      <c r="C830" s="110"/>
      <c r="D830" s="110"/>
      <c r="E830" s="111"/>
      <c r="F830" s="111"/>
      <c r="G830" s="111"/>
      <c r="H830" s="111"/>
      <c r="I830" s="111"/>
      <c r="J830" s="111"/>
      <c r="K830" s="111"/>
    </row>
    <row r="831" spans="2:11">
      <c r="B831" s="110"/>
      <c r="C831" s="110"/>
      <c r="D831" s="110"/>
      <c r="E831" s="111"/>
      <c r="F831" s="111"/>
      <c r="G831" s="111"/>
      <c r="H831" s="111"/>
      <c r="I831" s="111"/>
      <c r="J831" s="111"/>
      <c r="K831" s="111"/>
    </row>
    <row r="832" spans="2:11">
      <c r="B832" s="110"/>
      <c r="C832" s="110"/>
      <c r="D832" s="110"/>
      <c r="E832" s="111"/>
      <c r="F832" s="111"/>
      <c r="G832" s="111"/>
      <c r="H832" s="111"/>
      <c r="I832" s="111"/>
      <c r="J832" s="111"/>
      <c r="K832" s="111"/>
    </row>
    <row r="833" spans="2:11">
      <c r="B833" s="110"/>
      <c r="C833" s="110"/>
      <c r="D833" s="110"/>
      <c r="E833" s="111"/>
      <c r="F833" s="111"/>
      <c r="G833" s="111"/>
      <c r="H833" s="111"/>
      <c r="I833" s="111"/>
      <c r="J833" s="111"/>
      <c r="K833" s="111"/>
    </row>
    <row r="834" spans="2:11">
      <c r="B834" s="110"/>
      <c r="C834" s="110"/>
      <c r="D834" s="110"/>
      <c r="E834" s="111"/>
      <c r="F834" s="111"/>
      <c r="G834" s="111"/>
      <c r="H834" s="111"/>
      <c r="I834" s="111"/>
      <c r="J834" s="111"/>
      <c r="K834" s="111"/>
    </row>
    <row r="835" spans="2:11">
      <c r="B835" s="110"/>
      <c r="C835" s="110"/>
      <c r="D835" s="110"/>
      <c r="E835" s="111"/>
      <c r="F835" s="111"/>
      <c r="G835" s="111"/>
      <c r="H835" s="111"/>
      <c r="I835" s="111"/>
      <c r="J835" s="111"/>
      <c r="K835" s="111"/>
    </row>
    <row r="836" spans="2:11">
      <c r="B836" s="110"/>
      <c r="C836" s="110"/>
      <c r="D836" s="110"/>
      <c r="E836" s="111"/>
      <c r="F836" s="111"/>
      <c r="G836" s="111"/>
      <c r="H836" s="111"/>
      <c r="I836" s="111"/>
      <c r="J836" s="111"/>
      <c r="K836" s="111"/>
    </row>
    <row r="837" spans="2:11">
      <c r="B837" s="110"/>
      <c r="C837" s="110"/>
      <c r="D837" s="110"/>
      <c r="E837" s="111"/>
      <c r="F837" s="111"/>
      <c r="G837" s="111"/>
      <c r="H837" s="111"/>
      <c r="I837" s="111"/>
      <c r="J837" s="111"/>
      <c r="K837" s="111"/>
    </row>
    <row r="838" spans="2:11">
      <c r="B838" s="110"/>
      <c r="C838" s="110"/>
      <c r="D838" s="110"/>
      <c r="E838" s="111"/>
      <c r="F838" s="111"/>
      <c r="G838" s="111"/>
      <c r="H838" s="111"/>
      <c r="I838" s="111"/>
      <c r="J838" s="111"/>
      <c r="K838" s="111"/>
    </row>
    <row r="839" spans="2:11">
      <c r="B839" s="110"/>
      <c r="C839" s="110"/>
      <c r="D839" s="110"/>
      <c r="E839" s="111"/>
      <c r="F839" s="111"/>
      <c r="G839" s="111"/>
      <c r="H839" s="111"/>
      <c r="I839" s="111"/>
      <c r="J839" s="111"/>
      <c r="K839" s="111"/>
    </row>
    <row r="840" spans="2:11">
      <c r="B840" s="110"/>
      <c r="C840" s="110"/>
      <c r="D840" s="110"/>
      <c r="E840" s="111"/>
      <c r="F840" s="111"/>
      <c r="G840" s="111"/>
      <c r="H840" s="111"/>
      <c r="I840" s="111"/>
      <c r="J840" s="111"/>
      <c r="K840" s="111"/>
    </row>
    <row r="841" spans="2:11">
      <c r="B841" s="110"/>
      <c r="C841" s="110"/>
      <c r="D841" s="110"/>
      <c r="E841" s="111"/>
      <c r="F841" s="111"/>
      <c r="G841" s="111"/>
      <c r="H841" s="111"/>
      <c r="I841" s="111"/>
      <c r="J841" s="111"/>
      <c r="K841" s="111"/>
    </row>
    <row r="842" spans="2:11">
      <c r="B842" s="110"/>
      <c r="C842" s="110"/>
      <c r="D842" s="110"/>
      <c r="E842" s="111"/>
      <c r="F842" s="111"/>
      <c r="G842" s="111"/>
      <c r="H842" s="111"/>
      <c r="I842" s="111"/>
      <c r="J842" s="111"/>
      <c r="K842" s="111"/>
    </row>
    <row r="843" spans="2:11">
      <c r="B843" s="110"/>
      <c r="C843" s="110"/>
      <c r="D843" s="110"/>
      <c r="E843" s="111"/>
      <c r="F843" s="111"/>
      <c r="G843" s="111"/>
      <c r="H843" s="111"/>
      <c r="I843" s="111"/>
      <c r="J843" s="111"/>
      <c r="K843" s="111"/>
    </row>
    <row r="844" spans="2:11">
      <c r="B844" s="110"/>
      <c r="C844" s="110"/>
      <c r="D844" s="110"/>
      <c r="E844" s="111"/>
      <c r="F844" s="111"/>
      <c r="G844" s="111"/>
      <c r="H844" s="111"/>
      <c r="I844" s="111"/>
      <c r="J844" s="111"/>
      <c r="K844" s="111"/>
    </row>
    <row r="845" spans="2:11">
      <c r="B845" s="110"/>
      <c r="C845" s="110"/>
      <c r="D845" s="110"/>
      <c r="E845" s="111"/>
      <c r="F845" s="111"/>
      <c r="G845" s="111"/>
      <c r="H845" s="111"/>
      <c r="I845" s="111"/>
      <c r="J845" s="111"/>
      <c r="K845" s="111"/>
    </row>
    <row r="846" spans="2:11">
      <c r="B846" s="110"/>
      <c r="C846" s="110"/>
      <c r="D846" s="110"/>
      <c r="E846" s="111"/>
      <c r="F846" s="111"/>
      <c r="G846" s="111"/>
      <c r="H846" s="111"/>
      <c r="I846" s="111"/>
      <c r="J846" s="111"/>
      <c r="K846" s="111"/>
    </row>
    <row r="847" spans="2:11">
      <c r="B847" s="110"/>
      <c r="C847" s="110"/>
      <c r="D847" s="110"/>
      <c r="E847" s="111"/>
      <c r="F847" s="111"/>
      <c r="G847" s="111"/>
      <c r="H847" s="111"/>
      <c r="I847" s="111"/>
      <c r="J847" s="111"/>
      <c r="K847" s="111"/>
    </row>
    <row r="848" spans="2:11">
      <c r="B848" s="110"/>
      <c r="C848" s="110"/>
      <c r="D848" s="110"/>
      <c r="E848" s="111"/>
      <c r="F848" s="111"/>
      <c r="G848" s="111"/>
      <c r="H848" s="111"/>
      <c r="I848" s="111"/>
      <c r="J848" s="111"/>
      <c r="K848" s="111"/>
    </row>
    <row r="849" spans="2:11">
      <c r="B849" s="110"/>
      <c r="C849" s="110"/>
      <c r="D849" s="110"/>
      <c r="E849" s="111"/>
      <c r="F849" s="111"/>
      <c r="G849" s="111"/>
      <c r="H849" s="111"/>
      <c r="I849" s="111"/>
      <c r="J849" s="111"/>
      <c r="K849" s="111"/>
    </row>
    <row r="850" spans="2:11">
      <c r="B850" s="110"/>
      <c r="C850" s="110"/>
      <c r="D850" s="110"/>
      <c r="E850" s="111"/>
      <c r="F850" s="111"/>
      <c r="G850" s="111"/>
      <c r="H850" s="111"/>
      <c r="I850" s="111"/>
      <c r="J850" s="111"/>
      <c r="K850" s="111"/>
    </row>
    <row r="851" spans="2:11">
      <c r="B851" s="110"/>
      <c r="C851" s="110"/>
      <c r="D851" s="110"/>
      <c r="E851" s="111"/>
      <c r="F851" s="111"/>
      <c r="G851" s="111"/>
      <c r="H851" s="111"/>
      <c r="I851" s="111"/>
      <c r="J851" s="111"/>
      <c r="K851" s="111"/>
    </row>
    <row r="852" spans="2:11">
      <c r="B852" s="110"/>
      <c r="C852" s="110"/>
      <c r="D852" s="110"/>
      <c r="E852" s="111"/>
      <c r="F852" s="111"/>
      <c r="G852" s="111"/>
      <c r="H852" s="111"/>
      <c r="I852" s="111"/>
      <c r="J852" s="111"/>
      <c r="K852" s="111"/>
    </row>
    <row r="853" spans="2:11">
      <c r="B853" s="110"/>
      <c r="C853" s="110"/>
      <c r="D853" s="110"/>
      <c r="E853" s="111"/>
      <c r="F853" s="111"/>
      <c r="G853" s="111"/>
      <c r="H853" s="111"/>
      <c r="I853" s="111"/>
      <c r="J853" s="111"/>
      <c r="K853" s="111"/>
    </row>
    <row r="854" spans="2:11">
      <c r="B854" s="110"/>
      <c r="C854" s="110"/>
      <c r="D854" s="110"/>
      <c r="E854" s="111"/>
      <c r="F854" s="111"/>
      <c r="G854" s="111"/>
      <c r="H854" s="111"/>
      <c r="I854" s="111"/>
      <c r="J854" s="111"/>
      <c r="K854" s="111"/>
    </row>
    <row r="855" spans="2:11">
      <c r="B855" s="110"/>
      <c r="C855" s="110"/>
      <c r="D855" s="110"/>
      <c r="E855" s="111"/>
      <c r="F855" s="111"/>
      <c r="G855" s="111"/>
      <c r="H855" s="111"/>
      <c r="I855" s="111"/>
      <c r="J855" s="111"/>
      <c r="K855" s="111"/>
    </row>
    <row r="856" spans="2:11">
      <c r="B856" s="110"/>
      <c r="C856" s="110"/>
      <c r="D856" s="110"/>
      <c r="E856" s="111"/>
      <c r="F856" s="111"/>
      <c r="G856" s="111"/>
      <c r="H856" s="111"/>
      <c r="I856" s="111"/>
      <c r="J856" s="111"/>
      <c r="K856" s="111"/>
    </row>
    <row r="857" spans="2:11">
      <c r="B857" s="110"/>
      <c r="C857" s="110"/>
      <c r="D857" s="110"/>
      <c r="E857" s="111"/>
      <c r="F857" s="111"/>
      <c r="G857" s="111"/>
      <c r="H857" s="111"/>
      <c r="I857" s="111"/>
      <c r="J857" s="111"/>
      <c r="K857" s="111"/>
    </row>
    <row r="858" spans="2:11">
      <c r="B858" s="110"/>
      <c r="C858" s="110"/>
      <c r="D858" s="110"/>
      <c r="E858" s="111"/>
      <c r="F858" s="111"/>
      <c r="G858" s="111"/>
      <c r="H858" s="111"/>
      <c r="I858" s="111"/>
      <c r="J858" s="111"/>
      <c r="K858" s="111"/>
    </row>
    <row r="859" spans="2:11">
      <c r="B859" s="110"/>
      <c r="C859" s="110"/>
      <c r="D859" s="110"/>
      <c r="E859" s="111"/>
      <c r="F859" s="111"/>
      <c r="G859" s="111"/>
      <c r="H859" s="111"/>
      <c r="I859" s="111"/>
      <c r="J859" s="111"/>
      <c r="K859" s="111"/>
    </row>
    <row r="860" spans="2:11">
      <c r="B860" s="110"/>
      <c r="C860" s="110"/>
      <c r="D860" s="110"/>
      <c r="E860" s="111"/>
      <c r="F860" s="111"/>
      <c r="G860" s="111"/>
      <c r="H860" s="111"/>
      <c r="I860" s="111"/>
      <c r="J860" s="111"/>
      <c r="K860" s="111"/>
    </row>
    <row r="861" spans="2:11">
      <c r="B861" s="110"/>
      <c r="C861" s="110"/>
      <c r="D861" s="110"/>
      <c r="E861" s="111"/>
      <c r="F861" s="111"/>
      <c r="G861" s="111"/>
      <c r="H861" s="111"/>
      <c r="I861" s="111"/>
      <c r="J861" s="111"/>
      <c r="K861" s="111"/>
    </row>
    <row r="862" spans="2:11">
      <c r="B862" s="110"/>
      <c r="C862" s="110"/>
      <c r="D862" s="110"/>
      <c r="E862" s="111"/>
      <c r="F862" s="111"/>
      <c r="G862" s="111"/>
      <c r="H862" s="111"/>
      <c r="I862" s="111"/>
      <c r="J862" s="111"/>
      <c r="K862" s="111"/>
    </row>
    <row r="863" spans="2:11">
      <c r="B863" s="110"/>
      <c r="C863" s="110"/>
      <c r="D863" s="110"/>
      <c r="E863" s="111"/>
      <c r="F863" s="111"/>
      <c r="G863" s="111"/>
      <c r="H863" s="111"/>
      <c r="I863" s="111"/>
      <c r="J863" s="111"/>
      <c r="K863" s="111"/>
    </row>
    <row r="864" spans="2:11">
      <c r="B864" s="110"/>
      <c r="C864" s="110"/>
      <c r="D864" s="110"/>
      <c r="E864" s="111"/>
      <c r="F864" s="111"/>
      <c r="G864" s="111"/>
      <c r="H864" s="111"/>
      <c r="I864" s="111"/>
      <c r="J864" s="111"/>
      <c r="K864" s="111"/>
    </row>
    <row r="865" spans="2:11">
      <c r="B865" s="110"/>
      <c r="C865" s="110"/>
      <c r="D865" s="110"/>
      <c r="E865" s="111"/>
      <c r="F865" s="111"/>
      <c r="G865" s="111"/>
      <c r="H865" s="111"/>
      <c r="I865" s="111"/>
      <c r="J865" s="111"/>
      <c r="K865" s="111"/>
    </row>
    <row r="866" spans="2:11">
      <c r="B866" s="110"/>
      <c r="C866" s="110"/>
      <c r="D866" s="110"/>
      <c r="E866" s="111"/>
      <c r="F866" s="111"/>
      <c r="G866" s="111"/>
      <c r="H866" s="111"/>
      <c r="I866" s="111"/>
      <c r="J866" s="111"/>
      <c r="K866" s="111"/>
    </row>
    <row r="867" spans="2:11">
      <c r="B867" s="110"/>
      <c r="C867" s="110"/>
      <c r="D867" s="110"/>
      <c r="E867" s="111"/>
      <c r="F867" s="111"/>
      <c r="G867" s="111"/>
      <c r="H867" s="111"/>
      <c r="I867" s="111"/>
      <c r="J867" s="111"/>
      <c r="K867" s="111"/>
    </row>
    <row r="868" spans="2:11">
      <c r="B868" s="110"/>
      <c r="C868" s="110"/>
      <c r="D868" s="110"/>
      <c r="E868" s="111"/>
      <c r="F868" s="111"/>
      <c r="G868" s="111"/>
      <c r="H868" s="111"/>
      <c r="I868" s="111"/>
      <c r="J868" s="111"/>
      <c r="K868" s="111"/>
    </row>
    <row r="869" spans="2:11">
      <c r="B869" s="110"/>
      <c r="C869" s="110"/>
      <c r="D869" s="110"/>
      <c r="E869" s="111"/>
      <c r="F869" s="111"/>
      <c r="G869" s="111"/>
      <c r="H869" s="111"/>
      <c r="I869" s="111"/>
      <c r="J869" s="111"/>
      <c r="K869" s="111"/>
    </row>
    <row r="870" spans="2:11">
      <c r="B870" s="110"/>
      <c r="C870" s="110"/>
      <c r="D870" s="110"/>
      <c r="E870" s="111"/>
      <c r="F870" s="111"/>
      <c r="G870" s="111"/>
      <c r="H870" s="111"/>
      <c r="I870" s="111"/>
      <c r="J870" s="111"/>
      <c r="K870" s="111"/>
    </row>
    <row r="871" spans="2:11">
      <c r="B871" s="110"/>
      <c r="C871" s="110"/>
      <c r="D871" s="110"/>
      <c r="E871" s="111"/>
      <c r="F871" s="111"/>
      <c r="G871" s="111"/>
      <c r="H871" s="111"/>
      <c r="I871" s="111"/>
      <c r="J871" s="111"/>
      <c r="K871" s="111"/>
    </row>
    <row r="872" spans="2:11">
      <c r="B872" s="110"/>
      <c r="C872" s="110"/>
      <c r="D872" s="110"/>
      <c r="E872" s="111"/>
      <c r="F872" s="111"/>
      <c r="G872" s="111"/>
      <c r="H872" s="111"/>
      <c r="I872" s="111"/>
      <c r="J872" s="111"/>
      <c r="K872" s="111"/>
    </row>
    <row r="873" spans="2:11">
      <c r="B873" s="110"/>
      <c r="C873" s="110"/>
      <c r="D873" s="110"/>
      <c r="E873" s="111"/>
      <c r="F873" s="111"/>
      <c r="G873" s="111"/>
      <c r="H873" s="111"/>
      <c r="I873" s="111"/>
      <c r="J873" s="111"/>
      <c r="K873" s="111"/>
    </row>
    <row r="874" spans="2:11">
      <c r="B874" s="110"/>
      <c r="C874" s="110"/>
      <c r="D874" s="110"/>
      <c r="E874" s="111"/>
      <c r="F874" s="111"/>
      <c r="G874" s="111"/>
      <c r="H874" s="111"/>
      <c r="I874" s="111"/>
      <c r="J874" s="111"/>
      <c r="K874" s="111"/>
    </row>
    <row r="875" spans="2:11">
      <c r="B875" s="110"/>
      <c r="C875" s="110"/>
      <c r="D875" s="110"/>
      <c r="E875" s="111"/>
      <c r="F875" s="111"/>
      <c r="G875" s="111"/>
      <c r="H875" s="111"/>
      <c r="I875" s="111"/>
      <c r="J875" s="111"/>
      <c r="K875" s="111"/>
    </row>
    <row r="876" spans="2:11">
      <c r="B876" s="110"/>
      <c r="C876" s="110"/>
      <c r="D876" s="110"/>
      <c r="E876" s="111"/>
      <c r="F876" s="111"/>
      <c r="G876" s="111"/>
      <c r="H876" s="111"/>
      <c r="I876" s="111"/>
      <c r="J876" s="111"/>
      <c r="K876" s="111"/>
    </row>
    <row r="877" spans="2:11">
      <c r="B877" s="110"/>
      <c r="C877" s="110"/>
      <c r="D877" s="110"/>
      <c r="E877" s="111"/>
      <c r="F877" s="111"/>
      <c r="G877" s="111"/>
      <c r="H877" s="111"/>
      <c r="I877" s="111"/>
      <c r="J877" s="111"/>
      <c r="K877" s="111"/>
    </row>
    <row r="878" spans="2:11">
      <c r="B878" s="110"/>
      <c r="C878" s="110"/>
      <c r="D878" s="110"/>
      <c r="E878" s="111"/>
      <c r="F878" s="111"/>
      <c r="G878" s="111"/>
      <c r="H878" s="111"/>
      <c r="I878" s="111"/>
      <c r="J878" s="111"/>
      <c r="K878" s="111"/>
    </row>
    <row r="879" spans="2:11">
      <c r="B879" s="110"/>
      <c r="C879" s="110"/>
      <c r="D879" s="110"/>
      <c r="E879" s="111"/>
      <c r="F879" s="111"/>
      <c r="G879" s="111"/>
      <c r="H879" s="111"/>
      <c r="I879" s="111"/>
      <c r="J879" s="111"/>
      <c r="K879" s="111"/>
    </row>
    <row r="880" spans="2:11">
      <c r="B880" s="110"/>
      <c r="C880" s="110"/>
      <c r="D880" s="110"/>
      <c r="E880" s="111"/>
      <c r="F880" s="111"/>
      <c r="G880" s="111"/>
      <c r="H880" s="111"/>
      <c r="I880" s="111"/>
      <c r="J880" s="111"/>
      <c r="K880" s="111"/>
    </row>
    <row r="881" spans="2:11">
      <c r="B881" s="110"/>
      <c r="C881" s="110"/>
      <c r="D881" s="110"/>
      <c r="E881" s="111"/>
      <c r="F881" s="111"/>
      <c r="G881" s="111"/>
      <c r="H881" s="111"/>
      <c r="I881" s="111"/>
      <c r="J881" s="111"/>
      <c r="K881" s="111"/>
    </row>
    <row r="882" spans="2:11">
      <c r="B882" s="110"/>
      <c r="C882" s="110"/>
      <c r="D882" s="110"/>
      <c r="E882" s="111"/>
      <c r="F882" s="111"/>
      <c r="G882" s="111"/>
      <c r="H882" s="111"/>
      <c r="I882" s="111"/>
      <c r="J882" s="111"/>
      <c r="K882" s="111"/>
    </row>
    <row r="883" spans="2:11">
      <c r="B883" s="110"/>
      <c r="C883" s="110"/>
      <c r="D883" s="110"/>
      <c r="E883" s="111"/>
      <c r="F883" s="111"/>
      <c r="G883" s="111"/>
      <c r="H883" s="111"/>
      <c r="I883" s="111"/>
      <c r="J883" s="111"/>
      <c r="K883" s="111"/>
    </row>
    <row r="884" spans="2:11">
      <c r="B884" s="110"/>
      <c r="C884" s="110"/>
      <c r="D884" s="110"/>
      <c r="E884" s="111"/>
      <c r="F884" s="111"/>
      <c r="G884" s="111"/>
      <c r="H884" s="111"/>
      <c r="I884" s="111"/>
      <c r="J884" s="111"/>
      <c r="K884" s="111"/>
    </row>
    <row r="885" spans="2:11">
      <c r="B885" s="110"/>
      <c r="C885" s="110"/>
      <c r="D885" s="110"/>
      <c r="E885" s="111"/>
      <c r="F885" s="111"/>
      <c r="G885" s="111"/>
      <c r="H885" s="111"/>
      <c r="I885" s="111"/>
      <c r="J885" s="111"/>
      <c r="K885" s="111"/>
    </row>
    <row r="886" spans="2:11">
      <c r="B886" s="110"/>
      <c r="C886" s="110"/>
      <c r="D886" s="110"/>
      <c r="E886" s="111"/>
      <c r="F886" s="111"/>
      <c r="G886" s="111"/>
      <c r="H886" s="111"/>
      <c r="I886" s="111"/>
      <c r="J886" s="111"/>
      <c r="K886" s="111"/>
    </row>
    <row r="887" spans="2:11">
      <c r="B887" s="110"/>
      <c r="C887" s="110"/>
      <c r="D887" s="110"/>
      <c r="E887" s="111"/>
      <c r="F887" s="111"/>
      <c r="G887" s="111"/>
      <c r="H887" s="111"/>
      <c r="I887" s="111"/>
      <c r="J887" s="111"/>
      <c r="K887" s="111"/>
    </row>
    <row r="888" spans="2:11">
      <c r="B888" s="110"/>
      <c r="C888" s="110"/>
      <c r="D888" s="110"/>
      <c r="E888" s="111"/>
      <c r="F888" s="111"/>
      <c r="G888" s="111"/>
      <c r="H888" s="111"/>
      <c r="I888" s="111"/>
      <c r="J888" s="111"/>
      <c r="K888" s="111"/>
    </row>
    <row r="889" spans="2:11">
      <c r="B889" s="110"/>
      <c r="C889" s="110"/>
      <c r="D889" s="110"/>
      <c r="E889" s="111"/>
      <c r="F889" s="111"/>
      <c r="G889" s="111"/>
      <c r="H889" s="111"/>
      <c r="I889" s="111"/>
      <c r="J889" s="111"/>
      <c r="K889" s="111"/>
    </row>
    <row r="890" spans="2:11">
      <c r="B890" s="110"/>
      <c r="C890" s="110"/>
      <c r="D890" s="110"/>
      <c r="E890" s="111"/>
      <c r="F890" s="111"/>
      <c r="G890" s="111"/>
      <c r="H890" s="111"/>
      <c r="I890" s="111"/>
      <c r="J890" s="111"/>
      <c r="K890" s="111"/>
    </row>
    <row r="891" spans="2:11">
      <c r="B891" s="110"/>
      <c r="C891" s="110"/>
      <c r="D891" s="110"/>
      <c r="E891" s="111"/>
      <c r="F891" s="111"/>
      <c r="G891" s="111"/>
      <c r="H891" s="111"/>
      <c r="I891" s="111"/>
      <c r="J891" s="111"/>
      <c r="K891" s="111"/>
    </row>
    <row r="892" spans="2:11">
      <c r="B892" s="110"/>
      <c r="C892" s="110"/>
      <c r="D892" s="110"/>
      <c r="E892" s="111"/>
      <c r="F892" s="111"/>
      <c r="G892" s="111"/>
      <c r="H892" s="111"/>
      <c r="I892" s="111"/>
      <c r="J892" s="111"/>
      <c r="K892" s="111"/>
    </row>
    <row r="893" spans="2:11">
      <c r="B893" s="110"/>
      <c r="C893" s="110"/>
      <c r="D893" s="110"/>
      <c r="E893" s="111"/>
      <c r="F893" s="111"/>
      <c r="G893" s="111"/>
      <c r="H893" s="111"/>
      <c r="I893" s="111"/>
      <c r="J893" s="111"/>
      <c r="K893" s="111"/>
    </row>
    <row r="894" spans="2:11">
      <c r="B894" s="110"/>
      <c r="C894" s="110"/>
      <c r="D894" s="110"/>
      <c r="E894" s="111"/>
      <c r="F894" s="111"/>
      <c r="G894" s="111"/>
      <c r="H894" s="111"/>
      <c r="I894" s="111"/>
      <c r="J894" s="111"/>
      <c r="K894" s="111"/>
    </row>
    <row r="895" spans="2:11">
      <c r="B895" s="110"/>
      <c r="C895" s="110"/>
      <c r="D895" s="110"/>
      <c r="E895" s="111"/>
      <c r="F895" s="111"/>
      <c r="G895" s="111"/>
      <c r="H895" s="111"/>
      <c r="I895" s="111"/>
      <c r="J895" s="111"/>
      <c r="K895" s="111"/>
    </row>
    <row r="896" spans="2:11">
      <c r="B896" s="110"/>
      <c r="C896" s="110"/>
      <c r="D896" s="110"/>
      <c r="E896" s="111"/>
      <c r="F896" s="111"/>
      <c r="G896" s="111"/>
      <c r="H896" s="111"/>
      <c r="I896" s="111"/>
      <c r="J896" s="111"/>
      <c r="K896" s="111"/>
    </row>
    <row r="897" spans="2:11">
      <c r="B897" s="110"/>
      <c r="C897" s="110"/>
      <c r="D897" s="110"/>
      <c r="E897" s="111"/>
      <c r="F897" s="111"/>
      <c r="G897" s="111"/>
      <c r="H897" s="111"/>
      <c r="I897" s="111"/>
      <c r="J897" s="111"/>
      <c r="K897" s="111"/>
    </row>
    <row r="898" spans="2:11">
      <c r="B898" s="110"/>
      <c r="C898" s="110"/>
      <c r="D898" s="110"/>
      <c r="E898" s="111"/>
      <c r="F898" s="111"/>
      <c r="G898" s="111"/>
      <c r="H898" s="111"/>
      <c r="I898" s="111"/>
      <c r="J898" s="111"/>
      <c r="K898" s="111"/>
    </row>
    <row r="899" spans="2:11">
      <c r="B899" s="110"/>
      <c r="C899" s="110"/>
      <c r="D899" s="110"/>
      <c r="E899" s="111"/>
      <c r="F899" s="111"/>
      <c r="G899" s="111"/>
      <c r="H899" s="111"/>
      <c r="I899" s="111"/>
      <c r="J899" s="111"/>
      <c r="K899" s="111"/>
    </row>
    <row r="900" spans="2:11">
      <c r="B900" s="110"/>
      <c r="C900" s="110"/>
      <c r="D900" s="110"/>
      <c r="E900" s="111"/>
      <c r="F900" s="111"/>
      <c r="G900" s="111"/>
      <c r="H900" s="111"/>
      <c r="I900" s="111"/>
      <c r="J900" s="111"/>
      <c r="K900" s="111"/>
    </row>
    <row r="901" spans="2:11">
      <c r="B901" s="110"/>
      <c r="C901" s="110"/>
      <c r="D901" s="110"/>
      <c r="E901" s="111"/>
      <c r="F901" s="111"/>
      <c r="G901" s="111"/>
      <c r="H901" s="111"/>
      <c r="I901" s="111"/>
      <c r="J901" s="111"/>
      <c r="K901" s="111"/>
    </row>
    <row r="902" spans="2:11">
      <c r="B902" s="110"/>
      <c r="C902" s="110"/>
      <c r="D902" s="110"/>
      <c r="E902" s="111"/>
      <c r="F902" s="111"/>
      <c r="G902" s="111"/>
      <c r="H902" s="111"/>
      <c r="I902" s="111"/>
      <c r="J902" s="111"/>
      <c r="K902" s="111"/>
    </row>
    <row r="903" spans="2:11">
      <c r="B903" s="110"/>
      <c r="C903" s="110"/>
      <c r="D903" s="110"/>
      <c r="E903" s="111"/>
      <c r="F903" s="111"/>
      <c r="G903" s="111"/>
      <c r="H903" s="111"/>
      <c r="I903" s="111"/>
      <c r="J903" s="111"/>
      <c r="K903" s="111"/>
    </row>
    <row r="904" spans="2:11">
      <c r="B904" s="110"/>
      <c r="C904" s="110"/>
      <c r="D904" s="110"/>
      <c r="E904" s="111"/>
      <c r="F904" s="111"/>
      <c r="G904" s="111"/>
      <c r="H904" s="111"/>
      <c r="I904" s="111"/>
      <c r="J904" s="111"/>
      <c r="K904" s="111"/>
    </row>
    <row r="905" spans="2:11">
      <c r="B905" s="110"/>
      <c r="C905" s="110"/>
      <c r="D905" s="110"/>
      <c r="E905" s="111"/>
      <c r="F905" s="111"/>
      <c r="G905" s="111"/>
      <c r="H905" s="111"/>
      <c r="I905" s="111"/>
      <c r="J905" s="111"/>
      <c r="K905" s="111"/>
    </row>
    <row r="906" spans="2:11">
      <c r="B906" s="110"/>
      <c r="C906" s="110"/>
      <c r="D906" s="110"/>
      <c r="E906" s="111"/>
      <c r="F906" s="111"/>
      <c r="G906" s="111"/>
      <c r="H906" s="111"/>
      <c r="I906" s="111"/>
      <c r="J906" s="111"/>
      <c r="K906" s="111"/>
    </row>
    <row r="907" spans="2:11">
      <c r="B907" s="110"/>
      <c r="C907" s="110"/>
      <c r="D907" s="110"/>
      <c r="E907" s="111"/>
      <c r="F907" s="111"/>
      <c r="G907" s="111"/>
      <c r="H907" s="111"/>
      <c r="I907" s="111"/>
      <c r="J907" s="111"/>
      <c r="K907" s="111"/>
    </row>
    <row r="908" spans="2:11">
      <c r="B908" s="110"/>
      <c r="C908" s="110"/>
      <c r="D908" s="110"/>
      <c r="E908" s="111"/>
      <c r="F908" s="111"/>
      <c r="G908" s="111"/>
      <c r="H908" s="111"/>
      <c r="I908" s="111"/>
      <c r="J908" s="111"/>
      <c r="K908" s="111"/>
    </row>
    <row r="909" spans="2:11">
      <c r="B909" s="110"/>
      <c r="C909" s="110"/>
      <c r="D909" s="110"/>
      <c r="E909" s="111"/>
      <c r="F909" s="111"/>
      <c r="G909" s="111"/>
      <c r="H909" s="111"/>
      <c r="I909" s="111"/>
      <c r="J909" s="111"/>
      <c r="K909" s="111"/>
    </row>
    <row r="910" spans="2:11">
      <c r="B910" s="110"/>
      <c r="C910" s="110"/>
      <c r="D910" s="110"/>
      <c r="E910" s="111"/>
      <c r="F910" s="111"/>
      <c r="G910" s="111"/>
      <c r="H910" s="111"/>
      <c r="I910" s="111"/>
      <c r="J910" s="111"/>
      <c r="K910" s="111"/>
    </row>
    <row r="911" spans="2:11">
      <c r="B911" s="110"/>
      <c r="C911" s="110"/>
      <c r="D911" s="110"/>
      <c r="E911" s="111"/>
      <c r="F911" s="111"/>
      <c r="G911" s="111"/>
      <c r="H911" s="111"/>
      <c r="I911" s="111"/>
      <c r="J911" s="111"/>
      <c r="K911" s="111"/>
    </row>
    <row r="912" spans="2:11">
      <c r="B912" s="110"/>
      <c r="C912" s="110"/>
      <c r="D912" s="110"/>
      <c r="E912" s="111"/>
      <c r="F912" s="111"/>
      <c r="G912" s="111"/>
      <c r="H912" s="111"/>
      <c r="I912" s="111"/>
      <c r="J912" s="111"/>
      <c r="K912" s="111"/>
    </row>
    <row r="913" spans="2:11">
      <c r="B913" s="110"/>
      <c r="C913" s="110"/>
      <c r="D913" s="110"/>
      <c r="E913" s="111"/>
      <c r="F913" s="111"/>
      <c r="G913" s="111"/>
      <c r="H913" s="111"/>
      <c r="I913" s="111"/>
      <c r="J913" s="111"/>
      <c r="K913" s="111"/>
    </row>
    <row r="914" spans="2:11">
      <c r="B914" s="110"/>
      <c r="C914" s="110"/>
      <c r="D914" s="110"/>
      <c r="E914" s="111"/>
      <c r="F914" s="111"/>
      <c r="G914" s="111"/>
      <c r="H914" s="111"/>
      <c r="I914" s="111"/>
      <c r="J914" s="111"/>
      <c r="K914" s="111"/>
    </row>
    <row r="915" spans="2:11">
      <c r="B915" s="110"/>
      <c r="C915" s="110"/>
      <c r="D915" s="110"/>
      <c r="E915" s="111"/>
      <c r="F915" s="111"/>
      <c r="G915" s="111"/>
      <c r="H915" s="111"/>
      <c r="I915" s="111"/>
      <c r="J915" s="111"/>
      <c r="K915" s="111"/>
    </row>
    <row r="916" spans="2:11">
      <c r="B916" s="110"/>
      <c r="C916" s="110"/>
      <c r="D916" s="110"/>
      <c r="E916" s="111"/>
      <c r="F916" s="111"/>
      <c r="G916" s="111"/>
      <c r="H916" s="111"/>
      <c r="I916" s="111"/>
      <c r="J916" s="111"/>
      <c r="K916" s="111"/>
    </row>
    <row r="917" spans="2:11">
      <c r="B917" s="110"/>
      <c r="C917" s="110"/>
      <c r="D917" s="110"/>
      <c r="E917" s="111"/>
      <c r="F917" s="111"/>
      <c r="G917" s="111"/>
      <c r="H917" s="111"/>
      <c r="I917" s="111"/>
      <c r="J917" s="111"/>
      <c r="K917" s="111"/>
    </row>
    <row r="918" spans="2:11">
      <c r="B918" s="110"/>
      <c r="C918" s="110"/>
      <c r="D918" s="110"/>
      <c r="E918" s="111"/>
      <c r="F918" s="111"/>
      <c r="G918" s="111"/>
      <c r="H918" s="111"/>
      <c r="I918" s="111"/>
      <c r="J918" s="111"/>
      <c r="K918" s="111"/>
    </row>
    <row r="919" spans="2:11">
      <c r="B919" s="110"/>
      <c r="C919" s="110"/>
      <c r="D919" s="110"/>
      <c r="E919" s="111"/>
      <c r="F919" s="111"/>
      <c r="G919" s="111"/>
      <c r="H919" s="111"/>
      <c r="I919" s="111"/>
      <c r="J919" s="111"/>
      <c r="K919" s="111"/>
    </row>
    <row r="920" spans="2:11">
      <c r="B920" s="110"/>
      <c r="C920" s="110"/>
      <c r="D920" s="110"/>
      <c r="E920" s="111"/>
      <c r="F920" s="111"/>
      <c r="G920" s="111"/>
      <c r="H920" s="111"/>
      <c r="I920" s="111"/>
      <c r="J920" s="111"/>
      <c r="K920" s="111"/>
    </row>
    <row r="921" spans="2:11">
      <c r="B921" s="110"/>
      <c r="C921" s="110"/>
      <c r="D921" s="110"/>
      <c r="E921" s="111"/>
      <c r="F921" s="111"/>
      <c r="G921" s="111"/>
      <c r="H921" s="111"/>
      <c r="I921" s="111"/>
      <c r="J921" s="111"/>
      <c r="K921" s="111"/>
    </row>
    <row r="922" spans="2:11">
      <c r="B922" s="110"/>
      <c r="C922" s="110"/>
      <c r="D922" s="110"/>
      <c r="E922" s="111"/>
      <c r="F922" s="111"/>
      <c r="G922" s="111"/>
      <c r="H922" s="111"/>
      <c r="I922" s="111"/>
      <c r="J922" s="111"/>
      <c r="K922" s="111"/>
    </row>
    <row r="923" spans="2:11">
      <c r="B923" s="110"/>
      <c r="C923" s="110"/>
      <c r="D923" s="110"/>
      <c r="E923" s="111"/>
      <c r="F923" s="111"/>
      <c r="G923" s="111"/>
      <c r="H923" s="111"/>
      <c r="I923" s="111"/>
      <c r="J923" s="111"/>
      <c r="K923" s="111"/>
    </row>
    <row r="924" spans="2:11">
      <c r="B924" s="110"/>
      <c r="C924" s="110"/>
      <c r="D924" s="110"/>
      <c r="E924" s="111"/>
      <c r="F924" s="111"/>
      <c r="G924" s="111"/>
      <c r="H924" s="111"/>
      <c r="I924" s="111"/>
      <c r="J924" s="111"/>
      <c r="K924" s="111"/>
    </row>
    <row r="925" spans="2:11">
      <c r="B925" s="110"/>
      <c r="C925" s="110"/>
      <c r="D925" s="110"/>
      <c r="E925" s="111"/>
      <c r="F925" s="111"/>
      <c r="G925" s="111"/>
      <c r="H925" s="111"/>
      <c r="I925" s="111"/>
      <c r="J925" s="111"/>
      <c r="K925" s="111"/>
    </row>
    <row r="926" spans="2:11">
      <c r="B926" s="110"/>
      <c r="C926" s="110"/>
      <c r="D926" s="110"/>
      <c r="E926" s="111"/>
      <c r="F926" s="111"/>
      <c r="G926" s="111"/>
      <c r="H926" s="111"/>
      <c r="I926" s="111"/>
      <c r="J926" s="111"/>
      <c r="K926" s="111"/>
    </row>
    <row r="927" spans="2:11">
      <c r="B927" s="110"/>
      <c r="C927" s="110"/>
      <c r="D927" s="110"/>
      <c r="E927" s="111"/>
      <c r="F927" s="111"/>
      <c r="G927" s="111"/>
      <c r="H927" s="111"/>
      <c r="I927" s="111"/>
      <c r="J927" s="111"/>
      <c r="K927" s="111"/>
    </row>
    <row r="928" spans="2:11">
      <c r="B928" s="110"/>
      <c r="C928" s="110"/>
      <c r="D928" s="110"/>
      <c r="E928" s="111"/>
      <c r="F928" s="111"/>
      <c r="G928" s="111"/>
      <c r="H928" s="111"/>
      <c r="I928" s="111"/>
      <c r="J928" s="111"/>
      <c r="K928" s="111"/>
    </row>
    <row r="929" spans="2:11">
      <c r="B929" s="110"/>
      <c r="C929" s="110"/>
      <c r="D929" s="110"/>
      <c r="E929" s="111"/>
      <c r="F929" s="111"/>
      <c r="G929" s="111"/>
      <c r="H929" s="111"/>
      <c r="I929" s="111"/>
      <c r="J929" s="111"/>
      <c r="K929" s="111"/>
    </row>
    <row r="930" spans="2:11">
      <c r="B930" s="110"/>
      <c r="C930" s="110"/>
      <c r="D930" s="110"/>
      <c r="E930" s="111"/>
      <c r="F930" s="111"/>
      <c r="G930" s="111"/>
      <c r="H930" s="111"/>
      <c r="I930" s="111"/>
      <c r="J930" s="111"/>
      <c r="K930" s="111"/>
    </row>
    <row r="931" spans="2:11">
      <c r="B931" s="110"/>
      <c r="C931" s="110"/>
      <c r="D931" s="110"/>
      <c r="E931" s="111"/>
      <c r="F931" s="111"/>
      <c r="G931" s="111"/>
      <c r="H931" s="111"/>
      <c r="I931" s="111"/>
      <c r="J931" s="111"/>
      <c r="K931" s="111"/>
    </row>
    <row r="932" spans="2:11">
      <c r="B932" s="110"/>
      <c r="C932" s="110"/>
      <c r="D932" s="110"/>
      <c r="E932" s="111"/>
      <c r="F932" s="111"/>
      <c r="G932" s="111"/>
      <c r="H932" s="111"/>
      <c r="I932" s="111"/>
      <c r="J932" s="111"/>
      <c r="K932" s="111"/>
    </row>
    <row r="933" spans="2:11">
      <c r="B933" s="110"/>
      <c r="C933" s="110"/>
      <c r="D933" s="110"/>
      <c r="E933" s="111"/>
      <c r="F933" s="111"/>
      <c r="G933" s="111"/>
      <c r="H933" s="111"/>
      <c r="I933" s="111"/>
      <c r="J933" s="111"/>
      <c r="K933" s="111"/>
    </row>
    <row r="934" spans="2:11">
      <c r="B934" s="110"/>
      <c r="C934" s="110"/>
      <c r="D934" s="110"/>
      <c r="E934" s="111"/>
      <c r="F934" s="111"/>
      <c r="G934" s="111"/>
      <c r="H934" s="111"/>
      <c r="I934" s="111"/>
      <c r="J934" s="111"/>
      <c r="K934" s="111"/>
    </row>
    <row r="935" spans="2:11">
      <c r="B935" s="110"/>
      <c r="C935" s="110"/>
      <c r="D935" s="110"/>
      <c r="E935" s="111"/>
      <c r="F935" s="111"/>
      <c r="G935" s="111"/>
      <c r="H935" s="111"/>
      <c r="I935" s="111"/>
      <c r="J935" s="111"/>
      <c r="K935" s="111"/>
    </row>
    <row r="936" spans="2:11">
      <c r="B936" s="110"/>
      <c r="C936" s="110"/>
      <c r="D936" s="110"/>
      <c r="E936" s="111"/>
      <c r="F936" s="111"/>
      <c r="G936" s="111"/>
      <c r="H936" s="111"/>
      <c r="I936" s="111"/>
      <c r="J936" s="111"/>
      <c r="K936" s="111"/>
    </row>
    <row r="937" spans="2:11">
      <c r="B937" s="110"/>
      <c r="C937" s="110"/>
      <c r="D937" s="110"/>
      <c r="E937" s="111"/>
      <c r="F937" s="111"/>
      <c r="G937" s="111"/>
      <c r="H937" s="111"/>
      <c r="I937" s="111"/>
      <c r="J937" s="111"/>
      <c r="K937" s="111"/>
    </row>
    <row r="938" spans="2:11">
      <c r="B938" s="110"/>
      <c r="C938" s="110"/>
      <c r="D938" s="110"/>
      <c r="E938" s="111"/>
      <c r="F938" s="111"/>
      <c r="G938" s="111"/>
      <c r="H938" s="111"/>
      <c r="I938" s="111"/>
      <c r="J938" s="111"/>
      <c r="K938" s="111"/>
    </row>
    <row r="939" spans="2:11">
      <c r="B939" s="110"/>
      <c r="C939" s="110"/>
      <c r="D939" s="110"/>
      <c r="E939" s="111"/>
      <c r="F939" s="111"/>
      <c r="G939" s="111"/>
      <c r="H939" s="111"/>
      <c r="I939" s="111"/>
      <c r="J939" s="111"/>
      <c r="K939" s="111"/>
    </row>
    <row r="940" spans="2:11">
      <c r="B940" s="110"/>
      <c r="C940" s="110"/>
      <c r="D940" s="110"/>
      <c r="E940" s="111"/>
      <c r="F940" s="111"/>
      <c r="G940" s="111"/>
      <c r="H940" s="111"/>
      <c r="I940" s="111"/>
      <c r="J940" s="111"/>
      <c r="K940" s="111"/>
    </row>
    <row r="941" spans="2:11">
      <c r="B941" s="110"/>
      <c r="C941" s="110"/>
      <c r="D941" s="110"/>
      <c r="E941" s="111"/>
      <c r="F941" s="111"/>
      <c r="G941" s="111"/>
      <c r="H941" s="111"/>
      <c r="I941" s="111"/>
      <c r="J941" s="111"/>
      <c r="K941" s="111"/>
    </row>
    <row r="942" spans="2:11">
      <c r="B942" s="110"/>
      <c r="C942" s="110"/>
      <c r="D942" s="110"/>
      <c r="E942" s="111"/>
      <c r="F942" s="111"/>
      <c r="G942" s="111"/>
      <c r="H942" s="111"/>
      <c r="I942" s="111"/>
      <c r="J942" s="111"/>
      <c r="K942" s="111"/>
    </row>
    <row r="943" spans="2:11">
      <c r="B943" s="110"/>
      <c r="C943" s="110"/>
      <c r="D943" s="110"/>
      <c r="E943" s="111"/>
      <c r="F943" s="111"/>
      <c r="G943" s="111"/>
      <c r="H943" s="111"/>
      <c r="I943" s="111"/>
      <c r="J943" s="111"/>
      <c r="K943" s="111"/>
    </row>
    <row r="944" spans="2:11">
      <c r="B944" s="110"/>
      <c r="C944" s="110"/>
      <c r="D944" s="110"/>
      <c r="E944" s="111"/>
      <c r="F944" s="111"/>
      <c r="G944" s="111"/>
      <c r="H944" s="111"/>
      <c r="I944" s="111"/>
      <c r="J944" s="111"/>
      <c r="K944" s="111"/>
    </row>
    <row r="945" spans="2:11">
      <c r="B945" s="110"/>
      <c r="C945" s="110"/>
      <c r="D945" s="110"/>
      <c r="E945" s="111"/>
      <c r="F945" s="111"/>
      <c r="G945" s="111"/>
      <c r="H945" s="111"/>
      <c r="I945" s="111"/>
      <c r="J945" s="111"/>
      <c r="K945" s="111"/>
    </row>
    <row r="946" spans="2:11">
      <c r="B946" s="110"/>
      <c r="C946" s="110"/>
      <c r="D946" s="110"/>
      <c r="E946" s="111"/>
      <c r="F946" s="111"/>
      <c r="G946" s="111"/>
      <c r="H946" s="111"/>
      <c r="I946" s="111"/>
      <c r="J946" s="111"/>
      <c r="K946" s="111"/>
    </row>
    <row r="947" spans="2:11">
      <c r="B947" s="110"/>
      <c r="C947" s="110"/>
      <c r="D947" s="110"/>
      <c r="E947" s="111"/>
      <c r="F947" s="111"/>
      <c r="G947" s="111"/>
      <c r="H947" s="111"/>
      <c r="I947" s="111"/>
      <c r="J947" s="111"/>
      <c r="K947" s="111"/>
    </row>
    <row r="948" spans="2:11">
      <c r="B948" s="110"/>
      <c r="C948" s="110"/>
      <c r="D948" s="110"/>
      <c r="E948" s="111"/>
      <c r="F948" s="111"/>
      <c r="G948" s="111"/>
      <c r="H948" s="111"/>
      <c r="I948" s="111"/>
      <c r="J948" s="111"/>
      <c r="K948" s="111"/>
    </row>
    <row r="949" spans="2:11">
      <c r="B949" s="110"/>
      <c r="C949" s="110"/>
      <c r="D949" s="110"/>
      <c r="E949" s="111"/>
      <c r="F949" s="111"/>
      <c r="G949" s="111"/>
      <c r="H949" s="111"/>
      <c r="I949" s="111"/>
      <c r="J949" s="111"/>
      <c r="K949" s="111"/>
    </row>
    <row r="950" spans="2:11">
      <c r="B950" s="110"/>
      <c r="C950" s="110"/>
      <c r="D950" s="110"/>
      <c r="E950" s="111"/>
      <c r="F950" s="111"/>
      <c r="G950" s="111"/>
      <c r="H950" s="111"/>
      <c r="I950" s="111"/>
      <c r="J950" s="111"/>
      <c r="K950" s="111"/>
    </row>
    <row r="951" spans="2:11">
      <c r="B951" s="110"/>
      <c r="C951" s="110"/>
      <c r="D951" s="110"/>
      <c r="E951" s="111"/>
      <c r="F951" s="111"/>
      <c r="G951" s="111"/>
      <c r="H951" s="111"/>
      <c r="I951" s="111"/>
      <c r="J951" s="111"/>
      <c r="K951" s="111"/>
    </row>
    <row r="952" spans="2:11">
      <c r="B952" s="110"/>
      <c r="C952" s="110"/>
      <c r="D952" s="110"/>
      <c r="E952" s="111"/>
      <c r="F952" s="111"/>
      <c r="G952" s="111"/>
      <c r="H952" s="111"/>
      <c r="I952" s="111"/>
      <c r="J952" s="111"/>
      <c r="K952" s="111"/>
    </row>
    <row r="953" spans="2:11">
      <c r="B953" s="110"/>
      <c r="C953" s="110"/>
      <c r="D953" s="110"/>
      <c r="E953" s="111"/>
      <c r="F953" s="111"/>
      <c r="G953" s="111"/>
      <c r="H953" s="111"/>
      <c r="I953" s="111"/>
      <c r="J953" s="111"/>
      <c r="K953" s="111"/>
    </row>
    <row r="954" spans="2:11">
      <c r="B954" s="110"/>
      <c r="C954" s="110"/>
      <c r="D954" s="110"/>
      <c r="E954" s="111"/>
      <c r="F954" s="111"/>
      <c r="G954" s="111"/>
      <c r="H954" s="111"/>
      <c r="I954" s="111"/>
      <c r="J954" s="111"/>
      <c r="K954" s="111"/>
    </row>
    <row r="955" spans="2:11">
      <c r="B955" s="110"/>
      <c r="C955" s="110"/>
      <c r="D955" s="110"/>
      <c r="E955" s="111"/>
      <c r="F955" s="111"/>
      <c r="G955" s="111"/>
      <c r="H955" s="111"/>
      <c r="I955" s="111"/>
      <c r="J955" s="111"/>
      <c r="K955" s="111"/>
    </row>
    <row r="956" spans="2:11">
      <c r="B956" s="110"/>
      <c r="C956" s="110"/>
      <c r="D956" s="110"/>
      <c r="E956" s="111"/>
      <c r="F956" s="111"/>
      <c r="G956" s="111"/>
      <c r="H956" s="111"/>
      <c r="I956" s="111"/>
      <c r="J956" s="111"/>
      <c r="K956" s="111"/>
    </row>
    <row r="957" spans="2:11">
      <c r="B957" s="110"/>
      <c r="C957" s="110"/>
      <c r="D957" s="110"/>
      <c r="E957" s="111"/>
      <c r="F957" s="111"/>
      <c r="G957" s="111"/>
      <c r="H957" s="111"/>
      <c r="I957" s="111"/>
      <c r="J957" s="111"/>
      <c r="K957" s="111"/>
    </row>
    <row r="958" spans="2:11">
      <c r="B958" s="110"/>
      <c r="C958" s="110"/>
      <c r="D958" s="110"/>
      <c r="E958" s="111"/>
      <c r="F958" s="111"/>
      <c r="G958" s="111"/>
      <c r="H958" s="111"/>
      <c r="I958" s="111"/>
      <c r="J958" s="111"/>
      <c r="K958" s="111"/>
    </row>
    <row r="959" spans="2:11">
      <c r="B959" s="110"/>
      <c r="C959" s="110"/>
      <c r="D959" s="110"/>
      <c r="E959" s="111"/>
      <c r="F959" s="111"/>
      <c r="G959" s="111"/>
      <c r="H959" s="111"/>
      <c r="I959" s="111"/>
      <c r="J959" s="111"/>
      <c r="K959" s="111"/>
    </row>
    <row r="960" spans="2:11">
      <c r="B960" s="110"/>
      <c r="C960" s="110"/>
      <c r="D960" s="110"/>
      <c r="E960" s="111"/>
      <c r="F960" s="111"/>
      <c r="G960" s="111"/>
      <c r="H960" s="111"/>
      <c r="I960" s="111"/>
      <c r="J960" s="111"/>
      <c r="K960" s="111"/>
    </row>
    <row r="961" spans="2:11">
      <c r="B961" s="110"/>
      <c r="C961" s="110"/>
      <c r="D961" s="110"/>
      <c r="E961" s="111"/>
      <c r="F961" s="111"/>
      <c r="G961" s="111"/>
      <c r="H961" s="111"/>
      <c r="I961" s="111"/>
      <c r="J961" s="111"/>
      <c r="K961" s="111"/>
    </row>
    <row r="962" spans="2:11">
      <c r="B962" s="110"/>
      <c r="C962" s="110"/>
      <c r="D962" s="110"/>
      <c r="E962" s="111"/>
      <c r="F962" s="111"/>
      <c r="G962" s="111"/>
      <c r="H962" s="111"/>
      <c r="I962" s="111"/>
      <c r="J962" s="111"/>
      <c r="K962" s="111"/>
    </row>
    <row r="963" spans="2:11">
      <c r="B963" s="110"/>
      <c r="C963" s="110"/>
      <c r="D963" s="110"/>
      <c r="E963" s="111"/>
      <c r="F963" s="111"/>
      <c r="G963" s="111"/>
      <c r="H963" s="111"/>
      <c r="I963" s="111"/>
      <c r="J963" s="111"/>
      <c r="K963" s="111"/>
    </row>
    <row r="964" spans="2:11">
      <c r="B964" s="110"/>
      <c r="C964" s="110"/>
      <c r="D964" s="110"/>
      <c r="E964" s="111"/>
      <c r="F964" s="111"/>
      <c r="G964" s="111"/>
      <c r="H964" s="111"/>
      <c r="I964" s="111"/>
      <c r="J964" s="111"/>
      <c r="K964" s="111"/>
    </row>
    <row r="965" spans="2:11">
      <c r="B965" s="110"/>
      <c r="C965" s="110"/>
      <c r="D965" s="110"/>
      <c r="E965" s="111"/>
      <c r="F965" s="111"/>
      <c r="G965" s="111"/>
      <c r="H965" s="111"/>
      <c r="I965" s="111"/>
      <c r="J965" s="111"/>
      <c r="K965" s="111"/>
    </row>
    <row r="966" spans="2:11">
      <c r="B966" s="110"/>
      <c r="C966" s="110"/>
      <c r="D966" s="110"/>
      <c r="E966" s="111"/>
      <c r="F966" s="111"/>
      <c r="G966" s="111"/>
      <c r="H966" s="111"/>
      <c r="I966" s="111"/>
      <c r="J966" s="111"/>
      <c r="K966" s="111"/>
    </row>
    <row r="967" spans="2:11">
      <c r="B967" s="110"/>
      <c r="C967" s="110"/>
      <c r="D967" s="110"/>
      <c r="E967" s="111"/>
      <c r="F967" s="111"/>
      <c r="G967" s="111"/>
      <c r="H967" s="111"/>
      <c r="I967" s="111"/>
      <c r="J967" s="111"/>
      <c r="K967" s="111"/>
    </row>
    <row r="968" spans="2:11">
      <c r="B968" s="110"/>
      <c r="C968" s="110"/>
      <c r="D968" s="110"/>
      <c r="E968" s="111"/>
      <c r="F968" s="111"/>
      <c r="G968" s="111"/>
      <c r="H968" s="111"/>
      <c r="I968" s="111"/>
      <c r="J968" s="111"/>
      <c r="K968" s="111"/>
    </row>
    <row r="969" spans="2:11">
      <c r="B969" s="110"/>
      <c r="C969" s="110"/>
      <c r="D969" s="110"/>
      <c r="E969" s="111"/>
      <c r="F969" s="111"/>
      <c r="G969" s="111"/>
      <c r="H969" s="111"/>
      <c r="I969" s="111"/>
      <c r="J969" s="111"/>
      <c r="K969" s="111"/>
    </row>
    <row r="970" spans="2:11">
      <c r="B970" s="110"/>
      <c r="C970" s="110"/>
      <c r="D970" s="110"/>
      <c r="E970" s="111"/>
      <c r="F970" s="111"/>
      <c r="G970" s="111"/>
      <c r="H970" s="111"/>
      <c r="I970" s="111"/>
      <c r="J970" s="111"/>
      <c r="K970" s="111"/>
    </row>
    <row r="971" spans="2:11">
      <c r="B971" s="110"/>
      <c r="C971" s="110"/>
      <c r="D971" s="110"/>
      <c r="E971" s="111"/>
      <c r="F971" s="111"/>
      <c r="G971" s="111"/>
      <c r="H971" s="111"/>
      <c r="I971" s="111"/>
      <c r="J971" s="111"/>
      <c r="K971" s="111"/>
    </row>
    <row r="972" spans="2:11">
      <c r="B972" s="110"/>
      <c r="C972" s="110"/>
      <c r="D972" s="110"/>
      <c r="E972" s="111"/>
      <c r="F972" s="111"/>
      <c r="G972" s="111"/>
      <c r="H972" s="111"/>
      <c r="I972" s="111"/>
      <c r="J972" s="111"/>
      <c r="K972" s="111"/>
    </row>
    <row r="973" spans="2:11">
      <c r="B973" s="110"/>
      <c r="C973" s="110"/>
      <c r="D973" s="110"/>
      <c r="E973" s="111"/>
      <c r="F973" s="111"/>
      <c r="G973" s="111"/>
      <c r="H973" s="111"/>
      <c r="I973" s="111"/>
      <c r="J973" s="111"/>
      <c r="K973" s="111"/>
    </row>
    <row r="974" spans="2:11">
      <c r="B974" s="110"/>
      <c r="C974" s="110"/>
      <c r="D974" s="110"/>
      <c r="E974" s="111"/>
      <c r="F974" s="111"/>
      <c r="G974" s="111"/>
      <c r="H974" s="111"/>
      <c r="I974" s="111"/>
      <c r="J974" s="111"/>
      <c r="K974" s="111"/>
    </row>
    <row r="975" spans="2:11">
      <c r="B975" s="110"/>
      <c r="C975" s="110"/>
      <c r="D975" s="110"/>
      <c r="E975" s="111"/>
      <c r="F975" s="111"/>
      <c r="G975" s="111"/>
      <c r="H975" s="111"/>
      <c r="I975" s="111"/>
      <c r="J975" s="111"/>
      <c r="K975" s="111"/>
    </row>
    <row r="976" spans="2:11">
      <c r="B976" s="110"/>
      <c r="C976" s="110"/>
      <c r="D976" s="110"/>
      <c r="E976" s="111"/>
      <c r="F976" s="111"/>
      <c r="G976" s="111"/>
      <c r="H976" s="111"/>
      <c r="I976" s="111"/>
      <c r="J976" s="111"/>
      <c r="K976" s="111"/>
    </row>
    <row r="977" spans="2:11">
      <c r="B977" s="110"/>
      <c r="C977" s="110"/>
      <c r="D977" s="110"/>
      <c r="E977" s="111"/>
      <c r="F977" s="111"/>
      <c r="G977" s="111"/>
      <c r="H977" s="111"/>
      <c r="I977" s="111"/>
      <c r="J977" s="111"/>
      <c r="K977" s="111"/>
    </row>
    <row r="978" spans="2:11">
      <c r="B978" s="110"/>
      <c r="C978" s="110"/>
      <c r="D978" s="110"/>
      <c r="E978" s="111"/>
      <c r="F978" s="111"/>
      <c r="G978" s="111"/>
      <c r="H978" s="111"/>
      <c r="I978" s="111"/>
      <c r="J978" s="111"/>
      <c r="K978" s="111"/>
    </row>
    <row r="979" spans="2:11">
      <c r="B979" s="110"/>
      <c r="C979" s="110"/>
      <c r="D979" s="110"/>
      <c r="E979" s="111"/>
      <c r="F979" s="111"/>
      <c r="G979" s="111"/>
      <c r="H979" s="111"/>
      <c r="I979" s="111"/>
      <c r="J979" s="111"/>
      <c r="K979" s="111"/>
    </row>
    <row r="980" spans="2:11">
      <c r="B980" s="110"/>
      <c r="C980" s="110"/>
      <c r="D980" s="110"/>
      <c r="E980" s="111"/>
      <c r="F980" s="111"/>
      <c r="G980" s="111"/>
      <c r="H980" s="111"/>
      <c r="I980" s="111"/>
      <c r="J980" s="111"/>
      <c r="K980" s="111"/>
    </row>
    <row r="981" spans="2:11">
      <c r="B981" s="110"/>
      <c r="C981" s="110"/>
      <c r="D981" s="110"/>
      <c r="E981" s="111"/>
      <c r="F981" s="111"/>
      <c r="G981" s="111"/>
      <c r="H981" s="111"/>
      <c r="I981" s="111"/>
      <c r="J981" s="111"/>
      <c r="K981" s="111"/>
    </row>
    <row r="982" spans="2:11">
      <c r="B982" s="110"/>
      <c r="C982" s="110"/>
      <c r="D982" s="110"/>
      <c r="E982" s="111"/>
      <c r="F982" s="111"/>
      <c r="G982" s="111"/>
      <c r="H982" s="111"/>
      <c r="I982" s="111"/>
      <c r="J982" s="111"/>
      <c r="K982" s="111"/>
    </row>
    <row r="983" spans="2:11">
      <c r="B983" s="110"/>
      <c r="C983" s="110"/>
      <c r="D983" s="110"/>
      <c r="E983" s="111"/>
      <c r="F983" s="111"/>
      <c r="G983" s="111"/>
      <c r="H983" s="111"/>
      <c r="I983" s="111"/>
      <c r="J983" s="111"/>
      <c r="K983" s="111"/>
    </row>
    <row r="984" spans="2:11">
      <c r="B984" s="110"/>
      <c r="C984" s="110"/>
      <c r="D984" s="110"/>
      <c r="E984" s="111"/>
      <c r="F984" s="111"/>
      <c r="G984" s="111"/>
      <c r="H984" s="111"/>
      <c r="I984" s="111"/>
      <c r="J984" s="111"/>
      <c r="K984" s="111"/>
    </row>
    <row r="985" spans="2:11">
      <c r="B985" s="110"/>
      <c r="C985" s="110"/>
      <c r="D985" s="110"/>
      <c r="E985" s="111"/>
      <c r="F985" s="111"/>
      <c r="G985" s="111"/>
      <c r="H985" s="111"/>
      <c r="I985" s="111"/>
      <c r="J985" s="111"/>
      <c r="K985" s="111"/>
    </row>
    <row r="986" spans="2:11">
      <c r="B986" s="110"/>
      <c r="C986" s="110"/>
      <c r="D986" s="110"/>
      <c r="E986" s="111"/>
      <c r="F986" s="111"/>
      <c r="G986" s="111"/>
      <c r="H986" s="111"/>
      <c r="I986" s="111"/>
      <c r="J986" s="111"/>
      <c r="K986" s="111"/>
    </row>
    <row r="987" spans="2:11">
      <c r="B987" s="110"/>
      <c r="C987" s="110"/>
      <c r="D987" s="110"/>
      <c r="E987" s="111"/>
      <c r="F987" s="111"/>
      <c r="G987" s="111"/>
      <c r="H987" s="111"/>
      <c r="I987" s="111"/>
      <c r="J987" s="111"/>
      <c r="K987" s="111"/>
    </row>
    <row r="988" spans="2:11">
      <c r="B988" s="110"/>
      <c r="C988" s="110"/>
      <c r="D988" s="110"/>
      <c r="E988" s="111"/>
      <c r="F988" s="111"/>
      <c r="G988" s="111"/>
      <c r="H988" s="111"/>
      <c r="I988" s="111"/>
      <c r="J988" s="111"/>
      <c r="K988" s="111"/>
    </row>
    <row r="989" spans="2:11">
      <c r="B989" s="110"/>
      <c r="C989" s="110"/>
      <c r="D989" s="110"/>
      <c r="E989" s="111"/>
      <c r="F989" s="111"/>
      <c r="G989" s="111"/>
      <c r="H989" s="111"/>
      <c r="I989" s="111"/>
      <c r="J989" s="111"/>
      <c r="K989" s="111"/>
    </row>
    <row r="990" spans="2:11">
      <c r="B990" s="110"/>
      <c r="C990" s="110"/>
      <c r="D990" s="110"/>
      <c r="E990" s="111"/>
      <c r="F990" s="111"/>
      <c r="G990" s="111"/>
      <c r="H990" s="111"/>
      <c r="I990" s="111"/>
      <c r="J990" s="111"/>
      <c r="K990" s="111"/>
    </row>
    <row r="991" spans="2:11">
      <c r="B991" s="110"/>
      <c r="C991" s="110"/>
      <c r="D991" s="110"/>
      <c r="E991" s="111"/>
      <c r="F991" s="111"/>
      <c r="G991" s="111"/>
      <c r="H991" s="111"/>
      <c r="I991" s="111"/>
      <c r="J991" s="111"/>
      <c r="K991" s="111"/>
    </row>
    <row r="992" spans="2:11">
      <c r="B992" s="110"/>
      <c r="C992" s="110"/>
      <c r="D992" s="110"/>
      <c r="E992" s="111"/>
      <c r="F992" s="111"/>
      <c r="G992" s="111"/>
      <c r="H992" s="111"/>
      <c r="I992" s="111"/>
      <c r="J992" s="111"/>
      <c r="K992" s="111"/>
    </row>
    <row r="993" spans="2:11">
      <c r="B993" s="110"/>
      <c r="C993" s="110"/>
      <c r="D993" s="110"/>
      <c r="E993" s="111"/>
      <c r="F993" s="111"/>
      <c r="G993" s="111"/>
      <c r="H993" s="111"/>
      <c r="I993" s="111"/>
      <c r="J993" s="111"/>
      <c r="K993" s="111"/>
    </row>
    <row r="994" spans="2:11">
      <c r="B994" s="110"/>
      <c r="C994" s="110"/>
      <c r="D994" s="110"/>
      <c r="E994" s="111"/>
      <c r="F994" s="111"/>
      <c r="G994" s="111"/>
      <c r="H994" s="111"/>
      <c r="I994" s="111"/>
      <c r="J994" s="111"/>
      <c r="K994" s="111"/>
    </row>
    <row r="995" spans="2:11">
      <c r="B995" s="110"/>
      <c r="C995" s="110"/>
      <c r="D995" s="110"/>
      <c r="E995" s="111"/>
      <c r="F995" s="111"/>
      <c r="G995" s="111"/>
      <c r="H995" s="111"/>
      <c r="I995" s="111"/>
      <c r="J995" s="111"/>
      <c r="K995" s="111"/>
    </row>
    <row r="996" spans="2:11">
      <c r="B996" s="110"/>
      <c r="C996" s="110"/>
      <c r="D996" s="110"/>
      <c r="E996" s="111"/>
      <c r="F996" s="111"/>
      <c r="G996" s="111"/>
      <c r="H996" s="111"/>
      <c r="I996" s="111"/>
      <c r="J996" s="111"/>
      <c r="K996" s="111"/>
    </row>
    <row r="997" spans="2:11">
      <c r="B997" s="110"/>
      <c r="C997" s="110"/>
      <c r="D997" s="110"/>
      <c r="E997" s="111"/>
      <c r="F997" s="111"/>
      <c r="G997" s="111"/>
      <c r="H997" s="111"/>
      <c r="I997" s="111"/>
      <c r="J997" s="111"/>
      <c r="K997" s="111"/>
    </row>
    <row r="998" spans="2:11">
      <c r="B998" s="110"/>
      <c r="C998" s="110"/>
      <c r="D998" s="110"/>
      <c r="E998" s="111"/>
      <c r="F998" s="111"/>
      <c r="G998" s="111"/>
      <c r="H998" s="111"/>
      <c r="I998" s="111"/>
      <c r="J998" s="111"/>
      <c r="K998" s="111"/>
    </row>
    <row r="999" spans="2:11">
      <c r="B999" s="110"/>
      <c r="C999" s="110"/>
      <c r="D999" s="110"/>
      <c r="E999" s="111"/>
      <c r="F999" s="111"/>
      <c r="G999" s="111"/>
      <c r="H999" s="111"/>
      <c r="I999" s="111"/>
      <c r="J999" s="111"/>
      <c r="K999" s="111"/>
    </row>
    <row r="1000" spans="2:11">
      <c r="B1000" s="110"/>
      <c r="C1000" s="110"/>
      <c r="D1000" s="110"/>
      <c r="E1000" s="111"/>
      <c r="F1000" s="111"/>
      <c r="G1000" s="111"/>
      <c r="H1000" s="111"/>
      <c r="I1000" s="111"/>
      <c r="J1000" s="111"/>
      <c r="K1000" s="111"/>
    </row>
    <row r="1001" spans="2:11">
      <c r="B1001" s="110"/>
      <c r="C1001" s="110"/>
      <c r="D1001" s="110"/>
      <c r="E1001" s="111"/>
      <c r="F1001" s="111"/>
      <c r="G1001" s="111"/>
      <c r="H1001" s="111"/>
      <c r="I1001" s="111"/>
      <c r="J1001" s="111"/>
      <c r="K1001" s="111"/>
    </row>
    <row r="1002" spans="2:11">
      <c r="B1002" s="110"/>
      <c r="C1002" s="110"/>
      <c r="D1002" s="110"/>
      <c r="E1002" s="111"/>
      <c r="F1002" s="111"/>
      <c r="G1002" s="111"/>
      <c r="H1002" s="111"/>
      <c r="I1002" s="111"/>
      <c r="J1002" s="111"/>
      <c r="K1002" s="111"/>
    </row>
    <row r="1003" spans="2:11">
      <c r="B1003" s="110"/>
      <c r="C1003" s="110"/>
      <c r="D1003" s="110"/>
      <c r="E1003" s="111"/>
      <c r="F1003" s="111"/>
      <c r="G1003" s="111"/>
      <c r="H1003" s="111"/>
      <c r="I1003" s="111"/>
      <c r="J1003" s="111"/>
      <c r="K1003" s="111"/>
    </row>
    <row r="1004" spans="2:11">
      <c r="B1004" s="110"/>
      <c r="C1004" s="110"/>
      <c r="D1004" s="110"/>
      <c r="E1004" s="111"/>
      <c r="F1004" s="111"/>
      <c r="G1004" s="111"/>
      <c r="H1004" s="111"/>
      <c r="I1004" s="111"/>
      <c r="J1004" s="111"/>
      <c r="K1004" s="111"/>
    </row>
    <row r="1005" spans="2:11">
      <c r="B1005" s="110"/>
      <c r="C1005" s="110"/>
      <c r="D1005" s="110"/>
      <c r="E1005" s="111"/>
      <c r="F1005" s="111"/>
      <c r="G1005" s="111"/>
      <c r="H1005" s="111"/>
      <c r="I1005" s="111"/>
      <c r="J1005" s="111"/>
      <c r="K1005" s="111"/>
    </row>
    <row r="1006" spans="2:11">
      <c r="B1006" s="110"/>
      <c r="C1006" s="110"/>
      <c r="D1006" s="110"/>
      <c r="E1006" s="111"/>
      <c r="F1006" s="111"/>
      <c r="G1006" s="111"/>
      <c r="H1006" s="111"/>
      <c r="I1006" s="111"/>
      <c r="J1006" s="111"/>
      <c r="K1006" s="111"/>
    </row>
    <row r="1007" spans="2:11">
      <c r="B1007" s="110"/>
      <c r="C1007" s="110"/>
      <c r="D1007" s="110"/>
      <c r="E1007" s="111"/>
      <c r="F1007" s="111"/>
      <c r="G1007" s="111"/>
      <c r="H1007" s="111"/>
      <c r="I1007" s="111"/>
      <c r="J1007" s="111"/>
      <c r="K1007" s="111"/>
    </row>
    <row r="1008" spans="2:11">
      <c r="B1008" s="110"/>
      <c r="C1008" s="110"/>
      <c r="D1008" s="110"/>
      <c r="E1008" s="111"/>
      <c r="F1008" s="111"/>
      <c r="G1008" s="111"/>
      <c r="H1008" s="111"/>
      <c r="I1008" s="111"/>
      <c r="J1008" s="111"/>
      <c r="K1008" s="111"/>
    </row>
    <row r="1009" spans="2:11">
      <c r="B1009" s="110"/>
      <c r="C1009" s="110"/>
      <c r="D1009" s="110"/>
      <c r="E1009" s="111"/>
      <c r="F1009" s="111"/>
      <c r="G1009" s="111"/>
      <c r="H1009" s="111"/>
      <c r="I1009" s="111"/>
      <c r="J1009" s="111"/>
      <c r="K1009" s="111"/>
    </row>
    <row r="1010" spans="2:11">
      <c r="B1010" s="110"/>
      <c r="C1010" s="110"/>
      <c r="D1010" s="110"/>
      <c r="E1010" s="111"/>
      <c r="F1010" s="111"/>
      <c r="G1010" s="111"/>
      <c r="H1010" s="111"/>
      <c r="I1010" s="111"/>
      <c r="J1010" s="111"/>
      <c r="K1010" s="111"/>
    </row>
    <row r="1011" spans="2:11">
      <c r="B1011" s="110"/>
      <c r="C1011" s="110"/>
      <c r="D1011" s="110"/>
      <c r="E1011" s="111"/>
      <c r="F1011" s="111"/>
      <c r="G1011" s="111"/>
      <c r="H1011" s="111"/>
      <c r="I1011" s="111"/>
      <c r="J1011" s="111"/>
      <c r="K1011" s="111"/>
    </row>
    <row r="1012" spans="2:11">
      <c r="B1012" s="110"/>
      <c r="C1012" s="110"/>
      <c r="D1012" s="110"/>
      <c r="E1012" s="111"/>
      <c r="F1012" s="111"/>
      <c r="G1012" s="111"/>
      <c r="H1012" s="111"/>
      <c r="I1012" s="111"/>
      <c r="J1012" s="111"/>
      <c r="K1012" s="111"/>
    </row>
    <row r="1013" spans="2:11">
      <c r="B1013" s="110"/>
      <c r="C1013" s="110"/>
      <c r="D1013" s="110"/>
      <c r="E1013" s="111"/>
      <c r="F1013" s="111"/>
      <c r="G1013" s="111"/>
      <c r="H1013" s="111"/>
      <c r="I1013" s="111"/>
      <c r="J1013" s="111"/>
      <c r="K1013" s="111"/>
    </row>
    <row r="1014" spans="2:11">
      <c r="B1014" s="110"/>
      <c r="C1014" s="110"/>
      <c r="D1014" s="110"/>
      <c r="E1014" s="111"/>
      <c r="F1014" s="111"/>
      <c r="G1014" s="111"/>
      <c r="H1014" s="111"/>
      <c r="I1014" s="111"/>
      <c r="J1014" s="111"/>
      <c r="K1014" s="111"/>
    </row>
    <row r="1015" spans="2:11">
      <c r="B1015" s="110"/>
      <c r="C1015" s="110"/>
      <c r="D1015" s="110"/>
      <c r="E1015" s="111"/>
      <c r="F1015" s="111"/>
      <c r="G1015" s="111"/>
      <c r="H1015" s="111"/>
      <c r="I1015" s="111"/>
      <c r="J1015" s="111"/>
      <c r="K1015" s="111"/>
    </row>
    <row r="1016" spans="2:11">
      <c r="B1016" s="110"/>
      <c r="C1016" s="110"/>
      <c r="D1016" s="110"/>
      <c r="E1016" s="111"/>
      <c r="F1016" s="111"/>
      <c r="G1016" s="111"/>
      <c r="H1016" s="111"/>
      <c r="I1016" s="111"/>
      <c r="J1016" s="111"/>
      <c r="K1016" s="111"/>
    </row>
    <row r="1017" spans="2:11">
      <c r="B1017" s="110"/>
      <c r="C1017" s="110"/>
      <c r="D1017" s="110"/>
      <c r="E1017" s="111"/>
      <c r="F1017" s="111"/>
      <c r="G1017" s="111"/>
      <c r="H1017" s="111"/>
      <c r="I1017" s="111"/>
      <c r="J1017" s="111"/>
      <c r="K1017" s="111"/>
    </row>
    <row r="1018" spans="2:11">
      <c r="B1018" s="110"/>
      <c r="C1018" s="110"/>
      <c r="D1018" s="110"/>
      <c r="E1018" s="111"/>
      <c r="F1018" s="111"/>
      <c r="G1018" s="111"/>
      <c r="H1018" s="111"/>
      <c r="I1018" s="111"/>
      <c r="J1018" s="111"/>
      <c r="K1018" s="111"/>
    </row>
    <row r="1019" spans="2:11">
      <c r="B1019" s="110"/>
      <c r="C1019" s="110"/>
      <c r="D1019" s="110"/>
      <c r="E1019" s="111"/>
      <c r="F1019" s="111"/>
      <c r="G1019" s="111"/>
      <c r="H1019" s="111"/>
      <c r="I1019" s="111"/>
      <c r="J1019" s="111"/>
      <c r="K1019" s="111"/>
    </row>
    <row r="1020" spans="2:11">
      <c r="B1020" s="110"/>
      <c r="C1020" s="110"/>
      <c r="D1020" s="110"/>
      <c r="E1020" s="111"/>
      <c r="F1020" s="111"/>
      <c r="G1020" s="111"/>
      <c r="H1020" s="111"/>
      <c r="I1020" s="111"/>
      <c r="J1020" s="111"/>
      <c r="K1020" s="111"/>
    </row>
    <row r="1021" spans="2:11">
      <c r="B1021" s="110"/>
      <c r="C1021" s="110"/>
      <c r="D1021" s="110"/>
      <c r="E1021" s="111"/>
      <c r="F1021" s="111"/>
      <c r="G1021" s="111"/>
      <c r="H1021" s="111"/>
      <c r="I1021" s="111"/>
      <c r="J1021" s="111"/>
      <c r="K1021" s="111"/>
    </row>
    <row r="1022" spans="2:11">
      <c r="B1022" s="110"/>
      <c r="C1022" s="110"/>
      <c r="D1022" s="110"/>
      <c r="E1022" s="111"/>
      <c r="F1022" s="111"/>
      <c r="G1022" s="111"/>
      <c r="H1022" s="111"/>
      <c r="I1022" s="111"/>
      <c r="J1022" s="111"/>
      <c r="K1022" s="111"/>
    </row>
    <row r="1023" spans="2:11">
      <c r="B1023" s="110"/>
      <c r="C1023" s="110"/>
      <c r="D1023" s="110"/>
      <c r="E1023" s="111"/>
      <c r="F1023" s="111"/>
      <c r="G1023" s="111"/>
      <c r="H1023" s="111"/>
      <c r="I1023" s="111"/>
      <c r="J1023" s="111"/>
      <c r="K1023" s="111"/>
    </row>
    <row r="1024" spans="2:11">
      <c r="B1024" s="110"/>
      <c r="C1024" s="110"/>
      <c r="D1024" s="110"/>
      <c r="E1024" s="111"/>
      <c r="F1024" s="111"/>
      <c r="G1024" s="111"/>
      <c r="H1024" s="111"/>
      <c r="I1024" s="111"/>
      <c r="J1024" s="111"/>
      <c r="K1024" s="111"/>
    </row>
    <row r="1025" spans="2:11">
      <c r="B1025" s="110"/>
      <c r="C1025" s="110"/>
      <c r="D1025" s="110"/>
      <c r="E1025" s="111"/>
      <c r="F1025" s="111"/>
      <c r="G1025" s="111"/>
      <c r="H1025" s="111"/>
      <c r="I1025" s="111"/>
      <c r="J1025" s="111"/>
      <c r="K1025" s="111"/>
    </row>
    <row r="1026" spans="2:11">
      <c r="B1026" s="110"/>
      <c r="C1026" s="110"/>
      <c r="D1026" s="110"/>
      <c r="E1026" s="111"/>
      <c r="F1026" s="111"/>
      <c r="G1026" s="111"/>
      <c r="H1026" s="111"/>
      <c r="I1026" s="111"/>
      <c r="J1026" s="111"/>
      <c r="K1026" s="111"/>
    </row>
    <row r="1027" spans="2:11">
      <c r="B1027" s="110"/>
      <c r="C1027" s="110"/>
      <c r="D1027" s="110"/>
      <c r="E1027" s="111"/>
      <c r="F1027" s="111"/>
      <c r="G1027" s="111"/>
      <c r="H1027" s="111"/>
      <c r="I1027" s="111"/>
      <c r="J1027" s="111"/>
      <c r="K1027" s="111"/>
    </row>
    <row r="1028" spans="2:11">
      <c r="B1028" s="110"/>
      <c r="C1028" s="110"/>
      <c r="D1028" s="110"/>
      <c r="E1028" s="111"/>
      <c r="F1028" s="111"/>
      <c r="G1028" s="111"/>
      <c r="H1028" s="111"/>
      <c r="I1028" s="111"/>
      <c r="J1028" s="111"/>
      <c r="K1028" s="111"/>
    </row>
    <row r="1029" spans="2:11">
      <c r="B1029" s="110"/>
      <c r="C1029" s="110"/>
      <c r="D1029" s="110"/>
      <c r="E1029" s="111"/>
      <c r="F1029" s="111"/>
      <c r="G1029" s="111"/>
      <c r="H1029" s="111"/>
      <c r="I1029" s="111"/>
      <c r="J1029" s="111"/>
      <c r="K1029" s="111"/>
    </row>
    <row r="1030" spans="2:11">
      <c r="B1030" s="110"/>
      <c r="C1030" s="110"/>
      <c r="D1030" s="110"/>
      <c r="E1030" s="111"/>
      <c r="F1030" s="111"/>
      <c r="G1030" s="111"/>
      <c r="H1030" s="111"/>
      <c r="I1030" s="111"/>
      <c r="J1030" s="111"/>
      <c r="K1030" s="111"/>
    </row>
    <row r="1031" spans="2:11">
      <c r="B1031" s="110"/>
      <c r="C1031" s="110"/>
      <c r="D1031" s="110"/>
      <c r="E1031" s="111"/>
      <c r="F1031" s="111"/>
      <c r="G1031" s="111"/>
      <c r="H1031" s="111"/>
      <c r="I1031" s="111"/>
      <c r="J1031" s="111"/>
      <c r="K1031" s="111"/>
    </row>
    <row r="1032" spans="2:11">
      <c r="B1032" s="110"/>
      <c r="C1032" s="110"/>
      <c r="D1032" s="110"/>
      <c r="E1032" s="111"/>
      <c r="F1032" s="111"/>
      <c r="G1032" s="111"/>
      <c r="H1032" s="111"/>
      <c r="I1032" s="111"/>
      <c r="J1032" s="111"/>
      <c r="K1032" s="111"/>
    </row>
    <row r="1033" spans="2:11">
      <c r="B1033" s="110"/>
      <c r="C1033" s="110"/>
      <c r="D1033" s="110"/>
      <c r="E1033" s="111"/>
      <c r="F1033" s="111"/>
      <c r="G1033" s="111"/>
      <c r="H1033" s="111"/>
      <c r="I1033" s="111"/>
      <c r="J1033" s="111"/>
      <c r="K1033" s="111"/>
    </row>
    <row r="1034" spans="2:11">
      <c r="B1034" s="110"/>
      <c r="C1034" s="110"/>
      <c r="D1034" s="110"/>
      <c r="E1034" s="111"/>
      <c r="F1034" s="111"/>
      <c r="G1034" s="111"/>
      <c r="H1034" s="111"/>
      <c r="I1034" s="111"/>
      <c r="J1034" s="111"/>
      <c r="K1034" s="111"/>
    </row>
    <row r="1035" spans="2:11">
      <c r="B1035" s="110"/>
      <c r="C1035" s="110"/>
      <c r="D1035" s="110"/>
      <c r="E1035" s="111"/>
      <c r="F1035" s="111"/>
      <c r="G1035" s="111"/>
      <c r="H1035" s="111"/>
      <c r="I1035" s="111"/>
      <c r="J1035" s="111"/>
      <c r="K1035" s="111"/>
    </row>
    <row r="1036" spans="2:11">
      <c r="B1036" s="110"/>
      <c r="C1036" s="110"/>
      <c r="D1036" s="110"/>
      <c r="E1036" s="111"/>
      <c r="F1036" s="111"/>
      <c r="G1036" s="111"/>
      <c r="H1036" s="111"/>
      <c r="I1036" s="111"/>
      <c r="J1036" s="111"/>
      <c r="K1036" s="111"/>
    </row>
    <row r="1037" spans="2:11">
      <c r="B1037" s="110"/>
      <c r="C1037" s="110"/>
      <c r="D1037" s="110"/>
      <c r="E1037" s="111"/>
      <c r="F1037" s="111"/>
      <c r="G1037" s="111"/>
      <c r="H1037" s="111"/>
      <c r="I1037" s="111"/>
      <c r="J1037" s="111"/>
      <c r="K1037" s="111"/>
    </row>
    <row r="1038" spans="2:11">
      <c r="B1038" s="110"/>
      <c r="C1038" s="110"/>
      <c r="D1038" s="110"/>
      <c r="E1038" s="111"/>
      <c r="F1038" s="111"/>
      <c r="G1038" s="111"/>
      <c r="H1038" s="111"/>
      <c r="I1038" s="111"/>
      <c r="J1038" s="111"/>
      <c r="K1038" s="111"/>
    </row>
    <row r="1039" spans="2:11">
      <c r="B1039" s="110"/>
      <c r="C1039" s="110"/>
      <c r="D1039" s="110"/>
      <c r="E1039" s="111"/>
      <c r="F1039" s="111"/>
      <c r="G1039" s="111"/>
      <c r="H1039" s="111"/>
      <c r="I1039" s="111"/>
      <c r="J1039" s="111"/>
      <c r="K1039" s="111"/>
    </row>
    <row r="1040" spans="2:11">
      <c r="B1040" s="110"/>
      <c r="C1040" s="110"/>
      <c r="D1040" s="110"/>
      <c r="E1040" s="111"/>
      <c r="F1040" s="111"/>
      <c r="G1040" s="111"/>
      <c r="H1040" s="111"/>
      <c r="I1040" s="111"/>
      <c r="J1040" s="111"/>
      <c r="K1040" s="111"/>
    </row>
    <row r="1041" spans="2:11">
      <c r="B1041" s="110"/>
      <c r="C1041" s="110"/>
      <c r="D1041" s="110"/>
      <c r="E1041" s="111"/>
      <c r="F1041" s="111"/>
      <c r="G1041" s="111"/>
      <c r="H1041" s="111"/>
      <c r="I1041" s="111"/>
      <c r="J1041" s="111"/>
      <c r="K1041" s="111"/>
    </row>
    <row r="1042" spans="2:11">
      <c r="B1042" s="110"/>
      <c r="C1042" s="110"/>
      <c r="D1042" s="110"/>
      <c r="E1042" s="111"/>
      <c r="F1042" s="111"/>
      <c r="G1042" s="111"/>
      <c r="H1042" s="111"/>
      <c r="I1042" s="111"/>
      <c r="J1042" s="111"/>
      <c r="K1042" s="111"/>
    </row>
    <row r="1043" spans="2:11">
      <c r="B1043" s="110"/>
      <c r="C1043" s="110"/>
      <c r="D1043" s="110"/>
      <c r="E1043" s="111"/>
      <c r="F1043" s="111"/>
      <c r="G1043" s="111"/>
      <c r="H1043" s="111"/>
      <c r="I1043" s="111"/>
      <c r="J1043" s="111"/>
      <c r="K1043" s="111"/>
    </row>
    <row r="1044" spans="2:11">
      <c r="B1044" s="110"/>
      <c r="C1044" s="110"/>
      <c r="D1044" s="110"/>
      <c r="E1044" s="111"/>
      <c r="F1044" s="111"/>
      <c r="G1044" s="111"/>
      <c r="H1044" s="111"/>
      <c r="I1044" s="111"/>
      <c r="J1044" s="111"/>
      <c r="K1044" s="111"/>
    </row>
    <row r="1045" spans="2:11">
      <c r="B1045" s="110"/>
      <c r="C1045" s="110"/>
      <c r="D1045" s="110"/>
      <c r="E1045" s="111"/>
      <c r="F1045" s="111"/>
      <c r="G1045" s="111"/>
      <c r="H1045" s="111"/>
      <c r="I1045" s="111"/>
      <c r="J1045" s="111"/>
      <c r="K1045" s="111"/>
    </row>
    <row r="1046" spans="2:11">
      <c r="B1046" s="110"/>
      <c r="C1046" s="110"/>
      <c r="D1046" s="110"/>
      <c r="E1046" s="111"/>
      <c r="F1046" s="111"/>
      <c r="G1046" s="111"/>
      <c r="H1046" s="111"/>
      <c r="I1046" s="111"/>
      <c r="J1046" s="111"/>
      <c r="K1046" s="111"/>
    </row>
    <row r="1047" spans="2:11">
      <c r="B1047" s="110"/>
      <c r="C1047" s="110"/>
      <c r="D1047" s="110"/>
      <c r="E1047" s="111"/>
      <c r="F1047" s="111"/>
      <c r="G1047" s="111"/>
      <c r="H1047" s="111"/>
      <c r="I1047" s="111"/>
      <c r="J1047" s="111"/>
      <c r="K1047" s="111"/>
    </row>
    <row r="1048" spans="2:11">
      <c r="B1048" s="110"/>
      <c r="C1048" s="110"/>
      <c r="D1048" s="110"/>
      <c r="E1048" s="111"/>
      <c r="F1048" s="111"/>
      <c r="G1048" s="111"/>
      <c r="H1048" s="111"/>
      <c r="I1048" s="111"/>
      <c r="J1048" s="111"/>
      <c r="K1048" s="111"/>
    </row>
    <row r="1049" spans="2:11">
      <c r="B1049" s="110"/>
      <c r="C1049" s="110"/>
      <c r="D1049" s="110"/>
      <c r="E1049" s="111"/>
      <c r="F1049" s="111"/>
      <c r="G1049" s="111"/>
      <c r="H1049" s="111"/>
      <c r="I1049" s="111"/>
      <c r="J1049" s="111"/>
      <c r="K1049" s="111"/>
    </row>
    <row r="1050" spans="2:11">
      <c r="B1050" s="110"/>
      <c r="C1050" s="110"/>
      <c r="D1050" s="110"/>
      <c r="E1050" s="111"/>
      <c r="F1050" s="111"/>
      <c r="G1050" s="111"/>
      <c r="H1050" s="111"/>
      <c r="I1050" s="111"/>
      <c r="J1050" s="111"/>
      <c r="K1050" s="111"/>
    </row>
    <row r="1051" spans="2:11">
      <c r="B1051" s="110"/>
      <c r="C1051" s="110"/>
      <c r="D1051" s="110"/>
      <c r="E1051" s="111"/>
      <c r="F1051" s="111"/>
      <c r="G1051" s="111"/>
      <c r="H1051" s="111"/>
      <c r="I1051" s="111"/>
      <c r="J1051" s="111"/>
      <c r="K1051" s="111"/>
    </row>
    <row r="1052" spans="2:11">
      <c r="B1052" s="110"/>
      <c r="C1052" s="110"/>
      <c r="D1052" s="110"/>
      <c r="E1052" s="111"/>
      <c r="F1052" s="111"/>
      <c r="G1052" s="111"/>
      <c r="H1052" s="111"/>
      <c r="I1052" s="111"/>
      <c r="J1052" s="111"/>
      <c r="K1052" s="111"/>
    </row>
    <row r="1053" spans="2:11">
      <c r="B1053" s="110"/>
      <c r="C1053" s="110"/>
      <c r="D1053" s="110"/>
      <c r="E1053" s="111"/>
      <c r="F1053" s="111"/>
      <c r="G1053" s="111"/>
      <c r="H1053" s="111"/>
      <c r="I1053" s="111"/>
      <c r="J1053" s="111"/>
      <c r="K1053" s="111"/>
    </row>
    <row r="1054" spans="2:11">
      <c r="B1054" s="110"/>
      <c r="C1054" s="110"/>
      <c r="D1054" s="110"/>
      <c r="E1054" s="111"/>
      <c r="F1054" s="111"/>
      <c r="G1054" s="111"/>
      <c r="H1054" s="111"/>
      <c r="I1054" s="111"/>
      <c r="J1054" s="111"/>
      <c r="K1054" s="111"/>
    </row>
    <row r="1055" spans="2:11">
      <c r="B1055" s="110"/>
      <c r="C1055" s="110"/>
      <c r="D1055" s="110"/>
      <c r="E1055" s="111"/>
      <c r="F1055" s="111"/>
      <c r="G1055" s="111"/>
      <c r="H1055" s="111"/>
      <c r="I1055" s="111"/>
      <c r="J1055" s="111"/>
      <c r="K1055" s="111"/>
    </row>
    <row r="1056" spans="2:11">
      <c r="B1056" s="110"/>
      <c r="C1056" s="110"/>
      <c r="D1056" s="110"/>
      <c r="E1056" s="111"/>
      <c r="F1056" s="111"/>
      <c r="G1056" s="111"/>
      <c r="H1056" s="111"/>
      <c r="I1056" s="111"/>
      <c r="J1056" s="111"/>
      <c r="K1056" s="111"/>
    </row>
    <row r="1057" spans="2:11">
      <c r="B1057" s="110"/>
      <c r="C1057" s="110"/>
      <c r="D1057" s="110"/>
      <c r="E1057" s="111"/>
      <c r="F1057" s="111"/>
      <c r="G1057" s="111"/>
      <c r="H1057" s="111"/>
      <c r="I1057" s="111"/>
      <c r="J1057" s="111"/>
      <c r="K1057" s="111"/>
    </row>
    <row r="1058" spans="2:11">
      <c r="B1058" s="110"/>
      <c r="C1058" s="110"/>
      <c r="D1058" s="110"/>
      <c r="E1058" s="111"/>
      <c r="F1058" s="111"/>
      <c r="G1058" s="111"/>
      <c r="H1058" s="111"/>
      <c r="I1058" s="111"/>
      <c r="J1058" s="111"/>
      <c r="K1058" s="111"/>
    </row>
    <row r="1059" spans="2:11">
      <c r="B1059" s="110"/>
      <c r="C1059" s="110"/>
      <c r="D1059" s="110"/>
      <c r="E1059" s="111"/>
      <c r="F1059" s="111"/>
      <c r="G1059" s="111"/>
      <c r="H1059" s="111"/>
      <c r="I1059" s="111"/>
      <c r="J1059" s="111"/>
      <c r="K1059" s="111"/>
    </row>
    <row r="1060" spans="2:11">
      <c r="B1060" s="110"/>
      <c r="C1060" s="110"/>
      <c r="D1060" s="110"/>
      <c r="E1060" s="111"/>
      <c r="F1060" s="111"/>
      <c r="G1060" s="111"/>
      <c r="H1060" s="111"/>
      <c r="I1060" s="111"/>
      <c r="J1060" s="111"/>
      <c r="K1060" s="111"/>
    </row>
    <row r="1061" spans="2:11">
      <c r="B1061" s="110"/>
      <c r="C1061" s="110"/>
      <c r="D1061" s="110"/>
      <c r="E1061" s="111"/>
      <c r="F1061" s="111"/>
      <c r="G1061" s="111"/>
      <c r="H1061" s="111"/>
      <c r="I1061" s="111"/>
      <c r="J1061" s="111"/>
      <c r="K1061" s="111"/>
    </row>
    <row r="1062" spans="2:11">
      <c r="B1062" s="110"/>
      <c r="C1062" s="110"/>
      <c r="D1062" s="110"/>
      <c r="E1062" s="111"/>
      <c r="F1062" s="111"/>
      <c r="G1062" s="111"/>
      <c r="H1062" s="111"/>
      <c r="I1062" s="111"/>
      <c r="J1062" s="111"/>
      <c r="K1062" s="111"/>
    </row>
    <row r="1063" spans="2:11">
      <c r="B1063" s="110"/>
      <c r="C1063" s="110"/>
      <c r="D1063" s="110"/>
      <c r="E1063" s="111"/>
      <c r="F1063" s="111"/>
      <c r="G1063" s="111"/>
      <c r="H1063" s="111"/>
      <c r="I1063" s="111"/>
      <c r="J1063" s="111"/>
      <c r="K1063" s="111"/>
    </row>
    <row r="1064" spans="2:11">
      <c r="B1064" s="110"/>
      <c r="C1064" s="110"/>
      <c r="D1064" s="110"/>
      <c r="E1064" s="111"/>
      <c r="F1064" s="111"/>
      <c r="G1064" s="111"/>
      <c r="H1064" s="111"/>
      <c r="I1064" s="111"/>
      <c r="J1064" s="111"/>
      <c r="K1064" s="111"/>
    </row>
    <row r="1065" spans="2:11">
      <c r="B1065" s="110"/>
      <c r="C1065" s="110"/>
      <c r="D1065" s="110"/>
      <c r="E1065" s="111"/>
      <c r="F1065" s="111"/>
      <c r="G1065" s="111"/>
      <c r="H1065" s="111"/>
      <c r="I1065" s="111"/>
      <c r="J1065" s="111"/>
      <c r="K1065" s="111"/>
    </row>
    <row r="1066" spans="2:11">
      <c r="B1066" s="110"/>
      <c r="C1066" s="110"/>
      <c r="D1066" s="110"/>
      <c r="E1066" s="111"/>
      <c r="F1066" s="111"/>
      <c r="G1066" s="111"/>
      <c r="H1066" s="111"/>
      <c r="I1066" s="111"/>
      <c r="J1066" s="111"/>
      <c r="K1066" s="111"/>
    </row>
    <row r="1067" spans="2:11">
      <c r="B1067" s="110"/>
      <c r="C1067" s="110"/>
      <c r="D1067" s="110"/>
      <c r="E1067" s="111"/>
      <c r="F1067" s="111"/>
      <c r="G1067" s="111"/>
      <c r="H1067" s="111"/>
      <c r="I1067" s="111"/>
      <c r="J1067" s="111"/>
      <c r="K1067" s="111"/>
    </row>
    <row r="1068" spans="2:11">
      <c r="B1068" s="110"/>
      <c r="C1068" s="110"/>
      <c r="D1068" s="110"/>
      <c r="E1068" s="111"/>
      <c r="F1068" s="111"/>
      <c r="G1068" s="111"/>
      <c r="H1068" s="111"/>
      <c r="I1068" s="111"/>
      <c r="J1068" s="111"/>
      <c r="K1068" s="111"/>
    </row>
    <row r="1069" spans="2:11">
      <c r="B1069" s="110"/>
      <c r="C1069" s="110"/>
      <c r="D1069" s="110"/>
      <c r="E1069" s="111"/>
      <c r="F1069" s="111"/>
      <c r="G1069" s="111"/>
      <c r="H1069" s="111"/>
      <c r="I1069" s="111"/>
      <c r="J1069" s="111"/>
      <c r="K1069" s="111"/>
    </row>
    <row r="1070" spans="2:11">
      <c r="B1070" s="110"/>
      <c r="C1070" s="110"/>
      <c r="D1070" s="110"/>
      <c r="E1070" s="111"/>
      <c r="F1070" s="111"/>
      <c r="G1070" s="111"/>
      <c r="H1070" s="111"/>
      <c r="I1070" s="111"/>
      <c r="J1070" s="111"/>
      <c r="K1070" s="111"/>
    </row>
    <row r="1071" spans="2:11">
      <c r="B1071" s="110"/>
      <c r="C1071" s="110"/>
      <c r="D1071" s="110"/>
      <c r="E1071" s="111"/>
      <c r="F1071" s="111"/>
      <c r="G1071" s="111"/>
      <c r="H1071" s="111"/>
      <c r="I1071" s="111"/>
      <c r="J1071" s="111"/>
      <c r="K1071" s="111"/>
    </row>
    <row r="1072" spans="2:11">
      <c r="B1072" s="110"/>
      <c r="C1072" s="110"/>
      <c r="D1072" s="110"/>
      <c r="E1072" s="111"/>
      <c r="F1072" s="111"/>
      <c r="G1072" s="111"/>
      <c r="H1072" s="111"/>
      <c r="I1072" s="111"/>
      <c r="J1072" s="111"/>
      <c r="K1072" s="111"/>
    </row>
    <row r="1073" spans="2:11">
      <c r="B1073" s="110"/>
      <c r="C1073" s="110"/>
      <c r="D1073" s="110"/>
      <c r="E1073" s="111"/>
      <c r="F1073" s="111"/>
      <c r="G1073" s="111"/>
      <c r="H1073" s="111"/>
      <c r="I1073" s="111"/>
      <c r="J1073" s="111"/>
      <c r="K1073" s="111"/>
    </row>
    <row r="1074" spans="2:11">
      <c r="B1074" s="110"/>
      <c r="C1074" s="110"/>
      <c r="D1074" s="110"/>
      <c r="E1074" s="111"/>
      <c r="F1074" s="111"/>
      <c r="G1074" s="111"/>
      <c r="H1074" s="111"/>
      <c r="I1074" s="111"/>
      <c r="J1074" s="111"/>
      <c r="K1074" s="111"/>
    </row>
    <row r="1075" spans="2:11">
      <c r="B1075" s="110"/>
      <c r="C1075" s="110"/>
      <c r="D1075" s="110"/>
      <c r="E1075" s="111"/>
      <c r="F1075" s="111"/>
      <c r="G1075" s="111"/>
      <c r="H1075" s="111"/>
      <c r="I1075" s="111"/>
      <c r="J1075" s="111"/>
      <c r="K1075" s="111"/>
    </row>
    <row r="1076" spans="2:11">
      <c r="B1076" s="110"/>
      <c r="C1076" s="110"/>
      <c r="D1076" s="110"/>
      <c r="E1076" s="111"/>
      <c r="F1076" s="111"/>
      <c r="G1076" s="111"/>
      <c r="H1076" s="111"/>
      <c r="I1076" s="111"/>
      <c r="J1076" s="111"/>
      <c r="K1076" s="111"/>
    </row>
    <row r="1077" spans="2:11">
      <c r="B1077" s="110"/>
      <c r="C1077" s="110"/>
      <c r="D1077" s="110"/>
      <c r="E1077" s="111"/>
      <c r="F1077" s="111"/>
      <c r="G1077" s="111"/>
      <c r="H1077" s="111"/>
      <c r="I1077" s="111"/>
      <c r="J1077" s="111"/>
      <c r="K1077" s="111"/>
    </row>
    <row r="1078" spans="2:11">
      <c r="B1078" s="110"/>
      <c r="C1078" s="110"/>
      <c r="D1078" s="110"/>
      <c r="E1078" s="111"/>
      <c r="F1078" s="111"/>
      <c r="G1078" s="111"/>
      <c r="H1078" s="111"/>
      <c r="I1078" s="111"/>
      <c r="J1078" s="111"/>
      <c r="K1078" s="111"/>
    </row>
    <row r="1079" spans="2:11">
      <c r="B1079" s="110"/>
      <c r="C1079" s="110"/>
      <c r="D1079" s="110"/>
      <c r="E1079" s="111"/>
      <c r="F1079" s="111"/>
      <c r="G1079" s="111"/>
      <c r="H1079" s="111"/>
      <c r="I1079" s="111"/>
      <c r="J1079" s="111"/>
      <c r="K1079" s="111"/>
    </row>
    <row r="1080" spans="2:11">
      <c r="B1080" s="110"/>
      <c r="C1080" s="110"/>
      <c r="D1080" s="110"/>
      <c r="E1080" s="111"/>
      <c r="F1080" s="111"/>
      <c r="G1080" s="111"/>
      <c r="H1080" s="111"/>
      <c r="I1080" s="111"/>
      <c r="J1080" s="111"/>
      <c r="K1080" s="111"/>
    </row>
    <row r="1081" spans="2:11">
      <c r="B1081" s="110"/>
      <c r="C1081" s="110"/>
      <c r="D1081" s="110"/>
      <c r="E1081" s="111"/>
      <c r="F1081" s="111"/>
      <c r="G1081" s="111"/>
      <c r="H1081" s="111"/>
      <c r="I1081" s="111"/>
      <c r="J1081" s="111"/>
      <c r="K1081" s="111"/>
    </row>
    <row r="1082" spans="2:11">
      <c r="B1082" s="110"/>
      <c r="C1082" s="110"/>
      <c r="D1082" s="110"/>
      <c r="E1082" s="111"/>
      <c r="F1082" s="111"/>
      <c r="G1082" s="111"/>
      <c r="H1082" s="111"/>
      <c r="I1082" s="111"/>
      <c r="J1082" s="111"/>
      <c r="K1082" s="111"/>
    </row>
    <row r="1083" spans="2:11">
      <c r="B1083" s="110"/>
      <c r="C1083" s="110"/>
      <c r="D1083" s="110"/>
      <c r="E1083" s="111"/>
      <c r="F1083" s="111"/>
      <c r="G1083" s="111"/>
      <c r="H1083" s="111"/>
      <c r="I1083" s="111"/>
      <c r="J1083" s="111"/>
      <c r="K1083" s="111"/>
    </row>
    <row r="1084" spans="2:11">
      <c r="B1084" s="110"/>
      <c r="C1084" s="110"/>
      <c r="D1084" s="110"/>
      <c r="E1084" s="111"/>
      <c r="F1084" s="111"/>
      <c r="G1084" s="111"/>
      <c r="H1084" s="111"/>
      <c r="I1084" s="111"/>
      <c r="J1084" s="111"/>
      <c r="K1084" s="111"/>
    </row>
    <row r="1085" spans="2:11">
      <c r="B1085" s="110"/>
      <c r="C1085" s="110"/>
      <c r="D1085" s="110"/>
      <c r="E1085" s="111"/>
      <c r="F1085" s="111"/>
      <c r="G1085" s="111"/>
      <c r="H1085" s="111"/>
      <c r="I1085" s="111"/>
      <c r="J1085" s="111"/>
      <c r="K1085" s="111"/>
    </row>
    <row r="1086" spans="2:11">
      <c r="B1086" s="110"/>
      <c r="C1086" s="110"/>
      <c r="D1086" s="110"/>
      <c r="E1086" s="111"/>
      <c r="F1086" s="111"/>
      <c r="G1086" s="111"/>
      <c r="H1086" s="111"/>
      <c r="I1086" s="111"/>
      <c r="J1086" s="111"/>
      <c r="K1086" s="111"/>
    </row>
    <row r="1087" spans="2:11">
      <c r="B1087" s="110"/>
      <c r="C1087" s="110"/>
      <c r="D1087" s="110"/>
      <c r="E1087" s="111"/>
      <c r="F1087" s="111"/>
      <c r="G1087" s="111"/>
      <c r="H1087" s="111"/>
      <c r="I1087" s="111"/>
      <c r="J1087" s="111"/>
      <c r="K1087" s="111"/>
    </row>
    <row r="1088" spans="2:11">
      <c r="B1088" s="110"/>
      <c r="C1088" s="110"/>
      <c r="D1088" s="110"/>
      <c r="E1088" s="111"/>
      <c r="F1088" s="111"/>
      <c r="G1088" s="111"/>
      <c r="H1088" s="111"/>
      <c r="I1088" s="111"/>
      <c r="J1088" s="111"/>
      <c r="K1088" s="111"/>
    </row>
    <row r="1089" spans="2:11">
      <c r="B1089" s="110"/>
      <c r="C1089" s="110"/>
      <c r="D1089" s="110"/>
      <c r="E1089" s="111"/>
      <c r="F1089" s="111"/>
      <c r="G1089" s="111"/>
      <c r="H1089" s="111"/>
      <c r="I1089" s="111"/>
      <c r="J1089" s="111"/>
      <c r="K1089" s="111"/>
    </row>
    <row r="1090" spans="2:11">
      <c r="B1090" s="110"/>
      <c r="C1090" s="110"/>
      <c r="D1090" s="110"/>
      <c r="E1090" s="111"/>
      <c r="F1090" s="111"/>
      <c r="G1090" s="111"/>
      <c r="H1090" s="111"/>
      <c r="I1090" s="111"/>
      <c r="J1090" s="111"/>
      <c r="K1090" s="111"/>
    </row>
    <row r="1091" spans="2:11">
      <c r="B1091" s="110"/>
      <c r="C1091" s="110"/>
      <c r="D1091" s="110"/>
      <c r="E1091" s="111"/>
      <c r="F1091" s="111"/>
      <c r="G1091" s="111"/>
      <c r="H1091" s="111"/>
      <c r="I1091" s="111"/>
      <c r="J1091" s="111"/>
      <c r="K1091" s="111"/>
    </row>
    <row r="1092" spans="2:11">
      <c r="B1092" s="110"/>
      <c r="C1092" s="110"/>
      <c r="D1092" s="110"/>
      <c r="E1092" s="111"/>
      <c r="F1092" s="111"/>
      <c r="G1092" s="111"/>
      <c r="H1092" s="111"/>
      <c r="I1092" s="111"/>
      <c r="J1092" s="111"/>
      <c r="K1092" s="111"/>
    </row>
    <row r="1093" spans="2:11">
      <c r="B1093" s="110"/>
      <c r="C1093" s="110"/>
      <c r="D1093" s="110"/>
      <c r="E1093" s="111"/>
      <c r="F1093" s="111"/>
      <c r="G1093" s="111"/>
      <c r="H1093" s="111"/>
      <c r="I1093" s="111"/>
      <c r="J1093" s="111"/>
      <c r="K1093" s="111"/>
    </row>
    <row r="1094" spans="2:11">
      <c r="B1094" s="110"/>
      <c r="C1094" s="110"/>
      <c r="D1094" s="110"/>
      <c r="E1094" s="111"/>
      <c r="F1094" s="111"/>
      <c r="G1094" s="111"/>
      <c r="H1094" s="111"/>
      <c r="I1094" s="111"/>
      <c r="J1094" s="111"/>
      <c r="K1094" s="111"/>
    </row>
    <row r="1095" spans="2:11">
      <c r="B1095" s="110"/>
      <c r="C1095" s="110"/>
      <c r="D1095" s="110"/>
      <c r="E1095" s="111"/>
      <c r="F1095" s="111"/>
      <c r="G1095" s="111"/>
      <c r="H1095" s="111"/>
      <c r="I1095" s="111"/>
      <c r="J1095" s="111"/>
      <c r="K1095" s="111"/>
    </row>
    <row r="1096" spans="2:11">
      <c r="B1096" s="110"/>
      <c r="C1096" s="110"/>
      <c r="D1096" s="110"/>
      <c r="E1096" s="111"/>
      <c r="F1096" s="111"/>
      <c r="G1096" s="111"/>
      <c r="H1096" s="111"/>
      <c r="I1096" s="111"/>
      <c r="J1096" s="111"/>
      <c r="K1096" s="111"/>
    </row>
    <row r="1097" spans="2:11">
      <c r="B1097" s="110"/>
      <c r="C1097" s="110"/>
      <c r="D1097" s="110"/>
      <c r="E1097" s="111"/>
      <c r="F1097" s="111"/>
      <c r="G1097" s="111"/>
      <c r="H1097" s="111"/>
      <c r="I1097" s="111"/>
      <c r="J1097" s="111"/>
      <c r="K1097" s="111"/>
    </row>
    <row r="1098" spans="2:11">
      <c r="B1098" s="110"/>
      <c r="C1098" s="110"/>
      <c r="D1098" s="110"/>
      <c r="E1098" s="111"/>
      <c r="F1098" s="111"/>
      <c r="G1098" s="111"/>
      <c r="H1098" s="111"/>
      <c r="I1098" s="111"/>
      <c r="J1098" s="111"/>
      <c r="K1098" s="111"/>
    </row>
    <row r="1099" spans="2:11">
      <c r="B1099" s="110"/>
      <c r="C1099" s="110"/>
      <c r="D1099" s="110"/>
      <c r="E1099" s="111"/>
      <c r="F1099" s="111"/>
      <c r="G1099" s="111"/>
      <c r="H1099" s="111"/>
      <c r="I1099" s="111"/>
      <c r="J1099" s="111"/>
      <c r="K1099" s="111"/>
    </row>
  </sheetData>
  <sheetProtection sheet="1" objects="1" scenarios="1"/>
  <mergeCells count="2">
    <mergeCell ref="B6:K6"/>
    <mergeCell ref="B7:K7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139</v>
      </c>
      <c r="C1" s="67" t="s" vm="1">
        <v>216</v>
      </c>
    </row>
    <row r="2" spans="2:17">
      <c r="B2" s="46" t="s">
        <v>138</v>
      </c>
      <c r="C2" s="67" t="s">
        <v>217</v>
      </c>
    </row>
    <row r="3" spans="2:17">
      <c r="B3" s="46" t="s">
        <v>140</v>
      </c>
      <c r="C3" s="67" t="s">
        <v>218</v>
      </c>
    </row>
    <row r="4" spans="2:17">
      <c r="B4" s="46" t="s">
        <v>141</v>
      </c>
      <c r="C4" s="67">
        <v>8602</v>
      </c>
    </row>
    <row r="6" spans="2:17" ht="26.25" customHeight="1">
      <c r="B6" s="141" t="s">
        <v>167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17" ht="26.25" customHeight="1">
      <c r="B7" s="141" t="s">
        <v>96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17" s="3" customFormat="1" ht="47.25">
      <c r="B8" s="21" t="s">
        <v>110</v>
      </c>
      <c r="C8" s="29" t="s">
        <v>43</v>
      </c>
      <c r="D8" s="29" t="s">
        <v>49</v>
      </c>
      <c r="E8" s="29" t="s">
        <v>14</v>
      </c>
      <c r="F8" s="29" t="s">
        <v>63</v>
      </c>
      <c r="G8" s="29" t="s">
        <v>98</v>
      </c>
      <c r="H8" s="29" t="s">
        <v>17</v>
      </c>
      <c r="I8" s="29" t="s">
        <v>97</v>
      </c>
      <c r="J8" s="29" t="s">
        <v>16</v>
      </c>
      <c r="K8" s="29" t="s">
        <v>18</v>
      </c>
      <c r="L8" s="29" t="s">
        <v>193</v>
      </c>
      <c r="M8" s="29" t="s">
        <v>192</v>
      </c>
      <c r="N8" s="29" t="s">
        <v>105</v>
      </c>
      <c r="O8" s="29" t="s">
        <v>56</v>
      </c>
      <c r="P8" s="29" t="s">
        <v>142</v>
      </c>
      <c r="Q8" s="30" t="s">
        <v>144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200</v>
      </c>
      <c r="M9" s="15"/>
      <c r="N9" s="15" t="s">
        <v>196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107</v>
      </c>
    </row>
    <row r="11" spans="2:17" s="4" customFormat="1" ht="18" customHeight="1">
      <c r="B11" s="115" t="s">
        <v>2361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6">
        <v>0</v>
      </c>
      <c r="O11" s="68"/>
      <c r="P11" s="117">
        <v>0</v>
      </c>
      <c r="Q11" s="117">
        <v>0</v>
      </c>
    </row>
    <row r="12" spans="2:17" ht="18" customHeight="1">
      <c r="B12" s="118" t="s">
        <v>208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8" t="s">
        <v>106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8" t="s">
        <v>191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8" t="s">
        <v>199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2:17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  <row r="249" spans="2:17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</row>
    <row r="250" spans="2:17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</row>
    <row r="251" spans="2:17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</row>
    <row r="252" spans="2:17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</row>
    <row r="253" spans="2:17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</row>
    <row r="254" spans="2:17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</row>
    <row r="255" spans="2:17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</row>
    <row r="256" spans="2:17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</row>
    <row r="257" spans="2:17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</row>
    <row r="258" spans="2:17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</row>
    <row r="259" spans="2:17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</row>
    <row r="260" spans="2:17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</row>
    <row r="261" spans="2:17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</row>
    <row r="262" spans="2:17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</row>
    <row r="263" spans="2:17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</row>
    <row r="264" spans="2:17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</row>
    <row r="265" spans="2:17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</row>
    <row r="266" spans="2:17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</row>
    <row r="267" spans="2:17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</row>
    <row r="268" spans="2:17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</row>
    <row r="269" spans="2:17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</row>
    <row r="270" spans="2:17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</row>
    <row r="271" spans="2:17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</row>
    <row r="272" spans="2:17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</row>
    <row r="273" spans="2:17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</row>
    <row r="274" spans="2:17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</row>
    <row r="275" spans="2:17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</row>
    <row r="276" spans="2:17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</row>
    <row r="277" spans="2:17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</row>
    <row r="278" spans="2:17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</row>
    <row r="279" spans="2:17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</row>
    <row r="280" spans="2:17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</row>
    <row r="281" spans="2:17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</row>
    <row r="282" spans="2:17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</row>
    <row r="283" spans="2:17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</row>
    <row r="284" spans="2:17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</row>
    <row r="285" spans="2:17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</row>
    <row r="286" spans="2:17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</row>
    <row r="287" spans="2:17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</row>
    <row r="288" spans="2:17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</row>
    <row r="289" spans="2:17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</row>
    <row r="290" spans="2:17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</row>
    <row r="291" spans="2:17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</row>
    <row r="292" spans="2:17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</row>
    <row r="293" spans="2:17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</row>
    <row r="294" spans="2:17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</row>
    <row r="295" spans="2:17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</row>
    <row r="296" spans="2:17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</row>
    <row r="297" spans="2:17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</row>
    <row r="298" spans="2:17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</row>
    <row r="299" spans="2:17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</row>
    <row r="300" spans="2:17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</row>
    <row r="301" spans="2:17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</row>
    <row r="302" spans="2:17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</row>
    <row r="303" spans="2:17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</row>
    <row r="304" spans="2:17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</row>
    <row r="305" spans="2:17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</row>
    <row r="306" spans="2:17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</row>
    <row r="307" spans="2:17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</row>
    <row r="308" spans="2:17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</row>
    <row r="309" spans="2:17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</row>
    <row r="310" spans="2:17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</row>
    <row r="311" spans="2:17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</row>
    <row r="312" spans="2:17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</row>
    <row r="313" spans="2:17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</row>
    <row r="314" spans="2:17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</row>
    <row r="315" spans="2:17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</row>
    <row r="316" spans="2:17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</row>
    <row r="317" spans="2:17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</row>
    <row r="318" spans="2:17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</row>
    <row r="319" spans="2:17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</row>
    <row r="320" spans="2:17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</row>
    <row r="321" spans="2:17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</row>
    <row r="322" spans="2:17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</row>
    <row r="323" spans="2:17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</row>
    <row r="324" spans="2:17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</row>
    <row r="325" spans="2:17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</row>
    <row r="326" spans="2:17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</row>
    <row r="327" spans="2:17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</row>
    <row r="328" spans="2:17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</row>
    <row r="329" spans="2:17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</row>
    <row r="330" spans="2:17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</row>
    <row r="331" spans="2:17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</row>
    <row r="332" spans="2:17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</row>
    <row r="333" spans="2:17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</row>
    <row r="334" spans="2:17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</row>
    <row r="335" spans="2:17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</row>
    <row r="336" spans="2:17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</row>
    <row r="337" spans="2:17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</row>
    <row r="338" spans="2:17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</row>
    <row r="339" spans="2:17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</row>
    <row r="340" spans="2:17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</row>
    <row r="341" spans="2:17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</row>
    <row r="342" spans="2:17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</row>
    <row r="343" spans="2:17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</row>
    <row r="344" spans="2:17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</row>
    <row r="345" spans="2:17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</row>
    <row r="346" spans="2:17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</row>
    <row r="347" spans="2:17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</row>
    <row r="348" spans="2:17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</row>
    <row r="349" spans="2:17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</row>
    <row r="350" spans="2:17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</row>
    <row r="351" spans="2:17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</row>
    <row r="352" spans="2:17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</row>
    <row r="353" spans="2:17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</row>
    <row r="354" spans="2:17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</row>
    <row r="355" spans="2:17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</row>
    <row r="356" spans="2:17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</row>
    <row r="357" spans="2:17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</row>
    <row r="358" spans="2:17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</row>
    <row r="359" spans="2:17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</row>
    <row r="360" spans="2:17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</row>
    <row r="361" spans="2:17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</row>
    <row r="362" spans="2:17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</row>
    <row r="363" spans="2:17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</row>
    <row r="364" spans="2:17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</row>
    <row r="365" spans="2:17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</row>
    <row r="366" spans="2:17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</row>
    <row r="367" spans="2:17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</row>
    <row r="368" spans="2:17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</row>
    <row r="369" spans="2:17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</row>
    <row r="370" spans="2:17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</row>
    <row r="371" spans="2:17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</row>
    <row r="372" spans="2:17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</row>
    <row r="373" spans="2:17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</row>
    <row r="374" spans="2:17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</row>
    <row r="375" spans="2:17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</row>
    <row r="376" spans="2:17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</row>
    <row r="377" spans="2:17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</row>
    <row r="378" spans="2:17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</row>
    <row r="379" spans="2:17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</row>
    <row r="380" spans="2:17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</row>
    <row r="381" spans="2:17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</row>
    <row r="382" spans="2:17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</row>
    <row r="383" spans="2:17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</row>
    <row r="384" spans="2:17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</row>
    <row r="385" spans="2:17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</row>
    <row r="386" spans="2:17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</row>
    <row r="387" spans="2:17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</row>
    <row r="388" spans="2:17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</row>
    <row r="389" spans="2:17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</row>
    <row r="390" spans="2:17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</row>
    <row r="391" spans="2:17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</row>
    <row r="392" spans="2:17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</row>
    <row r="393" spans="2:17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</row>
    <row r="394" spans="2:17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</row>
    <row r="395" spans="2:17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</row>
    <row r="396" spans="2:17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</row>
    <row r="397" spans="2:17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</row>
    <row r="398" spans="2:17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</row>
    <row r="399" spans="2:17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</row>
    <row r="400" spans="2:17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</row>
    <row r="401" spans="2:17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</row>
    <row r="402" spans="2:17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</row>
    <row r="403" spans="2:17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</row>
    <row r="404" spans="2:17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</row>
    <row r="405" spans="2:17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</row>
    <row r="406" spans="2:17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</row>
    <row r="407" spans="2:17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</row>
    <row r="408" spans="2:17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</row>
    <row r="409" spans="2:17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</row>
    <row r="410" spans="2:17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</row>
    <row r="411" spans="2:17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</row>
    <row r="412" spans="2:17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</row>
    <row r="413" spans="2:17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</row>
    <row r="414" spans="2:17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</row>
    <row r="415" spans="2:17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</row>
    <row r="416" spans="2:17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</row>
    <row r="417" spans="2:17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</row>
    <row r="418" spans="2:17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</row>
    <row r="419" spans="2:17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</row>
    <row r="420" spans="2:17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</row>
    <row r="421" spans="2:17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</row>
    <row r="422" spans="2:17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</row>
    <row r="423" spans="2:17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</row>
    <row r="424" spans="2:17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</row>
    <row r="425" spans="2:17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</row>
    <row r="426" spans="2:17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</row>
    <row r="427" spans="2:17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</row>
    <row r="428" spans="2:17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</row>
    <row r="429" spans="2:17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</row>
    <row r="430" spans="2:17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</row>
    <row r="431" spans="2:17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</row>
    <row r="432" spans="2:17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</row>
    <row r="433" spans="2:17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</row>
    <row r="434" spans="2:17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</row>
    <row r="435" spans="2:17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</row>
    <row r="436" spans="2:17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</row>
    <row r="437" spans="2:17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</row>
    <row r="438" spans="2:17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</row>
    <row r="439" spans="2:17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</row>
    <row r="440" spans="2:17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</row>
    <row r="441" spans="2:17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</row>
    <row r="442" spans="2:17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</row>
    <row r="443" spans="2:17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</row>
    <row r="444" spans="2:17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</row>
    <row r="445" spans="2:17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</row>
    <row r="446" spans="2:17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</row>
    <row r="447" spans="2:17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</row>
    <row r="448" spans="2:17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</row>
    <row r="449" spans="2:17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</row>
    <row r="450" spans="2:17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</row>
    <row r="451" spans="2:17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</row>
    <row r="452" spans="2:17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</row>
    <row r="453" spans="2:17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</row>
    <row r="454" spans="2:17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</row>
    <row r="455" spans="2:17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</row>
    <row r="456" spans="2:17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</row>
    <row r="457" spans="2:17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</row>
    <row r="458" spans="2:17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</row>
    <row r="459" spans="2:17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</row>
    <row r="460" spans="2:17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</row>
    <row r="461" spans="2:17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</row>
    <row r="462" spans="2:17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</row>
    <row r="463" spans="2:17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</row>
    <row r="464" spans="2:17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</row>
    <row r="465" spans="2:17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</row>
    <row r="466" spans="2:17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</row>
    <row r="467" spans="2:17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</row>
    <row r="468" spans="2:17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</row>
    <row r="469" spans="2:17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</row>
    <row r="470" spans="2:17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</row>
    <row r="471" spans="2:17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</row>
    <row r="472" spans="2:17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</row>
    <row r="473" spans="2:17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</row>
    <row r="474" spans="2:17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</row>
    <row r="475" spans="2:17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</row>
    <row r="476" spans="2:17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</row>
    <row r="477" spans="2:17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</row>
    <row r="478" spans="2:17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</row>
    <row r="479" spans="2:17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</row>
    <row r="480" spans="2:17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</row>
    <row r="481" spans="2:17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</row>
    <row r="482" spans="2:17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</row>
    <row r="483" spans="2:17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</row>
    <row r="484" spans="2:17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</row>
    <row r="485" spans="2:17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</row>
    <row r="486" spans="2:17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</row>
    <row r="487" spans="2:17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</row>
    <row r="488" spans="2:17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</row>
    <row r="489" spans="2:17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</row>
    <row r="490" spans="2:17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</row>
    <row r="491" spans="2:17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</row>
    <row r="492" spans="2:17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</row>
    <row r="493" spans="2:17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</row>
    <row r="494" spans="2:17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</row>
    <row r="495" spans="2:17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</row>
    <row r="496" spans="2:17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</row>
    <row r="497" spans="2:17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</row>
    <row r="498" spans="2:17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</row>
    <row r="499" spans="2:17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</row>
    <row r="500" spans="2:17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</row>
    <row r="501" spans="2:17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</row>
    <row r="502" spans="2:17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</row>
    <row r="503" spans="2:17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</row>
    <row r="504" spans="2:17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</row>
    <row r="505" spans="2:17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</row>
    <row r="506" spans="2:17">
      <c r="B506" s="110"/>
      <c r="C506" s="110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</row>
    <row r="507" spans="2:17">
      <c r="B507" s="110"/>
      <c r="C507" s="110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</row>
    <row r="508" spans="2:17">
      <c r="B508" s="110"/>
      <c r="C508" s="110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</row>
    <row r="509" spans="2:17">
      <c r="B509" s="110"/>
      <c r="C509" s="110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</row>
    <row r="510" spans="2:17">
      <c r="B510" s="110"/>
      <c r="C510" s="110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</row>
    <row r="511" spans="2:17">
      <c r="B511" s="110"/>
      <c r="C511" s="110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</row>
    <row r="512" spans="2:17">
      <c r="B512" s="110"/>
      <c r="C512" s="110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</row>
    <row r="513" spans="2:17">
      <c r="B513" s="110"/>
      <c r="C513" s="110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</row>
    <row r="514" spans="2:17">
      <c r="B514" s="110"/>
      <c r="C514" s="110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</row>
    <row r="515" spans="2:17">
      <c r="B515" s="110"/>
      <c r="C515" s="110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</row>
    <row r="516" spans="2:17">
      <c r="B516" s="110"/>
      <c r="C516" s="110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</row>
    <row r="517" spans="2:17">
      <c r="B517" s="110"/>
      <c r="C517" s="110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</row>
    <row r="518" spans="2:17">
      <c r="B518" s="110"/>
      <c r="C518" s="110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</row>
    <row r="519" spans="2:17">
      <c r="B519" s="110"/>
      <c r="C519" s="110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</row>
    <row r="520" spans="2:17">
      <c r="B520" s="110"/>
      <c r="C520" s="110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</row>
    <row r="521" spans="2:17">
      <c r="B521" s="110"/>
      <c r="C521" s="110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</row>
    <row r="522" spans="2:17">
      <c r="B522" s="110"/>
      <c r="C522" s="110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</row>
    <row r="523" spans="2:17">
      <c r="B523" s="110"/>
      <c r="C523" s="110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</row>
    <row r="524" spans="2:17">
      <c r="B524" s="110"/>
      <c r="C524" s="110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</row>
    <row r="525" spans="2:17">
      <c r="B525" s="110"/>
      <c r="C525" s="110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</row>
    <row r="526" spans="2:17">
      <c r="B526" s="110"/>
      <c r="C526" s="110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</row>
    <row r="527" spans="2:17">
      <c r="B527" s="110"/>
      <c r="C527" s="110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</row>
    <row r="528" spans="2:17">
      <c r="B528" s="110"/>
      <c r="C528" s="110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</row>
    <row r="529" spans="2:17">
      <c r="B529" s="110"/>
      <c r="C529" s="110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</row>
    <row r="530" spans="2:17">
      <c r="B530" s="110"/>
      <c r="C530" s="110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</row>
    <row r="531" spans="2:17">
      <c r="B531" s="110"/>
      <c r="C531" s="110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</row>
    <row r="532" spans="2:17">
      <c r="B532" s="110"/>
      <c r="C532" s="110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</row>
    <row r="533" spans="2:17">
      <c r="B533" s="110"/>
      <c r="C533" s="110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</row>
    <row r="534" spans="2:17">
      <c r="B534" s="110"/>
      <c r="C534" s="110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</row>
    <row r="535" spans="2:17">
      <c r="B535" s="110"/>
      <c r="C535" s="110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</row>
    <row r="536" spans="2:17">
      <c r="B536" s="110"/>
      <c r="C536" s="110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</row>
    <row r="537" spans="2:17">
      <c r="B537" s="110"/>
      <c r="C537" s="110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</row>
    <row r="538" spans="2:17">
      <c r="B538" s="110"/>
      <c r="C538" s="110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</row>
    <row r="539" spans="2:17">
      <c r="B539" s="110"/>
      <c r="C539" s="110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</row>
    <row r="540" spans="2:17">
      <c r="B540" s="110"/>
      <c r="C540" s="110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</row>
    <row r="541" spans="2:17">
      <c r="B541" s="110"/>
      <c r="C541" s="110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</row>
    <row r="542" spans="2:17">
      <c r="B542" s="110"/>
      <c r="C542" s="110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</row>
    <row r="543" spans="2:17">
      <c r="B543" s="110"/>
      <c r="C543" s="110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</row>
    <row r="544" spans="2:17">
      <c r="B544" s="110"/>
      <c r="C544" s="110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</row>
    <row r="545" spans="2:17">
      <c r="B545" s="110"/>
      <c r="C545" s="110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</row>
    <row r="546" spans="2:17">
      <c r="B546" s="110"/>
      <c r="C546" s="110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</row>
    <row r="547" spans="2:17">
      <c r="B547" s="110"/>
      <c r="C547" s="110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</row>
    <row r="548" spans="2:17">
      <c r="B548" s="110"/>
      <c r="C548" s="110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</row>
    <row r="549" spans="2:17">
      <c r="B549" s="110"/>
      <c r="C549" s="110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</row>
    <row r="550" spans="2:17">
      <c r="B550" s="110"/>
      <c r="C550" s="110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</row>
    <row r="551" spans="2:17">
      <c r="B551" s="110"/>
      <c r="C551" s="110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</row>
    <row r="552" spans="2:17">
      <c r="B552" s="110"/>
      <c r="C552" s="110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</row>
    <row r="553" spans="2:17">
      <c r="B553" s="110"/>
      <c r="C553" s="110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</row>
    <row r="554" spans="2:17">
      <c r="B554" s="110"/>
      <c r="C554" s="110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</row>
    <row r="555" spans="2:17">
      <c r="B555" s="110"/>
      <c r="C555" s="110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</row>
    <row r="556" spans="2:17">
      <c r="B556" s="110"/>
      <c r="C556" s="110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</row>
    <row r="557" spans="2:17">
      <c r="B557" s="110"/>
      <c r="C557" s="110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</row>
    <row r="558" spans="2:17">
      <c r="B558" s="110"/>
      <c r="C558" s="110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6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30.5703125" style="2" customWidth="1"/>
    <col min="4" max="4" width="10.140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21.7109375" style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9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139</v>
      </c>
      <c r="C1" s="67" t="s" vm="1">
        <v>216</v>
      </c>
    </row>
    <row r="2" spans="2:18">
      <c r="B2" s="46" t="s">
        <v>138</v>
      </c>
      <c r="C2" s="67" t="s">
        <v>217</v>
      </c>
    </row>
    <row r="3" spans="2:18">
      <c r="B3" s="46" t="s">
        <v>140</v>
      </c>
      <c r="C3" s="67" t="s">
        <v>218</v>
      </c>
    </row>
    <row r="4" spans="2:18">
      <c r="B4" s="46" t="s">
        <v>141</v>
      </c>
      <c r="C4" s="67">
        <v>8602</v>
      </c>
    </row>
    <row r="6" spans="2:18" ht="26.25" customHeight="1">
      <c r="B6" s="141" t="s">
        <v>168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18" s="3" customFormat="1" ht="78.75">
      <c r="B7" s="47" t="s">
        <v>110</v>
      </c>
      <c r="C7" s="48" t="s">
        <v>180</v>
      </c>
      <c r="D7" s="48" t="s">
        <v>43</v>
      </c>
      <c r="E7" s="48" t="s">
        <v>111</v>
      </c>
      <c r="F7" s="48" t="s">
        <v>14</v>
      </c>
      <c r="G7" s="48" t="s">
        <v>98</v>
      </c>
      <c r="H7" s="48" t="s">
        <v>63</v>
      </c>
      <c r="I7" s="48" t="s">
        <v>17</v>
      </c>
      <c r="J7" s="48" t="s">
        <v>215</v>
      </c>
      <c r="K7" s="48" t="s">
        <v>97</v>
      </c>
      <c r="L7" s="48" t="s">
        <v>33</v>
      </c>
      <c r="M7" s="48" t="s">
        <v>18</v>
      </c>
      <c r="N7" s="48" t="s">
        <v>193</v>
      </c>
      <c r="O7" s="48" t="s">
        <v>192</v>
      </c>
      <c r="P7" s="48" t="s">
        <v>105</v>
      </c>
      <c r="Q7" s="48" t="s">
        <v>142</v>
      </c>
      <c r="R7" s="50" t="s">
        <v>144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200</v>
      </c>
      <c r="O8" s="15"/>
      <c r="P8" s="15" t="s">
        <v>196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107</v>
      </c>
      <c r="R9" s="19" t="s">
        <v>108</v>
      </c>
    </row>
    <row r="10" spans="2:18" s="4" customFormat="1" ht="18" customHeight="1">
      <c r="B10" s="95" t="s">
        <v>38</v>
      </c>
      <c r="C10" s="96"/>
      <c r="D10" s="96"/>
      <c r="E10" s="96"/>
      <c r="F10" s="96"/>
      <c r="G10" s="96"/>
      <c r="H10" s="96"/>
      <c r="I10" s="98">
        <v>5.5543248282366084</v>
      </c>
      <c r="J10" s="96"/>
      <c r="K10" s="96"/>
      <c r="L10" s="96"/>
      <c r="M10" s="99">
        <v>3.1704349508011861E-2</v>
      </c>
      <c r="N10" s="98"/>
      <c r="O10" s="100"/>
      <c r="P10" s="98">
        <f>P11+P255</f>
        <v>1259.1691474030001</v>
      </c>
      <c r="Q10" s="101">
        <v>1</v>
      </c>
      <c r="R10" s="101">
        <v>1.6206088874070025E-2</v>
      </c>
    </row>
    <row r="11" spans="2:18" ht="21.75" customHeight="1">
      <c r="B11" s="83" t="s">
        <v>36</v>
      </c>
      <c r="C11" s="84"/>
      <c r="D11" s="84"/>
      <c r="E11" s="84"/>
      <c r="F11" s="84"/>
      <c r="G11" s="84"/>
      <c r="H11" s="84"/>
      <c r="I11" s="90">
        <v>5.7633493593553871</v>
      </c>
      <c r="J11" s="84"/>
      <c r="K11" s="84"/>
      <c r="L11" s="84"/>
      <c r="M11" s="102">
        <v>2.8966322615654513E-2</v>
      </c>
      <c r="N11" s="90"/>
      <c r="O11" s="92"/>
      <c r="P11" s="90">
        <f>P12+P33</f>
        <v>1174.5865376060001</v>
      </c>
      <c r="Q11" s="91">
        <v>0.93282665004026744</v>
      </c>
      <c r="R11" s="91">
        <v>1.5117471594653592E-2</v>
      </c>
    </row>
    <row r="12" spans="2:18">
      <c r="B12" s="97" t="s">
        <v>34</v>
      </c>
      <c r="C12" s="84"/>
      <c r="D12" s="84"/>
      <c r="E12" s="84"/>
      <c r="F12" s="84"/>
      <c r="G12" s="84"/>
      <c r="H12" s="84"/>
      <c r="I12" s="90">
        <v>6.7984190308557402</v>
      </c>
      <c r="J12" s="84"/>
      <c r="K12" s="84"/>
      <c r="L12" s="84"/>
      <c r="M12" s="102">
        <v>3.4531336718412457E-2</v>
      </c>
      <c r="N12" s="90"/>
      <c r="O12" s="92"/>
      <c r="P12" s="90">
        <f>SUM(P13:P31)</f>
        <v>114.74208647900001</v>
      </c>
      <c r="Q12" s="91">
        <v>9.135780452710128E-2</v>
      </c>
      <c r="R12" s="91">
        <v>1.4805526995061203E-3</v>
      </c>
    </row>
    <row r="13" spans="2:18">
      <c r="B13" s="86" t="s">
        <v>2394</v>
      </c>
      <c r="C13" s="93" t="s">
        <v>2173</v>
      </c>
      <c r="D13" s="82">
        <v>6028</v>
      </c>
      <c r="E13" s="82"/>
      <c r="F13" s="82" t="s">
        <v>469</v>
      </c>
      <c r="G13" s="103">
        <v>43100</v>
      </c>
      <c r="H13" s="82"/>
      <c r="I13" s="87">
        <v>7.550000003487221</v>
      </c>
      <c r="J13" s="93" t="s">
        <v>26</v>
      </c>
      <c r="K13" s="93" t="s">
        <v>126</v>
      </c>
      <c r="L13" s="94">
        <v>6.6800000025751774E-2</v>
      </c>
      <c r="M13" s="94">
        <v>6.6800000025751774E-2</v>
      </c>
      <c r="N13" s="87">
        <v>928.72351300000014</v>
      </c>
      <c r="O13" s="89">
        <v>100.35</v>
      </c>
      <c r="P13" s="87">
        <v>0.93197404500000003</v>
      </c>
      <c r="Q13" s="88">
        <v>7.401500004365337E-4</v>
      </c>
      <c r="R13" s="88">
        <v>1.1994936687217433E-5</v>
      </c>
    </row>
    <row r="14" spans="2:18">
      <c r="B14" s="86" t="s">
        <v>2394</v>
      </c>
      <c r="C14" s="93" t="s">
        <v>2173</v>
      </c>
      <c r="D14" s="82">
        <v>6869</v>
      </c>
      <c r="E14" s="82"/>
      <c r="F14" s="82" t="s">
        <v>469</v>
      </c>
      <c r="G14" s="103">
        <v>43555</v>
      </c>
      <c r="H14" s="82"/>
      <c r="I14" s="87">
        <v>3.6500000004789488</v>
      </c>
      <c r="J14" s="93" t="s">
        <v>26</v>
      </c>
      <c r="K14" s="93" t="s">
        <v>126</v>
      </c>
      <c r="L14" s="94">
        <v>5.6300000029694812E-2</v>
      </c>
      <c r="M14" s="94">
        <v>5.6300000029694812E-2</v>
      </c>
      <c r="N14" s="87">
        <v>207.01033699999999</v>
      </c>
      <c r="O14" s="89">
        <v>100.86</v>
      </c>
      <c r="P14" s="87">
        <v>0.20879062600000001</v>
      </c>
      <c r="Q14" s="88">
        <v>1.6581618635639597E-4</v>
      </c>
      <c r="R14" s="88">
        <v>2.6872318528511104E-6</v>
      </c>
    </row>
    <row r="15" spans="2:18">
      <c r="B15" s="86" t="s">
        <v>2394</v>
      </c>
      <c r="C15" s="93" t="s">
        <v>2173</v>
      </c>
      <c r="D15" s="82">
        <v>6870</v>
      </c>
      <c r="E15" s="82"/>
      <c r="F15" s="82" t="s">
        <v>469</v>
      </c>
      <c r="G15" s="103">
        <v>43555</v>
      </c>
      <c r="H15" s="82"/>
      <c r="I15" s="87">
        <v>5.3300000005898633</v>
      </c>
      <c r="J15" s="93" t="s">
        <v>26</v>
      </c>
      <c r="K15" s="93" t="s">
        <v>126</v>
      </c>
      <c r="L15" s="94">
        <v>4.3900000005491838E-2</v>
      </c>
      <c r="M15" s="94">
        <v>4.3900000005491838E-2</v>
      </c>
      <c r="N15" s="87">
        <v>2461.1479129999998</v>
      </c>
      <c r="O15" s="89">
        <v>99.88</v>
      </c>
      <c r="P15" s="87">
        <v>2.4581945350000001</v>
      </c>
      <c r="Q15" s="88">
        <v>1.9522353609679494E-3</v>
      </c>
      <c r="R15" s="88">
        <v>3.1638099762948761E-5</v>
      </c>
    </row>
    <row r="16" spans="2:18">
      <c r="B16" s="86" t="s">
        <v>2394</v>
      </c>
      <c r="C16" s="93" t="s">
        <v>2173</v>
      </c>
      <c r="D16" s="82">
        <v>6868</v>
      </c>
      <c r="E16" s="82"/>
      <c r="F16" s="82" t="s">
        <v>469</v>
      </c>
      <c r="G16" s="103">
        <v>43555</v>
      </c>
      <c r="H16" s="82"/>
      <c r="I16" s="87">
        <v>5.2600000006054595</v>
      </c>
      <c r="J16" s="93" t="s">
        <v>26</v>
      </c>
      <c r="K16" s="93" t="s">
        <v>126</v>
      </c>
      <c r="L16" s="94">
        <v>5.1300000005938165E-2</v>
      </c>
      <c r="M16" s="94">
        <v>5.1300000005938165E-2</v>
      </c>
      <c r="N16" s="87">
        <v>2833.3232130000001</v>
      </c>
      <c r="O16" s="89">
        <v>121.25</v>
      </c>
      <c r="P16" s="87">
        <v>3.4354039919999999</v>
      </c>
      <c r="Q16" s="88">
        <v>2.7283101711040349E-3</v>
      </c>
      <c r="R16" s="88">
        <v>4.4215237108941188E-5</v>
      </c>
    </row>
    <row r="17" spans="2:18">
      <c r="B17" s="86" t="s">
        <v>2394</v>
      </c>
      <c r="C17" s="93" t="s">
        <v>2173</v>
      </c>
      <c r="D17" s="82">
        <v>6867</v>
      </c>
      <c r="E17" s="82"/>
      <c r="F17" s="82" t="s">
        <v>469</v>
      </c>
      <c r="G17" s="103">
        <v>43555</v>
      </c>
      <c r="H17" s="82"/>
      <c r="I17" s="87">
        <v>5.2499999999679199</v>
      </c>
      <c r="J17" s="93" t="s">
        <v>26</v>
      </c>
      <c r="K17" s="93" t="s">
        <v>126</v>
      </c>
      <c r="L17" s="94">
        <v>5.0399999999846019E-2</v>
      </c>
      <c r="M17" s="94">
        <v>5.0399999999846019E-2</v>
      </c>
      <c r="N17" s="87">
        <v>6923.3325839999998</v>
      </c>
      <c r="O17" s="89">
        <v>112.56</v>
      </c>
      <c r="P17" s="87">
        <v>7.7929022530000003</v>
      </c>
      <c r="Q17" s="88">
        <v>6.1889240766998125E-3</v>
      </c>
      <c r="R17" s="88">
        <v>1.0029825362186893E-4</v>
      </c>
    </row>
    <row r="18" spans="2:18">
      <c r="B18" s="86" t="s">
        <v>2394</v>
      </c>
      <c r="C18" s="93" t="s">
        <v>2173</v>
      </c>
      <c r="D18" s="82">
        <v>6866</v>
      </c>
      <c r="E18" s="82"/>
      <c r="F18" s="82" t="s">
        <v>469</v>
      </c>
      <c r="G18" s="103">
        <v>43555</v>
      </c>
      <c r="H18" s="82"/>
      <c r="I18" s="87">
        <v>5.9699999999306819</v>
      </c>
      <c r="J18" s="93" t="s">
        <v>26</v>
      </c>
      <c r="K18" s="93" t="s">
        <v>126</v>
      </c>
      <c r="L18" s="94">
        <v>3.1200000000072024E-2</v>
      </c>
      <c r="M18" s="94">
        <v>3.1200000000072024E-2</v>
      </c>
      <c r="N18" s="87">
        <v>10212.370564000001</v>
      </c>
      <c r="O18" s="89">
        <v>108.77</v>
      </c>
      <c r="P18" s="87">
        <v>11.107994140999999</v>
      </c>
      <c r="Q18" s="88">
        <v>8.8216854454462451E-3</v>
      </c>
      <c r="R18" s="88">
        <v>1.4296501834799185E-4</v>
      </c>
    </row>
    <row r="19" spans="2:18">
      <c r="B19" s="86" t="s">
        <v>2394</v>
      </c>
      <c r="C19" s="93" t="s">
        <v>2173</v>
      </c>
      <c r="D19" s="82">
        <v>6865</v>
      </c>
      <c r="E19" s="82"/>
      <c r="F19" s="82" t="s">
        <v>469</v>
      </c>
      <c r="G19" s="103">
        <v>43555</v>
      </c>
      <c r="H19" s="82"/>
      <c r="I19" s="87">
        <v>4.1999999996916149</v>
      </c>
      <c r="J19" s="93" t="s">
        <v>26</v>
      </c>
      <c r="K19" s="93" t="s">
        <v>126</v>
      </c>
      <c r="L19" s="94">
        <v>2.3999999998458074E-2</v>
      </c>
      <c r="M19" s="94">
        <v>2.3999999998458074E-2</v>
      </c>
      <c r="N19" s="87">
        <v>5378.0578770000002</v>
      </c>
      <c r="O19" s="89">
        <v>120.59</v>
      </c>
      <c r="P19" s="87">
        <v>6.4854006200000001</v>
      </c>
      <c r="Q19" s="88">
        <v>5.1505396501939022E-3</v>
      </c>
      <c r="R19" s="88">
        <v>8.3470103320463918E-5</v>
      </c>
    </row>
    <row r="20" spans="2:18">
      <c r="B20" s="86" t="s">
        <v>2394</v>
      </c>
      <c r="C20" s="93" t="s">
        <v>2173</v>
      </c>
      <c r="D20" s="82">
        <v>5212</v>
      </c>
      <c r="E20" s="82"/>
      <c r="F20" s="82" t="s">
        <v>469</v>
      </c>
      <c r="G20" s="103">
        <v>42643</v>
      </c>
      <c r="H20" s="82"/>
      <c r="I20" s="87">
        <v>6.9399999994610706</v>
      </c>
      <c r="J20" s="93" t="s">
        <v>26</v>
      </c>
      <c r="K20" s="93" t="s">
        <v>126</v>
      </c>
      <c r="L20" s="94">
        <v>4.6599999996407133E-2</v>
      </c>
      <c r="M20" s="94">
        <v>4.6599999996407133E-2</v>
      </c>
      <c r="N20" s="87">
        <v>2269.5281620000001</v>
      </c>
      <c r="O20" s="89">
        <v>98.11</v>
      </c>
      <c r="P20" s="87">
        <v>2.2266340799999997</v>
      </c>
      <c r="Q20" s="88">
        <v>1.7683359575577028E-3</v>
      </c>
      <c r="R20" s="88">
        <v>2.8657809687393854E-5</v>
      </c>
    </row>
    <row r="21" spans="2:18">
      <c r="B21" s="86" t="s">
        <v>2394</v>
      </c>
      <c r="C21" s="93" t="s">
        <v>2173</v>
      </c>
      <c r="D21" s="82">
        <v>5211</v>
      </c>
      <c r="E21" s="82"/>
      <c r="F21" s="82" t="s">
        <v>469</v>
      </c>
      <c r="G21" s="103">
        <v>42643</v>
      </c>
      <c r="H21" s="82"/>
      <c r="I21" s="87">
        <v>4.6900000002218505</v>
      </c>
      <c r="J21" s="93" t="s">
        <v>26</v>
      </c>
      <c r="K21" s="93" t="s">
        <v>126</v>
      </c>
      <c r="L21" s="94">
        <v>4.7400000002802332E-2</v>
      </c>
      <c r="M21" s="94">
        <v>4.7400000002802332E-2</v>
      </c>
      <c r="N21" s="87">
        <v>1775.3532319999999</v>
      </c>
      <c r="O21" s="89">
        <v>96.48</v>
      </c>
      <c r="P21" s="87">
        <v>1.7128607980000001</v>
      </c>
      <c r="Q21" s="88">
        <v>1.3603103296588282E-3</v>
      </c>
      <c r="R21" s="88">
        <v>2.2045310098766462E-5</v>
      </c>
    </row>
    <row r="22" spans="2:18">
      <c r="B22" s="86" t="s">
        <v>2394</v>
      </c>
      <c r="C22" s="93" t="s">
        <v>2173</v>
      </c>
      <c r="D22" s="82">
        <v>6027</v>
      </c>
      <c r="E22" s="82"/>
      <c r="F22" s="82" t="s">
        <v>469</v>
      </c>
      <c r="G22" s="103">
        <v>43100</v>
      </c>
      <c r="H22" s="82"/>
      <c r="I22" s="87">
        <v>8.169999999558506</v>
      </c>
      <c r="J22" s="93" t="s">
        <v>26</v>
      </c>
      <c r="K22" s="93" t="s">
        <v>126</v>
      </c>
      <c r="L22" s="94">
        <v>4.4899999996791624E-2</v>
      </c>
      <c r="M22" s="94">
        <v>4.4899999996791624E-2</v>
      </c>
      <c r="N22" s="87">
        <v>3673.8999930000004</v>
      </c>
      <c r="O22" s="89">
        <v>99.26</v>
      </c>
      <c r="P22" s="87">
        <v>3.646713133</v>
      </c>
      <c r="Q22" s="88">
        <v>2.8961264977951863E-3</v>
      </c>
      <c r="R22" s="88">
        <v>4.6934883413817957E-5</v>
      </c>
    </row>
    <row r="23" spans="2:18">
      <c r="B23" s="86" t="s">
        <v>2394</v>
      </c>
      <c r="C23" s="93" t="s">
        <v>2173</v>
      </c>
      <c r="D23" s="82">
        <v>5025</v>
      </c>
      <c r="E23" s="82"/>
      <c r="F23" s="82" t="s">
        <v>469</v>
      </c>
      <c r="G23" s="103">
        <v>42551</v>
      </c>
      <c r="H23" s="82"/>
      <c r="I23" s="87">
        <v>7.6199999982240341</v>
      </c>
      <c r="J23" s="93" t="s">
        <v>26</v>
      </c>
      <c r="K23" s="93" t="s">
        <v>126</v>
      </c>
      <c r="L23" s="94">
        <v>4.8399999991601349E-2</v>
      </c>
      <c r="M23" s="94">
        <v>4.8399999991601349E-2</v>
      </c>
      <c r="N23" s="87">
        <v>2350.0007839999998</v>
      </c>
      <c r="O23" s="89">
        <v>97.28</v>
      </c>
      <c r="P23" s="87">
        <v>2.2860807629999997</v>
      </c>
      <c r="Q23" s="88">
        <v>1.8155469959814183E-3</v>
      </c>
      <c r="R23" s="88">
        <v>2.9422915971925723E-5</v>
      </c>
    </row>
    <row r="24" spans="2:18">
      <c r="B24" s="86" t="s">
        <v>2394</v>
      </c>
      <c r="C24" s="93" t="s">
        <v>2173</v>
      </c>
      <c r="D24" s="82">
        <v>5024</v>
      </c>
      <c r="E24" s="82"/>
      <c r="F24" s="82" t="s">
        <v>469</v>
      </c>
      <c r="G24" s="103">
        <v>42551</v>
      </c>
      <c r="H24" s="82"/>
      <c r="I24" s="87">
        <v>5.5999999993318239</v>
      </c>
      <c r="J24" s="93" t="s">
        <v>26</v>
      </c>
      <c r="K24" s="93" t="s">
        <v>126</v>
      </c>
      <c r="L24" s="94">
        <v>4.7299999989643265E-2</v>
      </c>
      <c r="M24" s="94">
        <v>4.7299999989643265E-2</v>
      </c>
      <c r="N24" s="87">
        <v>1517.7060489999997</v>
      </c>
      <c r="O24" s="89">
        <v>98.61</v>
      </c>
      <c r="P24" s="87">
        <v>1.4966099349999997</v>
      </c>
      <c r="Q24" s="88">
        <v>1.188569413479289E-3</v>
      </c>
      <c r="R24" s="88">
        <v>1.9262061547846639E-5</v>
      </c>
    </row>
    <row r="25" spans="2:18">
      <c r="B25" s="86" t="s">
        <v>2394</v>
      </c>
      <c r="C25" s="93" t="s">
        <v>2173</v>
      </c>
      <c r="D25" s="82">
        <v>6026</v>
      </c>
      <c r="E25" s="82"/>
      <c r="F25" s="82" t="s">
        <v>469</v>
      </c>
      <c r="G25" s="103">
        <v>43100</v>
      </c>
      <c r="H25" s="82"/>
      <c r="I25" s="87">
        <v>6.3400000002634718</v>
      </c>
      <c r="J25" s="93" t="s">
        <v>26</v>
      </c>
      <c r="K25" s="93" t="s">
        <v>126</v>
      </c>
      <c r="L25" s="94">
        <v>4.6300000000799819E-2</v>
      </c>
      <c r="M25" s="94">
        <v>4.6300000000799819E-2</v>
      </c>
      <c r="N25" s="87">
        <v>4459.64696</v>
      </c>
      <c r="O25" s="89">
        <v>95.32</v>
      </c>
      <c r="P25" s="87">
        <v>4.250935482</v>
      </c>
      <c r="Q25" s="88">
        <v>3.3759844662390537E-3</v>
      </c>
      <c r="R25" s="88">
        <v>5.4711504297349958E-5</v>
      </c>
    </row>
    <row r="26" spans="2:18">
      <c r="B26" s="86" t="s">
        <v>2394</v>
      </c>
      <c r="C26" s="93" t="s">
        <v>2173</v>
      </c>
      <c r="D26" s="82">
        <v>5023</v>
      </c>
      <c r="E26" s="82"/>
      <c r="F26" s="82" t="s">
        <v>469</v>
      </c>
      <c r="G26" s="103">
        <v>42551</v>
      </c>
      <c r="H26" s="82"/>
      <c r="I26" s="87">
        <v>7.7599999999295077</v>
      </c>
      <c r="J26" s="93" t="s">
        <v>26</v>
      </c>
      <c r="K26" s="93" t="s">
        <v>126</v>
      </c>
      <c r="L26" s="94">
        <v>4.1899999999640204E-2</v>
      </c>
      <c r="M26" s="94">
        <v>4.1899999999640204E-2</v>
      </c>
      <c r="N26" s="87">
        <v>13253.010472</v>
      </c>
      <c r="O26" s="89">
        <v>102.76</v>
      </c>
      <c r="P26" s="87">
        <v>13.618787371</v>
      </c>
      <c r="Q26" s="88">
        <v>1.0815693347544576E-2</v>
      </c>
      <c r="R26" s="88">
        <v>1.7528008762499536E-4</v>
      </c>
    </row>
    <row r="27" spans="2:18">
      <c r="B27" s="86" t="s">
        <v>2394</v>
      </c>
      <c r="C27" s="93" t="s">
        <v>2173</v>
      </c>
      <c r="D27" s="82">
        <v>5210</v>
      </c>
      <c r="E27" s="82"/>
      <c r="F27" s="82" t="s">
        <v>469</v>
      </c>
      <c r="G27" s="103">
        <v>42643</v>
      </c>
      <c r="H27" s="82"/>
      <c r="I27" s="87">
        <v>7.159999999974497</v>
      </c>
      <c r="J27" s="93" t="s">
        <v>26</v>
      </c>
      <c r="K27" s="93" t="s">
        <v>126</v>
      </c>
      <c r="L27" s="94">
        <v>3.3099999999790512E-2</v>
      </c>
      <c r="M27" s="94">
        <v>3.3099999999790512E-2</v>
      </c>
      <c r="N27" s="87">
        <v>10174.418408</v>
      </c>
      <c r="O27" s="89">
        <v>107.91</v>
      </c>
      <c r="P27" s="87">
        <v>10.979210233</v>
      </c>
      <c r="Q27" s="88">
        <v>8.7194085525715958E-3</v>
      </c>
      <c r="R27" s="88">
        <v>1.4130750993230157E-4</v>
      </c>
    </row>
    <row r="28" spans="2:18">
      <c r="B28" s="86" t="s">
        <v>2394</v>
      </c>
      <c r="C28" s="93" t="s">
        <v>2173</v>
      </c>
      <c r="D28" s="82">
        <v>6025</v>
      </c>
      <c r="E28" s="82"/>
      <c r="F28" s="82" t="s">
        <v>469</v>
      </c>
      <c r="G28" s="103">
        <v>43100</v>
      </c>
      <c r="H28" s="82"/>
      <c r="I28" s="87">
        <v>8.5099999997586284</v>
      </c>
      <c r="J28" s="93" t="s">
        <v>26</v>
      </c>
      <c r="K28" s="93" t="s">
        <v>126</v>
      </c>
      <c r="L28" s="94">
        <v>3.4299999999341718E-2</v>
      </c>
      <c r="M28" s="94">
        <v>3.4299999999341718E-2</v>
      </c>
      <c r="N28" s="87">
        <v>12635.768233999999</v>
      </c>
      <c r="O28" s="89">
        <v>105.88242065092629</v>
      </c>
      <c r="P28" s="87">
        <v>13.379057274000001</v>
      </c>
      <c r="Q28" s="88">
        <v>1.0857873748096434E-2</v>
      </c>
      <c r="R28" s="88">
        <v>1.7596366694508261E-4</v>
      </c>
    </row>
    <row r="29" spans="2:18">
      <c r="B29" s="86" t="s">
        <v>2394</v>
      </c>
      <c r="C29" s="93" t="s">
        <v>2173</v>
      </c>
      <c r="D29" s="82">
        <v>5022</v>
      </c>
      <c r="E29" s="82"/>
      <c r="F29" s="82" t="s">
        <v>469</v>
      </c>
      <c r="G29" s="103">
        <v>42551</v>
      </c>
      <c r="H29" s="82"/>
      <c r="I29" s="87">
        <v>7.1200000001067778</v>
      </c>
      <c r="J29" s="93" t="s">
        <v>26</v>
      </c>
      <c r="K29" s="93" t="s">
        <v>126</v>
      </c>
      <c r="L29" s="94">
        <v>2.3500000000148302E-2</v>
      </c>
      <c r="M29" s="94">
        <v>2.3500000000148302E-2</v>
      </c>
      <c r="N29" s="87">
        <v>9052.6009489999997</v>
      </c>
      <c r="O29" s="89">
        <v>111.73</v>
      </c>
      <c r="P29" s="87">
        <v>10.114468391000001</v>
      </c>
      <c r="Q29" s="88">
        <v>8.0326526518385583E-3</v>
      </c>
      <c r="R29" s="88">
        <v>1.3017788277022992E-4</v>
      </c>
    </row>
    <row r="30" spans="2:18">
      <c r="B30" s="86" t="s">
        <v>2394</v>
      </c>
      <c r="C30" s="93" t="s">
        <v>2173</v>
      </c>
      <c r="D30" s="82">
        <v>6024</v>
      </c>
      <c r="E30" s="82"/>
      <c r="F30" s="82" t="s">
        <v>469</v>
      </c>
      <c r="G30" s="103">
        <v>43100</v>
      </c>
      <c r="H30" s="82"/>
      <c r="I30" s="87">
        <v>7.5799999998532934</v>
      </c>
      <c r="J30" s="93" t="s">
        <v>26</v>
      </c>
      <c r="K30" s="93" t="s">
        <v>126</v>
      </c>
      <c r="L30" s="94">
        <v>1.7499999999767871E-2</v>
      </c>
      <c r="M30" s="94">
        <v>1.7499999999767871E-2</v>
      </c>
      <c r="N30" s="87">
        <v>9219.9116689999992</v>
      </c>
      <c r="O30" s="89">
        <v>116.81</v>
      </c>
      <c r="P30" s="87">
        <v>10.769779850999999</v>
      </c>
      <c r="Q30" s="88">
        <v>8.5530842883280306E-3</v>
      </c>
      <c r="R30" s="88">
        <v>1.3861204412405603E-4</v>
      </c>
    </row>
    <row r="31" spans="2:18">
      <c r="B31" s="86" t="s">
        <v>2394</v>
      </c>
      <c r="C31" s="93" t="s">
        <v>2173</v>
      </c>
      <c r="D31" s="82">
        <v>5209</v>
      </c>
      <c r="E31" s="82"/>
      <c r="F31" s="82" t="s">
        <v>469</v>
      </c>
      <c r="G31" s="103">
        <v>42643</v>
      </c>
      <c r="H31" s="82"/>
      <c r="I31" s="87">
        <v>6.1600000002601929</v>
      </c>
      <c r="J31" s="93" t="s">
        <v>26</v>
      </c>
      <c r="K31" s="93" t="s">
        <v>126</v>
      </c>
      <c r="L31" s="94">
        <v>2.0800000000663239E-2</v>
      </c>
      <c r="M31" s="94">
        <v>2.0800000000663239E-2</v>
      </c>
      <c r="N31" s="87">
        <v>6969.7632640000002</v>
      </c>
      <c r="O31" s="89">
        <v>112.49</v>
      </c>
      <c r="P31" s="87">
        <v>7.8402889560000002</v>
      </c>
      <c r="Q31" s="88">
        <v>6.2265573868057139E-3</v>
      </c>
      <c r="R31" s="88">
        <v>1.009081423900706E-4</v>
      </c>
    </row>
    <row r="32" spans="2:18">
      <c r="B32" s="85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7"/>
      <c r="O32" s="89"/>
      <c r="P32" s="82"/>
      <c r="Q32" s="88"/>
      <c r="R32" s="82"/>
    </row>
    <row r="33" spans="2:18">
      <c r="B33" s="97" t="s">
        <v>35</v>
      </c>
      <c r="C33" s="84"/>
      <c r="D33" s="84"/>
      <c r="E33" s="84"/>
      <c r="F33" s="84"/>
      <c r="G33" s="84"/>
      <c r="H33" s="84"/>
      <c r="I33" s="90">
        <v>5.6509724208328498</v>
      </c>
      <c r="J33" s="84"/>
      <c r="K33" s="84"/>
      <c r="L33" s="84"/>
      <c r="M33" s="102">
        <v>2.8362132129813911E-2</v>
      </c>
      <c r="N33" s="90"/>
      <c r="O33" s="92"/>
      <c r="P33" s="90">
        <f>SUM(P34:P253)</f>
        <v>1059.8444511270002</v>
      </c>
      <c r="Q33" s="91">
        <v>0.84146884551316659</v>
      </c>
      <c r="R33" s="91">
        <v>1.3636918895147478E-2</v>
      </c>
    </row>
    <row r="34" spans="2:18">
      <c r="B34" s="86" t="s">
        <v>2395</v>
      </c>
      <c r="C34" s="93" t="s">
        <v>2174</v>
      </c>
      <c r="D34" s="82" t="s">
        <v>2175</v>
      </c>
      <c r="E34" s="82"/>
      <c r="F34" s="82" t="s">
        <v>288</v>
      </c>
      <c r="G34" s="103">
        <v>42368</v>
      </c>
      <c r="H34" s="82" t="s">
        <v>247</v>
      </c>
      <c r="I34" s="87">
        <v>7.449999999139961</v>
      </c>
      <c r="J34" s="93" t="s">
        <v>122</v>
      </c>
      <c r="K34" s="93" t="s">
        <v>126</v>
      </c>
      <c r="L34" s="94">
        <v>3.1699999999999999E-2</v>
      </c>
      <c r="M34" s="94">
        <v>1.8699999999639984E-2</v>
      </c>
      <c r="N34" s="87">
        <v>2086.3669949999999</v>
      </c>
      <c r="O34" s="89">
        <v>119.82</v>
      </c>
      <c r="P34" s="87">
        <v>2.4998851069999999</v>
      </c>
      <c r="Q34" s="88">
        <v>1.9853449492119001E-3</v>
      </c>
      <c r="R34" s="88">
        <v>3.2174676692614094E-5</v>
      </c>
    </row>
    <row r="35" spans="2:18">
      <c r="B35" s="86" t="s">
        <v>2395</v>
      </c>
      <c r="C35" s="93" t="s">
        <v>2174</v>
      </c>
      <c r="D35" s="82" t="s">
        <v>2176</v>
      </c>
      <c r="E35" s="82"/>
      <c r="F35" s="82" t="s">
        <v>288</v>
      </c>
      <c r="G35" s="103">
        <v>42388</v>
      </c>
      <c r="H35" s="82" t="s">
        <v>247</v>
      </c>
      <c r="I35" s="87">
        <v>7.4399999991209862</v>
      </c>
      <c r="J35" s="93" t="s">
        <v>122</v>
      </c>
      <c r="K35" s="93" t="s">
        <v>126</v>
      </c>
      <c r="L35" s="94">
        <v>3.1899999999999998E-2</v>
      </c>
      <c r="M35" s="94">
        <v>1.879999999668943E-2</v>
      </c>
      <c r="N35" s="87">
        <v>2920.9138150000003</v>
      </c>
      <c r="O35" s="89">
        <v>119.96</v>
      </c>
      <c r="P35" s="87">
        <v>3.5039283070000002</v>
      </c>
      <c r="Q35" s="88">
        <v>2.7827304331802857E-3</v>
      </c>
      <c r="R35" s="88">
        <v>4.5097176712699085E-5</v>
      </c>
    </row>
    <row r="36" spans="2:18">
      <c r="B36" s="86" t="s">
        <v>2395</v>
      </c>
      <c r="C36" s="93" t="s">
        <v>2174</v>
      </c>
      <c r="D36" s="82" t="s">
        <v>2177</v>
      </c>
      <c r="E36" s="82"/>
      <c r="F36" s="82" t="s">
        <v>288</v>
      </c>
      <c r="G36" s="103">
        <v>42509</v>
      </c>
      <c r="H36" s="82" t="s">
        <v>247</v>
      </c>
      <c r="I36" s="87">
        <v>7.5000000007417427</v>
      </c>
      <c r="J36" s="93" t="s">
        <v>122</v>
      </c>
      <c r="K36" s="93" t="s">
        <v>126</v>
      </c>
      <c r="L36" s="94">
        <v>2.7400000000000001E-2</v>
      </c>
      <c r="M36" s="94">
        <v>2.0600000002314239E-2</v>
      </c>
      <c r="N36" s="87">
        <v>2920.9138150000003</v>
      </c>
      <c r="O36" s="89">
        <v>115.39</v>
      </c>
      <c r="P36" s="87">
        <v>3.3704422869999999</v>
      </c>
      <c r="Q36" s="88">
        <v>2.6767192429638549E-3</v>
      </c>
      <c r="R36" s="88">
        <v>4.3379149942405666E-5</v>
      </c>
    </row>
    <row r="37" spans="2:18">
      <c r="B37" s="86" t="s">
        <v>2395</v>
      </c>
      <c r="C37" s="93" t="s">
        <v>2174</v>
      </c>
      <c r="D37" s="82" t="s">
        <v>2178</v>
      </c>
      <c r="E37" s="82"/>
      <c r="F37" s="82" t="s">
        <v>288</v>
      </c>
      <c r="G37" s="103">
        <v>42723</v>
      </c>
      <c r="H37" s="82" t="s">
        <v>247</v>
      </c>
      <c r="I37" s="87">
        <v>7.3900000069977114</v>
      </c>
      <c r="J37" s="93" t="s">
        <v>122</v>
      </c>
      <c r="K37" s="93" t="s">
        <v>126</v>
      </c>
      <c r="L37" s="94">
        <v>3.15E-2</v>
      </c>
      <c r="M37" s="94">
        <v>2.2800000016465205E-2</v>
      </c>
      <c r="N37" s="87">
        <v>417.273393</v>
      </c>
      <c r="O37" s="89">
        <v>116.44</v>
      </c>
      <c r="P37" s="87">
        <v>0.48587313999999998</v>
      </c>
      <c r="Q37" s="88">
        <v>3.8586804719770921E-4</v>
      </c>
      <c r="R37" s="88">
        <v>6.2534118665499232E-6</v>
      </c>
    </row>
    <row r="38" spans="2:18">
      <c r="B38" s="86" t="s">
        <v>2395</v>
      </c>
      <c r="C38" s="93" t="s">
        <v>2174</v>
      </c>
      <c r="D38" s="82" t="s">
        <v>2179</v>
      </c>
      <c r="E38" s="82"/>
      <c r="F38" s="82" t="s">
        <v>288</v>
      </c>
      <c r="G38" s="103">
        <v>42918</v>
      </c>
      <c r="H38" s="82" t="s">
        <v>247</v>
      </c>
      <c r="I38" s="87">
        <v>7.3500000006529431</v>
      </c>
      <c r="J38" s="93" t="s">
        <v>122</v>
      </c>
      <c r="K38" s="93" t="s">
        <v>126</v>
      </c>
      <c r="L38" s="94">
        <v>3.1899999999999998E-2</v>
      </c>
      <c r="M38" s="94">
        <v>2.5400000001769264E-2</v>
      </c>
      <c r="N38" s="87">
        <v>2086.3669949999999</v>
      </c>
      <c r="O38" s="89">
        <v>113.78</v>
      </c>
      <c r="P38" s="87">
        <v>2.373868227</v>
      </c>
      <c r="Q38" s="88">
        <v>1.8852655593539877E-3</v>
      </c>
      <c r="R38" s="88">
        <v>3.0552781206114061E-5</v>
      </c>
    </row>
    <row r="39" spans="2:18">
      <c r="B39" s="86" t="s">
        <v>2395</v>
      </c>
      <c r="C39" s="93" t="s">
        <v>2174</v>
      </c>
      <c r="D39" s="82" t="s">
        <v>2180</v>
      </c>
      <c r="E39" s="82"/>
      <c r="F39" s="82" t="s">
        <v>288</v>
      </c>
      <c r="G39" s="103">
        <v>43915</v>
      </c>
      <c r="H39" s="82" t="s">
        <v>247</v>
      </c>
      <c r="I39" s="87">
        <v>7.3699999996579724</v>
      </c>
      <c r="J39" s="93" t="s">
        <v>122</v>
      </c>
      <c r="K39" s="93" t="s">
        <v>126</v>
      </c>
      <c r="L39" s="94">
        <v>2.6600000000000002E-2</v>
      </c>
      <c r="M39" s="94">
        <v>3.1999999998684504E-2</v>
      </c>
      <c r="N39" s="87">
        <v>4392.3515909999996</v>
      </c>
      <c r="O39" s="89">
        <v>103.84</v>
      </c>
      <c r="P39" s="87">
        <v>4.5610179879999997</v>
      </c>
      <c r="Q39" s="88">
        <v>3.6222440784917332E-3</v>
      </c>
      <c r="R39" s="88">
        <v>5.8702409459610899E-5</v>
      </c>
    </row>
    <row r="40" spans="2:18">
      <c r="B40" s="86" t="s">
        <v>2395</v>
      </c>
      <c r="C40" s="93" t="s">
        <v>2174</v>
      </c>
      <c r="D40" s="82" t="s">
        <v>2181</v>
      </c>
      <c r="E40" s="82"/>
      <c r="F40" s="82" t="s">
        <v>288</v>
      </c>
      <c r="G40" s="103">
        <v>44168</v>
      </c>
      <c r="H40" s="82" t="s">
        <v>247</v>
      </c>
      <c r="I40" s="87">
        <v>7.5000000003524141</v>
      </c>
      <c r="J40" s="93" t="s">
        <v>122</v>
      </c>
      <c r="K40" s="93" t="s">
        <v>126</v>
      </c>
      <c r="L40" s="94">
        <v>1.89E-2</v>
      </c>
      <c r="M40" s="94">
        <v>3.490000000025844E-2</v>
      </c>
      <c r="N40" s="87">
        <v>4448.5437160000001</v>
      </c>
      <c r="O40" s="89">
        <v>95.68</v>
      </c>
      <c r="P40" s="87">
        <v>4.2563665610000001</v>
      </c>
      <c r="Q40" s="88">
        <v>3.3802976905673351E-3</v>
      </c>
      <c r="R40" s="88">
        <v>5.4781404794147884E-5</v>
      </c>
    </row>
    <row r="41" spans="2:18">
      <c r="B41" s="86" t="s">
        <v>2395</v>
      </c>
      <c r="C41" s="93" t="s">
        <v>2174</v>
      </c>
      <c r="D41" s="82" t="s">
        <v>2182</v>
      </c>
      <c r="E41" s="82"/>
      <c r="F41" s="82" t="s">
        <v>288</v>
      </c>
      <c r="G41" s="103">
        <v>44277</v>
      </c>
      <c r="H41" s="82" t="s">
        <v>247</v>
      </c>
      <c r="I41" s="87">
        <v>7.420000000213185</v>
      </c>
      <c r="J41" s="93" t="s">
        <v>122</v>
      </c>
      <c r="K41" s="93" t="s">
        <v>126</v>
      </c>
      <c r="L41" s="94">
        <v>1.9E-2</v>
      </c>
      <c r="M41" s="94">
        <v>4.1300000000775217E-2</v>
      </c>
      <c r="N41" s="87">
        <v>6764.7673860000004</v>
      </c>
      <c r="O41" s="89">
        <v>91.53</v>
      </c>
      <c r="P41" s="87">
        <v>6.1917912040000003</v>
      </c>
      <c r="Q41" s="88">
        <v>4.9173625455884084E-3</v>
      </c>
      <c r="R41" s="88">
        <v>7.9691214439828951E-5</v>
      </c>
    </row>
    <row r="42" spans="2:18">
      <c r="B42" s="86" t="s">
        <v>2396</v>
      </c>
      <c r="C42" s="93" t="s">
        <v>2174</v>
      </c>
      <c r="D42" s="82" t="s">
        <v>2183</v>
      </c>
      <c r="E42" s="82"/>
      <c r="F42" s="82" t="s">
        <v>279</v>
      </c>
      <c r="G42" s="103">
        <v>42186</v>
      </c>
      <c r="H42" s="82" t="s">
        <v>124</v>
      </c>
      <c r="I42" s="87">
        <v>2.41</v>
      </c>
      <c r="J42" s="93" t="s">
        <v>122</v>
      </c>
      <c r="K42" s="93" t="s">
        <v>125</v>
      </c>
      <c r="L42" s="94">
        <v>9.8519999999999996E-2</v>
      </c>
      <c r="M42" s="94">
        <v>5.6100000000000011E-2</v>
      </c>
      <c r="N42" s="87">
        <v>4291.07</v>
      </c>
      <c r="O42" s="89">
        <v>110.38</v>
      </c>
      <c r="P42" s="87">
        <v>16.667669999999998</v>
      </c>
      <c r="Q42" s="88">
        <v>1.3237038117060436E-2</v>
      </c>
      <c r="R42" s="88">
        <v>2.1452061615453397E-4</v>
      </c>
    </row>
    <row r="43" spans="2:18">
      <c r="B43" s="86" t="s">
        <v>2396</v>
      </c>
      <c r="C43" s="93" t="s">
        <v>2174</v>
      </c>
      <c r="D43" s="82" t="s">
        <v>2184</v>
      </c>
      <c r="E43" s="82"/>
      <c r="F43" s="82" t="s">
        <v>279</v>
      </c>
      <c r="G43" s="103">
        <v>38533</v>
      </c>
      <c r="H43" s="82" t="s">
        <v>124</v>
      </c>
      <c r="I43" s="87">
        <v>2.42</v>
      </c>
      <c r="J43" s="93" t="s">
        <v>122</v>
      </c>
      <c r="K43" s="93" t="s">
        <v>126</v>
      </c>
      <c r="L43" s="94">
        <v>3.8450999999999999E-2</v>
      </c>
      <c r="M43" s="94">
        <v>1.5299999999999998E-2</v>
      </c>
      <c r="N43" s="87">
        <v>109774.96</v>
      </c>
      <c r="O43" s="89">
        <v>145.91999999999999</v>
      </c>
      <c r="P43" s="87">
        <v>160.18370000000002</v>
      </c>
      <c r="Q43" s="88">
        <v>0.12721380628676798</v>
      </c>
      <c r="R43" s="88">
        <v>2.0616382506920901E-3</v>
      </c>
    </row>
    <row r="44" spans="2:18">
      <c r="B44" s="86" t="s">
        <v>2397</v>
      </c>
      <c r="C44" s="93" t="s">
        <v>2174</v>
      </c>
      <c r="D44" s="82" t="s">
        <v>2185</v>
      </c>
      <c r="E44" s="82"/>
      <c r="F44" s="82" t="s">
        <v>297</v>
      </c>
      <c r="G44" s="103">
        <v>42122</v>
      </c>
      <c r="H44" s="82" t="s">
        <v>124</v>
      </c>
      <c r="I44" s="87">
        <v>4.5200000000250187</v>
      </c>
      <c r="J44" s="93" t="s">
        <v>278</v>
      </c>
      <c r="K44" s="93" t="s">
        <v>126</v>
      </c>
      <c r="L44" s="94">
        <v>2.98E-2</v>
      </c>
      <c r="M44" s="94">
        <v>2.1500000000010087E-2</v>
      </c>
      <c r="N44" s="87">
        <v>43680.137082000001</v>
      </c>
      <c r="O44" s="89">
        <v>113.47</v>
      </c>
      <c r="P44" s="87">
        <v>49.563850113000001</v>
      </c>
      <c r="Q44" s="88">
        <v>3.9362344777287485E-2</v>
      </c>
      <c r="R44" s="88">
        <v>6.3790965775250706E-4</v>
      </c>
    </row>
    <row r="45" spans="2:18">
      <c r="B45" s="86" t="s">
        <v>2398</v>
      </c>
      <c r="C45" s="93" t="s">
        <v>2174</v>
      </c>
      <c r="D45" s="82" t="s">
        <v>2186</v>
      </c>
      <c r="E45" s="82"/>
      <c r="F45" s="82" t="s">
        <v>2187</v>
      </c>
      <c r="G45" s="103">
        <v>40742</v>
      </c>
      <c r="H45" s="82" t="s">
        <v>2172</v>
      </c>
      <c r="I45" s="87">
        <v>3.4300000000275634</v>
      </c>
      <c r="J45" s="93" t="s">
        <v>267</v>
      </c>
      <c r="K45" s="93" t="s">
        <v>126</v>
      </c>
      <c r="L45" s="94">
        <v>4.4999999999999998E-2</v>
      </c>
      <c r="M45" s="94">
        <v>1.3100000000255947E-2</v>
      </c>
      <c r="N45" s="87">
        <v>16257.247299000002</v>
      </c>
      <c r="O45" s="89">
        <v>124.97</v>
      </c>
      <c r="P45" s="87">
        <v>20.316681508000002</v>
      </c>
      <c r="Q45" s="88">
        <v>1.6134989925620857E-2</v>
      </c>
      <c r="R45" s="88">
        <v>2.614850807168361E-4</v>
      </c>
    </row>
    <row r="46" spans="2:18">
      <c r="B46" s="86" t="s">
        <v>2399</v>
      </c>
      <c r="C46" s="93" t="s">
        <v>2174</v>
      </c>
      <c r="D46" s="82" t="s">
        <v>2188</v>
      </c>
      <c r="E46" s="82"/>
      <c r="F46" s="82" t="s">
        <v>361</v>
      </c>
      <c r="G46" s="103">
        <v>43431</v>
      </c>
      <c r="H46" s="82" t="s">
        <v>247</v>
      </c>
      <c r="I46" s="87">
        <v>8.2399999986422685</v>
      </c>
      <c r="J46" s="93" t="s">
        <v>278</v>
      </c>
      <c r="K46" s="93" t="s">
        <v>126</v>
      </c>
      <c r="L46" s="94">
        <v>3.6600000000000001E-2</v>
      </c>
      <c r="M46" s="94">
        <v>2.9699999994908508E-2</v>
      </c>
      <c r="N46" s="87">
        <v>1296.1238599999999</v>
      </c>
      <c r="O46" s="89">
        <v>113.65</v>
      </c>
      <c r="P46" s="87">
        <v>1.473044775</v>
      </c>
      <c r="Q46" s="88">
        <v>1.1698545648438994E-3</v>
      </c>
      <c r="R46" s="88">
        <v>1.8958767047596748E-5</v>
      </c>
    </row>
    <row r="47" spans="2:18">
      <c r="B47" s="86" t="s">
        <v>2399</v>
      </c>
      <c r="C47" s="93" t="s">
        <v>2174</v>
      </c>
      <c r="D47" s="82" t="s">
        <v>2189</v>
      </c>
      <c r="E47" s="82"/>
      <c r="F47" s="82" t="s">
        <v>361</v>
      </c>
      <c r="G47" s="103">
        <v>43276</v>
      </c>
      <c r="H47" s="82" t="s">
        <v>247</v>
      </c>
      <c r="I47" s="87">
        <v>8.3099999979734704</v>
      </c>
      <c r="J47" s="93" t="s">
        <v>278</v>
      </c>
      <c r="K47" s="93" t="s">
        <v>126</v>
      </c>
      <c r="L47" s="94">
        <v>3.2599999999999997E-2</v>
      </c>
      <c r="M47" s="94">
        <v>3.0399999993526366E-2</v>
      </c>
      <c r="N47" s="87">
        <v>1291.3657880000001</v>
      </c>
      <c r="O47" s="89">
        <v>110.05</v>
      </c>
      <c r="P47" s="87">
        <v>1.4211481479999999</v>
      </c>
      <c r="Q47" s="88">
        <v>1.1286395882007412E-3</v>
      </c>
      <c r="R47" s="88">
        <v>1.8290833473175008E-5</v>
      </c>
    </row>
    <row r="48" spans="2:18">
      <c r="B48" s="86" t="s">
        <v>2399</v>
      </c>
      <c r="C48" s="93" t="s">
        <v>2174</v>
      </c>
      <c r="D48" s="82" t="s">
        <v>2190</v>
      </c>
      <c r="E48" s="82"/>
      <c r="F48" s="82" t="s">
        <v>361</v>
      </c>
      <c r="G48" s="103">
        <v>43222</v>
      </c>
      <c r="H48" s="82" t="s">
        <v>247</v>
      </c>
      <c r="I48" s="87">
        <v>8.3300000004775168</v>
      </c>
      <c r="J48" s="93" t="s">
        <v>278</v>
      </c>
      <c r="K48" s="93" t="s">
        <v>126</v>
      </c>
      <c r="L48" s="94">
        <v>3.2199999999999999E-2</v>
      </c>
      <c r="M48" s="94">
        <v>3.0500000001611252E-2</v>
      </c>
      <c r="N48" s="87">
        <v>6171.0092960000002</v>
      </c>
      <c r="O48" s="89">
        <v>110.63</v>
      </c>
      <c r="P48" s="87">
        <v>6.8269874780000004</v>
      </c>
      <c r="Q48" s="88">
        <v>5.4218192147420918E-3</v>
      </c>
      <c r="R48" s="88">
        <v>8.786648405325088E-5</v>
      </c>
    </row>
    <row r="49" spans="2:18">
      <c r="B49" s="86" t="s">
        <v>2399</v>
      </c>
      <c r="C49" s="93" t="s">
        <v>2174</v>
      </c>
      <c r="D49" s="82" t="s">
        <v>2191</v>
      </c>
      <c r="E49" s="82"/>
      <c r="F49" s="82" t="s">
        <v>361</v>
      </c>
      <c r="G49" s="103">
        <v>43922</v>
      </c>
      <c r="H49" s="82" t="s">
        <v>247</v>
      </c>
      <c r="I49" s="87">
        <v>8.4899999973599769</v>
      </c>
      <c r="J49" s="93" t="s">
        <v>278</v>
      </c>
      <c r="K49" s="93" t="s">
        <v>126</v>
      </c>
      <c r="L49" s="94">
        <v>2.7699999999999999E-2</v>
      </c>
      <c r="M49" s="94">
        <v>2.7499999993773533E-2</v>
      </c>
      <c r="N49" s="87">
        <v>1484.742968</v>
      </c>
      <c r="O49" s="89">
        <v>108.17</v>
      </c>
      <c r="P49" s="87">
        <v>1.6060464759999999</v>
      </c>
      <c r="Q49" s="88">
        <v>1.2754811212714549E-3</v>
      </c>
      <c r="R49" s="88">
        <v>2.0670560408523688E-5</v>
      </c>
    </row>
    <row r="50" spans="2:18">
      <c r="B50" s="86" t="s">
        <v>2399</v>
      </c>
      <c r="C50" s="93" t="s">
        <v>2174</v>
      </c>
      <c r="D50" s="82" t="s">
        <v>2192</v>
      </c>
      <c r="E50" s="82"/>
      <c r="F50" s="82" t="s">
        <v>361</v>
      </c>
      <c r="G50" s="103">
        <v>43978</v>
      </c>
      <c r="H50" s="82" t="s">
        <v>247</v>
      </c>
      <c r="I50" s="87">
        <v>8.4999999927714303</v>
      </c>
      <c r="J50" s="93" t="s">
        <v>278</v>
      </c>
      <c r="K50" s="93" t="s">
        <v>126</v>
      </c>
      <c r="L50" s="94">
        <v>2.3E-2</v>
      </c>
      <c r="M50" s="94">
        <v>3.1999999977511115E-2</v>
      </c>
      <c r="N50" s="87">
        <v>622.84131300000001</v>
      </c>
      <c r="O50" s="89">
        <v>99.95</v>
      </c>
      <c r="P50" s="87">
        <v>0.622529887</v>
      </c>
      <c r="Q50" s="88">
        <v>4.9439734787335766E-4</v>
      </c>
      <c r="R50" s="88">
        <v>8.0122473587401503E-6</v>
      </c>
    </row>
    <row r="51" spans="2:18">
      <c r="B51" s="86" t="s">
        <v>2399</v>
      </c>
      <c r="C51" s="93" t="s">
        <v>2174</v>
      </c>
      <c r="D51" s="82" t="s">
        <v>2193</v>
      </c>
      <c r="E51" s="82"/>
      <c r="F51" s="82" t="s">
        <v>361</v>
      </c>
      <c r="G51" s="103">
        <v>44010</v>
      </c>
      <c r="H51" s="82" t="s">
        <v>247</v>
      </c>
      <c r="I51" s="87">
        <v>8.589999995954523</v>
      </c>
      <c r="J51" s="93" t="s">
        <v>278</v>
      </c>
      <c r="K51" s="93" t="s">
        <v>126</v>
      </c>
      <c r="L51" s="94">
        <v>2.2000000000000002E-2</v>
      </c>
      <c r="M51" s="94">
        <v>2.9099999990137893E-2</v>
      </c>
      <c r="N51" s="87">
        <v>976.61173699999995</v>
      </c>
      <c r="O51" s="89">
        <v>101.75</v>
      </c>
      <c r="P51" s="87">
        <v>0.99370247799999989</v>
      </c>
      <c r="Q51" s="88">
        <v>7.8917314647478684E-4</v>
      </c>
      <c r="R51" s="88">
        <v>1.2789410148799878E-5</v>
      </c>
    </row>
    <row r="52" spans="2:18">
      <c r="B52" s="86" t="s">
        <v>2399</v>
      </c>
      <c r="C52" s="93" t="s">
        <v>2174</v>
      </c>
      <c r="D52" s="82" t="s">
        <v>2194</v>
      </c>
      <c r="E52" s="82"/>
      <c r="F52" s="82" t="s">
        <v>361</v>
      </c>
      <c r="G52" s="103">
        <v>44133</v>
      </c>
      <c r="H52" s="82" t="s">
        <v>247</v>
      </c>
      <c r="I52" s="87">
        <v>8.4799999985637875</v>
      </c>
      <c r="J52" s="93" t="s">
        <v>278</v>
      </c>
      <c r="K52" s="93" t="s">
        <v>126</v>
      </c>
      <c r="L52" s="94">
        <v>2.3799999999999998E-2</v>
      </c>
      <c r="M52" s="94">
        <v>3.2099999992740894E-2</v>
      </c>
      <c r="N52" s="87">
        <v>1269.972867</v>
      </c>
      <c r="O52" s="89">
        <v>100.88</v>
      </c>
      <c r="P52" s="87">
        <v>1.2811486329999999</v>
      </c>
      <c r="Q52" s="88">
        <v>1.0174555464945534E-3</v>
      </c>
      <c r="R52" s="88">
        <v>1.6488975011906219E-5</v>
      </c>
    </row>
    <row r="53" spans="2:18">
      <c r="B53" s="86" t="s">
        <v>2399</v>
      </c>
      <c r="C53" s="93" t="s">
        <v>2174</v>
      </c>
      <c r="D53" s="82" t="s">
        <v>2195</v>
      </c>
      <c r="E53" s="82"/>
      <c r="F53" s="82" t="s">
        <v>361</v>
      </c>
      <c r="G53" s="103">
        <v>44251</v>
      </c>
      <c r="H53" s="82" t="s">
        <v>247</v>
      </c>
      <c r="I53" s="87">
        <v>8.3500000012280466</v>
      </c>
      <c r="J53" s="93" t="s">
        <v>278</v>
      </c>
      <c r="K53" s="93" t="s">
        <v>126</v>
      </c>
      <c r="L53" s="94">
        <v>2.3599999999999999E-2</v>
      </c>
      <c r="M53" s="94">
        <v>3.8000000004415446E-2</v>
      </c>
      <c r="N53" s="87">
        <v>3770.7023899999999</v>
      </c>
      <c r="O53" s="89">
        <v>96.1</v>
      </c>
      <c r="P53" s="87">
        <v>3.6236447530000002</v>
      </c>
      <c r="Q53" s="88">
        <v>2.8778061791568384E-3</v>
      </c>
      <c r="R53" s="88">
        <v>4.6637982701763606E-5</v>
      </c>
    </row>
    <row r="54" spans="2:18">
      <c r="B54" s="86" t="s">
        <v>2399</v>
      </c>
      <c r="C54" s="93" t="s">
        <v>2174</v>
      </c>
      <c r="D54" s="82" t="s">
        <v>2196</v>
      </c>
      <c r="E54" s="82"/>
      <c r="F54" s="82" t="s">
        <v>361</v>
      </c>
      <c r="G54" s="103">
        <v>44294</v>
      </c>
      <c r="H54" s="82" t="s">
        <v>247</v>
      </c>
      <c r="I54" s="87">
        <v>8.3199999987595596</v>
      </c>
      <c r="J54" s="93" t="s">
        <v>278</v>
      </c>
      <c r="K54" s="93" t="s">
        <v>126</v>
      </c>
      <c r="L54" s="94">
        <v>2.3199999999999998E-2</v>
      </c>
      <c r="M54" s="94">
        <v>3.9999999996074558E-2</v>
      </c>
      <c r="N54" s="87">
        <v>2712.9747189999998</v>
      </c>
      <c r="O54" s="89">
        <v>93.9</v>
      </c>
      <c r="P54" s="87">
        <v>2.5474831880000002</v>
      </c>
      <c r="Q54" s="88">
        <v>2.0231461303305527E-3</v>
      </c>
      <c r="R54" s="88">
        <v>3.2787285993367792E-5</v>
      </c>
    </row>
    <row r="55" spans="2:18">
      <c r="B55" s="86" t="s">
        <v>2399</v>
      </c>
      <c r="C55" s="93" t="s">
        <v>2174</v>
      </c>
      <c r="D55" s="82" t="s">
        <v>2197</v>
      </c>
      <c r="E55" s="82"/>
      <c r="F55" s="82" t="s">
        <v>361</v>
      </c>
      <c r="G55" s="103">
        <v>44602</v>
      </c>
      <c r="H55" s="82" t="s">
        <v>247</v>
      </c>
      <c r="I55" s="87">
        <v>8.2600000010688692</v>
      </c>
      <c r="J55" s="93" t="s">
        <v>278</v>
      </c>
      <c r="K55" s="93" t="s">
        <v>126</v>
      </c>
      <c r="L55" s="94">
        <v>2.0899999999999998E-2</v>
      </c>
      <c r="M55" s="94">
        <v>4.5600000007085757E-2</v>
      </c>
      <c r="N55" s="87">
        <v>3886.829581</v>
      </c>
      <c r="O55" s="89">
        <v>85.69</v>
      </c>
      <c r="P55" s="87">
        <v>3.3306243439999998</v>
      </c>
      <c r="Q55" s="88">
        <v>2.6450968488779423E-3</v>
      </c>
      <c r="R55" s="88">
        <v>4.2866674613438502E-5</v>
      </c>
    </row>
    <row r="56" spans="2:18">
      <c r="B56" s="86" t="s">
        <v>2399</v>
      </c>
      <c r="C56" s="93" t="s">
        <v>2174</v>
      </c>
      <c r="D56" s="82" t="s">
        <v>2198</v>
      </c>
      <c r="E56" s="82"/>
      <c r="F56" s="82" t="s">
        <v>361</v>
      </c>
      <c r="G56" s="103">
        <v>43500</v>
      </c>
      <c r="H56" s="82" t="s">
        <v>247</v>
      </c>
      <c r="I56" s="87">
        <v>8.3300000005044836</v>
      </c>
      <c r="J56" s="93" t="s">
        <v>278</v>
      </c>
      <c r="K56" s="93" t="s">
        <v>126</v>
      </c>
      <c r="L56" s="94">
        <v>3.4500000000000003E-2</v>
      </c>
      <c r="M56" s="94">
        <v>2.7900000000720696E-2</v>
      </c>
      <c r="N56" s="87">
        <v>2432.8315910000001</v>
      </c>
      <c r="O56" s="89">
        <v>114.07</v>
      </c>
      <c r="P56" s="87">
        <v>2.7751310199999994</v>
      </c>
      <c r="Q56" s="88">
        <v>2.2039382284132578E-3</v>
      </c>
      <c r="R56" s="88">
        <v>3.57172188026257E-5</v>
      </c>
    </row>
    <row r="57" spans="2:18">
      <c r="B57" s="86" t="s">
        <v>2399</v>
      </c>
      <c r="C57" s="93" t="s">
        <v>2174</v>
      </c>
      <c r="D57" s="82" t="s">
        <v>2199</v>
      </c>
      <c r="E57" s="82"/>
      <c r="F57" s="82" t="s">
        <v>361</v>
      </c>
      <c r="G57" s="103">
        <v>43556</v>
      </c>
      <c r="H57" s="82" t="s">
        <v>247</v>
      </c>
      <c r="I57" s="87">
        <v>8.4200000006931113</v>
      </c>
      <c r="J57" s="93" t="s">
        <v>278</v>
      </c>
      <c r="K57" s="93" t="s">
        <v>126</v>
      </c>
      <c r="L57" s="94">
        <v>3.0499999999999999E-2</v>
      </c>
      <c r="M57" s="94">
        <v>2.780000000339183E-2</v>
      </c>
      <c r="N57" s="87">
        <v>2453.3302749999998</v>
      </c>
      <c r="O57" s="89">
        <v>110.56</v>
      </c>
      <c r="P57" s="87">
        <v>2.7124018360000002</v>
      </c>
      <c r="Q57" s="88">
        <v>2.1541203114722523E-3</v>
      </c>
      <c r="R57" s="88">
        <v>3.4909865213158721E-5</v>
      </c>
    </row>
    <row r="58" spans="2:18">
      <c r="B58" s="86" t="s">
        <v>2399</v>
      </c>
      <c r="C58" s="93" t="s">
        <v>2174</v>
      </c>
      <c r="D58" s="82" t="s">
        <v>2200</v>
      </c>
      <c r="E58" s="82"/>
      <c r="F58" s="82" t="s">
        <v>361</v>
      </c>
      <c r="G58" s="103">
        <v>43647</v>
      </c>
      <c r="H58" s="82" t="s">
        <v>247</v>
      </c>
      <c r="I58" s="87">
        <v>8.3999999985002596</v>
      </c>
      <c r="J58" s="93" t="s">
        <v>278</v>
      </c>
      <c r="K58" s="93" t="s">
        <v>126</v>
      </c>
      <c r="L58" s="94">
        <v>2.8999999999999998E-2</v>
      </c>
      <c r="M58" s="94">
        <v>3.0299999994292656E-2</v>
      </c>
      <c r="N58" s="87">
        <v>2277.4350340000001</v>
      </c>
      <c r="O58" s="89">
        <v>105.4</v>
      </c>
      <c r="P58" s="87">
        <v>2.400416479</v>
      </c>
      <c r="Q58" s="88">
        <v>1.9063495035204685E-3</v>
      </c>
      <c r="R58" s="88">
        <v>3.0894469479091981E-5</v>
      </c>
    </row>
    <row r="59" spans="2:18">
      <c r="B59" s="86" t="s">
        <v>2399</v>
      </c>
      <c r="C59" s="93" t="s">
        <v>2174</v>
      </c>
      <c r="D59" s="82" t="s">
        <v>2201</v>
      </c>
      <c r="E59" s="82"/>
      <c r="F59" s="82" t="s">
        <v>361</v>
      </c>
      <c r="G59" s="103">
        <v>43703</v>
      </c>
      <c r="H59" s="82" t="s">
        <v>247</v>
      </c>
      <c r="I59" s="87">
        <v>8.5399999884015916</v>
      </c>
      <c r="J59" s="93" t="s">
        <v>278</v>
      </c>
      <c r="K59" s="93" t="s">
        <v>126</v>
      </c>
      <c r="L59" s="94">
        <v>2.3799999999999998E-2</v>
      </c>
      <c r="M59" s="94">
        <v>2.9499999963754974E-2</v>
      </c>
      <c r="N59" s="87">
        <v>161.72327100000001</v>
      </c>
      <c r="O59" s="89">
        <v>102.36</v>
      </c>
      <c r="P59" s="87">
        <v>0.16553994800000002</v>
      </c>
      <c r="Q59" s="88">
        <v>1.3146760174470714E-4</v>
      </c>
      <c r="R59" s="88">
        <v>2.1305756379355674E-6</v>
      </c>
    </row>
    <row r="60" spans="2:18">
      <c r="B60" s="86" t="s">
        <v>2399</v>
      </c>
      <c r="C60" s="93" t="s">
        <v>2174</v>
      </c>
      <c r="D60" s="82" t="s">
        <v>2202</v>
      </c>
      <c r="E60" s="82"/>
      <c r="F60" s="82" t="s">
        <v>361</v>
      </c>
      <c r="G60" s="103">
        <v>43740</v>
      </c>
      <c r="H60" s="82" t="s">
        <v>247</v>
      </c>
      <c r="I60" s="87">
        <v>8.4399999981985427</v>
      </c>
      <c r="J60" s="93" t="s">
        <v>278</v>
      </c>
      <c r="K60" s="93" t="s">
        <v>126</v>
      </c>
      <c r="L60" s="94">
        <v>2.4300000000000002E-2</v>
      </c>
      <c r="M60" s="94">
        <v>3.3299999992802587E-2</v>
      </c>
      <c r="N60" s="87">
        <v>2389.954792</v>
      </c>
      <c r="O60" s="89">
        <v>99.41</v>
      </c>
      <c r="P60" s="87">
        <v>2.375854087</v>
      </c>
      <c r="Q60" s="88">
        <v>1.8868426786823129E-3</v>
      </c>
      <c r="R60" s="88">
        <v>3.0578340142113915E-5</v>
      </c>
    </row>
    <row r="61" spans="2:18">
      <c r="B61" s="86" t="s">
        <v>2399</v>
      </c>
      <c r="C61" s="93" t="s">
        <v>2174</v>
      </c>
      <c r="D61" s="82" t="s">
        <v>2203</v>
      </c>
      <c r="E61" s="82"/>
      <c r="F61" s="82" t="s">
        <v>361</v>
      </c>
      <c r="G61" s="103">
        <v>43831</v>
      </c>
      <c r="H61" s="82" t="s">
        <v>247</v>
      </c>
      <c r="I61" s="87">
        <v>8.4299999999094908</v>
      </c>
      <c r="J61" s="93" t="s">
        <v>278</v>
      </c>
      <c r="K61" s="93" t="s">
        <v>126</v>
      </c>
      <c r="L61" s="94">
        <v>2.3799999999999998E-2</v>
      </c>
      <c r="M61" s="94">
        <v>3.4800000000329123E-2</v>
      </c>
      <c r="N61" s="87">
        <v>2480.5292989999998</v>
      </c>
      <c r="O61" s="89">
        <v>97.99</v>
      </c>
      <c r="P61" s="87">
        <v>2.4306707540000003</v>
      </c>
      <c r="Q61" s="88">
        <v>1.930376676567393E-3</v>
      </c>
      <c r="R61" s="88">
        <v>3.1283855980883097E-5</v>
      </c>
    </row>
    <row r="62" spans="2:18">
      <c r="B62" s="86" t="s">
        <v>2400</v>
      </c>
      <c r="C62" s="93" t="s">
        <v>2174</v>
      </c>
      <c r="D62" s="82">
        <v>7936</v>
      </c>
      <c r="E62" s="82"/>
      <c r="F62" s="82" t="s">
        <v>2204</v>
      </c>
      <c r="G62" s="103">
        <v>44087</v>
      </c>
      <c r="H62" s="82" t="s">
        <v>2172</v>
      </c>
      <c r="I62" s="87">
        <v>5.6400000000764274</v>
      </c>
      <c r="J62" s="93" t="s">
        <v>267</v>
      </c>
      <c r="K62" s="93" t="s">
        <v>126</v>
      </c>
      <c r="L62" s="94">
        <v>1.7947999999999999E-2</v>
      </c>
      <c r="M62" s="94">
        <v>2.4900000000087571E-2</v>
      </c>
      <c r="N62" s="87">
        <v>12090.589190000001</v>
      </c>
      <c r="O62" s="89">
        <v>103.89</v>
      </c>
      <c r="P62" s="87">
        <v>12.560912361</v>
      </c>
      <c r="Q62" s="88">
        <v>9.9755560139847144E-3</v>
      </c>
      <c r="R62" s="88">
        <v>1.6166474733090002E-4</v>
      </c>
    </row>
    <row r="63" spans="2:18">
      <c r="B63" s="86" t="s">
        <v>2400</v>
      </c>
      <c r="C63" s="93" t="s">
        <v>2174</v>
      </c>
      <c r="D63" s="82">
        <v>7937</v>
      </c>
      <c r="E63" s="82"/>
      <c r="F63" s="82" t="s">
        <v>2204</v>
      </c>
      <c r="G63" s="103">
        <v>44087</v>
      </c>
      <c r="H63" s="82" t="s">
        <v>2172</v>
      </c>
      <c r="I63" s="87">
        <v>7.4700000107896027</v>
      </c>
      <c r="J63" s="93" t="s">
        <v>267</v>
      </c>
      <c r="K63" s="93" t="s">
        <v>126</v>
      </c>
      <c r="L63" s="94">
        <v>6.0499999999999998E-2</v>
      </c>
      <c r="M63" s="94">
        <v>6.2600000098233688E-2</v>
      </c>
      <c r="N63" s="87">
        <v>248.36265299999999</v>
      </c>
      <c r="O63" s="89">
        <v>100.01</v>
      </c>
      <c r="P63" s="87">
        <v>0.248387256</v>
      </c>
      <c r="Q63" s="88">
        <v>1.9726281930612072E-4</v>
      </c>
      <c r="R63" s="88">
        <v>3.1968587812246087E-6</v>
      </c>
    </row>
    <row r="64" spans="2:18">
      <c r="B64" s="86" t="s">
        <v>2401</v>
      </c>
      <c r="C64" s="93" t="s">
        <v>2173</v>
      </c>
      <c r="D64" s="82">
        <v>8063</v>
      </c>
      <c r="E64" s="82"/>
      <c r="F64" s="82" t="s">
        <v>364</v>
      </c>
      <c r="G64" s="103">
        <v>44147</v>
      </c>
      <c r="H64" s="82" t="s">
        <v>124</v>
      </c>
      <c r="I64" s="87">
        <v>7.9599999996740456</v>
      </c>
      <c r="J64" s="93" t="s">
        <v>444</v>
      </c>
      <c r="K64" s="93" t="s">
        <v>126</v>
      </c>
      <c r="L64" s="94">
        <v>1.6250000000000001E-2</v>
      </c>
      <c r="M64" s="94">
        <v>2.6399999998871701E-2</v>
      </c>
      <c r="N64" s="87">
        <v>9565.2233840000008</v>
      </c>
      <c r="O64" s="89">
        <v>100.07</v>
      </c>
      <c r="P64" s="87">
        <v>9.571919372</v>
      </c>
      <c r="Q64" s="88">
        <v>7.6017740680366964E-3</v>
      </c>
      <c r="R64" s="88">
        <v>1.2319502614720356E-4</v>
      </c>
    </row>
    <row r="65" spans="2:18">
      <c r="B65" s="86" t="s">
        <v>2401</v>
      </c>
      <c r="C65" s="93" t="s">
        <v>2173</v>
      </c>
      <c r="D65" s="82">
        <v>8145</v>
      </c>
      <c r="E65" s="82"/>
      <c r="F65" s="82" t="s">
        <v>364</v>
      </c>
      <c r="G65" s="103">
        <v>44185</v>
      </c>
      <c r="H65" s="82" t="s">
        <v>124</v>
      </c>
      <c r="I65" s="87">
        <v>7.9499999997957351</v>
      </c>
      <c r="J65" s="93" t="s">
        <v>444</v>
      </c>
      <c r="K65" s="93" t="s">
        <v>126</v>
      </c>
      <c r="L65" s="94">
        <v>1.4990000000000002E-2</v>
      </c>
      <c r="M65" s="94">
        <v>2.7599999999727641E-2</v>
      </c>
      <c r="N65" s="87">
        <v>4496.421488</v>
      </c>
      <c r="O65" s="89">
        <v>97.99</v>
      </c>
      <c r="P65" s="87">
        <v>4.4060432619999998</v>
      </c>
      <c r="Q65" s="88">
        <v>3.4991671064108724E-3</v>
      </c>
      <c r="R65" s="88">
        <v>5.6707813111717047E-5</v>
      </c>
    </row>
    <row r="66" spans="2:18">
      <c r="B66" s="86" t="s">
        <v>2402</v>
      </c>
      <c r="C66" s="93" t="s">
        <v>2173</v>
      </c>
      <c r="D66" s="82" t="s">
        <v>2205</v>
      </c>
      <c r="E66" s="82"/>
      <c r="F66" s="82" t="s">
        <v>361</v>
      </c>
      <c r="G66" s="103">
        <v>42901</v>
      </c>
      <c r="H66" s="82" t="s">
        <v>247</v>
      </c>
      <c r="I66" s="87">
        <v>0.91000000011047166</v>
      </c>
      <c r="J66" s="93" t="s">
        <v>149</v>
      </c>
      <c r="K66" s="93" t="s">
        <v>126</v>
      </c>
      <c r="L66" s="94">
        <v>0.04</v>
      </c>
      <c r="M66" s="94">
        <v>4.8699999997985521E-2</v>
      </c>
      <c r="N66" s="87">
        <v>1547.3673679999999</v>
      </c>
      <c r="O66" s="89">
        <v>99.45</v>
      </c>
      <c r="P66" s="87">
        <v>1.5388568129999998</v>
      </c>
      <c r="Q66" s="88">
        <v>1.2221208057502425E-3</v>
      </c>
      <c r="R66" s="88">
        <v>1.9805798392838499E-5</v>
      </c>
    </row>
    <row r="67" spans="2:18">
      <c r="B67" s="86" t="s">
        <v>2403</v>
      </c>
      <c r="C67" s="93" t="s">
        <v>2173</v>
      </c>
      <c r="D67" s="82">
        <v>4069</v>
      </c>
      <c r="E67" s="82"/>
      <c r="F67" s="82" t="s">
        <v>364</v>
      </c>
      <c r="G67" s="103">
        <v>42052</v>
      </c>
      <c r="H67" s="82" t="s">
        <v>124</v>
      </c>
      <c r="I67" s="87">
        <v>4.359999999848938</v>
      </c>
      <c r="J67" s="93" t="s">
        <v>480</v>
      </c>
      <c r="K67" s="93" t="s">
        <v>126</v>
      </c>
      <c r="L67" s="94">
        <v>2.9779E-2</v>
      </c>
      <c r="M67" s="94">
        <v>1.6299999998929973E-2</v>
      </c>
      <c r="N67" s="87">
        <v>6843.3138609999996</v>
      </c>
      <c r="O67" s="89">
        <v>116.08</v>
      </c>
      <c r="P67" s="87">
        <v>7.9437186949999994</v>
      </c>
      <c r="Q67" s="88">
        <v>6.3086986457567612E-3</v>
      </c>
      <c r="R67" s="88">
        <v>1.0223933093285928E-4</v>
      </c>
    </row>
    <row r="68" spans="2:18">
      <c r="B68" s="86" t="s">
        <v>2404</v>
      </c>
      <c r="C68" s="93" t="s">
        <v>2173</v>
      </c>
      <c r="D68" s="82">
        <v>8224</v>
      </c>
      <c r="E68" s="82"/>
      <c r="F68" s="82" t="s">
        <v>364</v>
      </c>
      <c r="G68" s="103">
        <v>44223</v>
      </c>
      <c r="H68" s="82" t="s">
        <v>124</v>
      </c>
      <c r="I68" s="87">
        <v>13.059999999985392</v>
      </c>
      <c r="J68" s="93" t="s">
        <v>267</v>
      </c>
      <c r="K68" s="93" t="s">
        <v>126</v>
      </c>
      <c r="L68" s="94">
        <v>2.1537000000000001E-2</v>
      </c>
      <c r="M68" s="94">
        <v>3.5399999999808959E-2</v>
      </c>
      <c r="N68" s="87">
        <v>19678.444683999998</v>
      </c>
      <c r="O68" s="89">
        <v>90.44</v>
      </c>
      <c r="P68" s="87">
        <v>17.797184920999999</v>
      </c>
      <c r="Q68" s="88">
        <v>1.4134070039522635E-2</v>
      </c>
      <c r="R68" s="88">
        <v>2.2905799521283427E-4</v>
      </c>
    </row>
    <row r="69" spans="2:18">
      <c r="B69" s="86" t="s">
        <v>2404</v>
      </c>
      <c r="C69" s="93" t="s">
        <v>2173</v>
      </c>
      <c r="D69" s="82">
        <v>2963</v>
      </c>
      <c r="E69" s="82"/>
      <c r="F69" s="82" t="s">
        <v>364</v>
      </c>
      <c r="G69" s="103">
        <v>41423</v>
      </c>
      <c r="H69" s="82" t="s">
        <v>124</v>
      </c>
      <c r="I69" s="87">
        <v>3.2899999997491167</v>
      </c>
      <c r="J69" s="93" t="s">
        <v>267</v>
      </c>
      <c r="K69" s="93" t="s">
        <v>126</v>
      </c>
      <c r="L69" s="94">
        <v>0.05</v>
      </c>
      <c r="M69" s="94">
        <v>1.7199999999352556E-2</v>
      </c>
      <c r="N69" s="87">
        <v>4081.0362169999994</v>
      </c>
      <c r="O69" s="89">
        <v>121.11</v>
      </c>
      <c r="P69" s="87">
        <v>4.9425430560000008</v>
      </c>
      <c r="Q69" s="88">
        <v>3.925241550107747E-3</v>
      </c>
      <c r="R69" s="88">
        <v>6.3612813413238539E-5</v>
      </c>
    </row>
    <row r="70" spans="2:18">
      <c r="B70" s="86" t="s">
        <v>2404</v>
      </c>
      <c r="C70" s="93" t="s">
        <v>2173</v>
      </c>
      <c r="D70" s="82">
        <v>2968</v>
      </c>
      <c r="E70" s="82"/>
      <c r="F70" s="82" t="s">
        <v>364</v>
      </c>
      <c r="G70" s="103">
        <v>41423</v>
      </c>
      <c r="H70" s="82" t="s">
        <v>124</v>
      </c>
      <c r="I70" s="87">
        <v>3.2900000003019589</v>
      </c>
      <c r="J70" s="93" t="s">
        <v>267</v>
      </c>
      <c r="K70" s="93" t="s">
        <v>126</v>
      </c>
      <c r="L70" s="94">
        <v>0.05</v>
      </c>
      <c r="M70" s="94">
        <v>1.720000000402612E-2</v>
      </c>
      <c r="N70" s="87">
        <v>1312.542365</v>
      </c>
      <c r="O70" s="89">
        <v>121.11</v>
      </c>
      <c r="P70" s="87">
        <v>1.589620088</v>
      </c>
      <c r="Q70" s="88">
        <v>1.2624357031607279E-3</v>
      </c>
      <c r="R70" s="88">
        <v>2.0459145203221837E-5</v>
      </c>
    </row>
    <row r="71" spans="2:18">
      <c r="B71" s="86" t="s">
        <v>2404</v>
      </c>
      <c r="C71" s="93" t="s">
        <v>2173</v>
      </c>
      <c r="D71" s="82">
        <v>4605</v>
      </c>
      <c r="E71" s="82"/>
      <c r="F71" s="82" t="s">
        <v>364</v>
      </c>
      <c r="G71" s="103">
        <v>42352</v>
      </c>
      <c r="H71" s="82" t="s">
        <v>124</v>
      </c>
      <c r="I71" s="87">
        <v>5.549999999975392</v>
      </c>
      <c r="J71" s="93" t="s">
        <v>267</v>
      </c>
      <c r="K71" s="93" t="s">
        <v>126</v>
      </c>
      <c r="L71" s="94">
        <v>0.05</v>
      </c>
      <c r="M71" s="94">
        <v>2.1299999999852347E-2</v>
      </c>
      <c r="N71" s="87">
        <v>4831.499092</v>
      </c>
      <c r="O71" s="89">
        <v>126.16</v>
      </c>
      <c r="P71" s="87">
        <v>6.095419293</v>
      </c>
      <c r="Q71" s="88">
        <v>4.8408264335030983E-3</v>
      </c>
      <c r="R71" s="88">
        <v>7.8450863405298642E-5</v>
      </c>
    </row>
    <row r="72" spans="2:18">
      <c r="B72" s="86" t="s">
        <v>2404</v>
      </c>
      <c r="C72" s="93" t="s">
        <v>2173</v>
      </c>
      <c r="D72" s="82">
        <v>4606</v>
      </c>
      <c r="E72" s="82"/>
      <c r="F72" s="82" t="s">
        <v>364</v>
      </c>
      <c r="G72" s="103">
        <v>42352</v>
      </c>
      <c r="H72" s="82" t="s">
        <v>124</v>
      </c>
      <c r="I72" s="87">
        <v>7.3499999997751537</v>
      </c>
      <c r="J72" s="93" t="s">
        <v>267</v>
      </c>
      <c r="K72" s="93" t="s">
        <v>126</v>
      </c>
      <c r="L72" s="94">
        <v>4.0999999999999995E-2</v>
      </c>
      <c r="M72" s="94">
        <v>2.1899999999239403E-2</v>
      </c>
      <c r="N72" s="87">
        <v>14513.118594</v>
      </c>
      <c r="O72" s="89">
        <v>124.11</v>
      </c>
      <c r="P72" s="87">
        <v>18.012231323000002</v>
      </c>
      <c r="Q72" s="88">
        <v>1.4304854403516568E-2</v>
      </c>
      <c r="R72" s="88">
        <v>2.3182574179402143E-4</v>
      </c>
    </row>
    <row r="73" spans="2:18">
      <c r="B73" s="86" t="s">
        <v>2404</v>
      </c>
      <c r="C73" s="93" t="s">
        <v>2173</v>
      </c>
      <c r="D73" s="82">
        <v>5150</v>
      </c>
      <c r="E73" s="82"/>
      <c r="F73" s="82" t="s">
        <v>364</v>
      </c>
      <c r="G73" s="103">
        <v>42631</v>
      </c>
      <c r="H73" s="82" t="s">
        <v>124</v>
      </c>
      <c r="I73" s="87">
        <v>7.2899999994611253</v>
      </c>
      <c r="J73" s="93" t="s">
        <v>267</v>
      </c>
      <c r="K73" s="93" t="s">
        <v>126</v>
      </c>
      <c r="L73" s="94">
        <v>4.0999999999999995E-2</v>
      </c>
      <c r="M73" s="94">
        <v>2.4899999997657893E-2</v>
      </c>
      <c r="N73" s="87">
        <v>4306.7787829999997</v>
      </c>
      <c r="O73" s="89">
        <v>121.94</v>
      </c>
      <c r="P73" s="87">
        <v>5.2516860269999999</v>
      </c>
      <c r="Q73" s="88">
        <v>4.1707550076425012E-3</v>
      </c>
      <c r="R73" s="88">
        <v>6.7591626325826974E-5</v>
      </c>
    </row>
    <row r="74" spans="2:18">
      <c r="B74" s="86" t="s">
        <v>2405</v>
      </c>
      <c r="C74" s="93" t="s">
        <v>2174</v>
      </c>
      <c r="D74" s="82" t="s">
        <v>2206</v>
      </c>
      <c r="E74" s="82"/>
      <c r="F74" s="82" t="s">
        <v>361</v>
      </c>
      <c r="G74" s="103">
        <v>42033</v>
      </c>
      <c r="H74" s="82" t="s">
        <v>247</v>
      </c>
      <c r="I74" s="87">
        <v>4.1599999987215837</v>
      </c>
      <c r="J74" s="93" t="s">
        <v>278</v>
      </c>
      <c r="K74" s="93" t="s">
        <v>126</v>
      </c>
      <c r="L74" s="94">
        <v>5.0999999999999997E-2</v>
      </c>
      <c r="M74" s="94">
        <v>2.1199999994617202E-2</v>
      </c>
      <c r="N74" s="87">
        <v>974.00809800000002</v>
      </c>
      <c r="O74" s="89">
        <v>122.07</v>
      </c>
      <c r="P74" s="87">
        <v>1.1889717470000001</v>
      </c>
      <c r="Q74" s="88">
        <v>9.4425101619764133E-4</v>
      </c>
      <c r="R74" s="88">
        <v>1.530261588792991E-5</v>
      </c>
    </row>
    <row r="75" spans="2:18">
      <c r="B75" s="86" t="s">
        <v>2405</v>
      </c>
      <c r="C75" s="93" t="s">
        <v>2174</v>
      </c>
      <c r="D75" s="82" t="s">
        <v>2207</v>
      </c>
      <c r="E75" s="82"/>
      <c r="F75" s="82" t="s">
        <v>361</v>
      </c>
      <c r="G75" s="103">
        <v>42054</v>
      </c>
      <c r="H75" s="82" t="s">
        <v>247</v>
      </c>
      <c r="I75" s="87">
        <v>4.1600000003414284</v>
      </c>
      <c r="J75" s="93" t="s">
        <v>278</v>
      </c>
      <c r="K75" s="93" t="s">
        <v>126</v>
      </c>
      <c r="L75" s="94">
        <v>5.0999999999999997E-2</v>
      </c>
      <c r="M75" s="94">
        <v>2.1300000000640182E-2</v>
      </c>
      <c r="N75" s="87">
        <v>1902.6377950000001</v>
      </c>
      <c r="O75" s="89">
        <v>123.15</v>
      </c>
      <c r="P75" s="87">
        <v>2.3430985449999997</v>
      </c>
      <c r="Q75" s="88">
        <v>1.8608290632220249E-3</v>
      </c>
      <c r="R75" s="88">
        <v>3.0156761178028608E-5</v>
      </c>
    </row>
    <row r="76" spans="2:18">
      <c r="B76" s="86" t="s">
        <v>2405</v>
      </c>
      <c r="C76" s="93" t="s">
        <v>2174</v>
      </c>
      <c r="D76" s="82" t="s">
        <v>2208</v>
      </c>
      <c r="E76" s="82"/>
      <c r="F76" s="82" t="s">
        <v>361</v>
      </c>
      <c r="G76" s="103">
        <v>42565</v>
      </c>
      <c r="H76" s="82" t="s">
        <v>247</v>
      </c>
      <c r="I76" s="87">
        <v>4.1600000008357796</v>
      </c>
      <c r="J76" s="93" t="s">
        <v>278</v>
      </c>
      <c r="K76" s="93" t="s">
        <v>126</v>
      </c>
      <c r="L76" s="94">
        <v>5.0999999999999997E-2</v>
      </c>
      <c r="M76" s="94">
        <v>2.1300000005049502E-2</v>
      </c>
      <c r="N76" s="87">
        <v>2322.3386380000002</v>
      </c>
      <c r="O76" s="89">
        <v>123.65</v>
      </c>
      <c r="P76" s="87">
        <v>2.8715717349999994</v>
      </c>
      <c r="Q76" s="88">
        <v>2.2805289828793326E-3</v>
      </c>
      <c r="R76" s="88">
        <v>3.6958455376434986E-5</v>
      </c>
    </row>
    <row r="77" spans="2:18">
      <c r="B77" s="86" t="s">
        <v>2405</v>
      </c>
      <c r="C77" s="93" t="s">
        <v>2174</v>
      </c>
      <c r="D77" s="82" t="s">
        <v>2209</v>
      </c>
      <c r="E77" s="82"/>
      <c r="F77" s="82" t="s">
        <v>361</v>
      </c>
      <c r="G77" s="103">
        <v>40570</v>
      </c>
      <c r="H77" s="82" t="s">
        <v>247</v>
      </c>
      <c r="I77" s="87">
        <v>4.1800000001484978</v>
      </c>
      <c r="J77" s="93" t="s">
        <v>278</v>
      </c>
      <c r="K77" s="93" t="s">
        <v>126</v>
      </c>
      <c r="L77" s="94">
        <v>5.0999999999999997E-2</v>
      </c>
      <c r="M77" s="94">
        <v>1.8200000000468942E-2</v>
      </c>
      <c r="N77" s="87">
        <v>11775.287050000001</v>
      </c>
      <c r="O77" s="89">
        <v>130.38999999999999</v>
      </c>
      <c r="P77" s="87">
        <v>15.353797454</v>
      </c>
      <c r="Q77" s="88">
        <v>1.2193594074050153E-2</v>
      </c>
      <c r="R77" s="88">
        <v>1.9761046925839037E-4</v>
      </c>
    </row>
    <row r="78" spans="2:18">
      <c r="B78" s="86" t="s">
        <v>2405</v>
      </c>
      <c r="C78" s="93" t="s">
        <v>2174</v>
      </c>
      <c r="D78" s="82" t="s">
        <v>2210</v>
      </c>
      <c r="E78" s="82"/>
      <c r="F78" s="82" t="s">
        <v>361</v>
      </c>
      <c r="G78" s="103">
        <v>41207</v>
      </c>
      <c r="H78" s="82" t="s">
        <v>247</v>
      </c>
      <c r="I78" s="87">
        <v>4.1800000038239924</v>
      </c>
      <c r="J78" s="93" t="s">
        <v>278</v>
      </c>
      <c r="K78" s="93" t="s">
        <v>126</v>
      </c>
      <c r="L78" s="94">
        <v>5.0999999999999997E-2</v>
      </c>
      <c r="M78" s="94">
        <v>1.8200000009559979E-2</v>
      </c>
      <c r="N78" s="87">
        <v>167.37774300000001</v>
      </c>
      <c r="O78" s="89">
        <v>124.99</v>
      </c>
      <c r="P78" s="87">
        <v>0.20920544000000002</v>
      </c>
      <c r="Q78" s="88">
        <v>1.6614562104819695E-4</v>
      </c>
      <c r="R78" s="88">
        <v>2.6925707007446388E-6</v>
      </c>
    </row>
    <row r="79" spans="2:18">
      <c r="B79" s="86" t="s">
        <v>2405</v>
      </c>
      <c r="C79" s="93" t="s">
        <v>2174</v>
      </c>
      <c r="D79" s="82" t="s">
        <v>2211</v>
      </c>
      <c r="E79" s="82"/>
      <c r="F79" s="82" t="s">
        <v>361</v>
      </c>
      <c r="G79" s="103">
        <v>41239</v>
      </c>
      <c r="H79" s="82" t="s">
        <v>247</v>
      </c>
      <c r="I79" s="87">
        <v>4.1600000005477655</v>
      </c>
      <c r="J79" s="93" t="s">
        <v>278</v>
      </c>
      <c r="K79" s="93" t="s">
        <v>126</v>
      </c>
      <c r="L79" s="94">
        <v>5.0999999999999997E-2</v>
      </c>
      <c r="M79" s="94">
        <v>2.120000000547766E-2</v>
      </c>
      <c r="N79" s="87">
        <v>1476.0660559999999</v>
      </c>
      <c r="O79" s="89">
        <v>123.68</v>
      </c>
      <c r="P79" s="87">
        <v>1.8255985749999997</v>
      </c>
      <c r="Q79" s="88">
        <v>1.4498437948271242E-3</v>
      </c>
      <c r="R79" s="88">
        <v>2.3496297392487325E-5</v>
      </c>
    </row>
    <row r="80" spans="2:18">
      <c r="B80" s="86" t="s">
        <v>2405</v>
      </c>
      <c r="C80" s="93" t="s">
        <v>2174</v>
      </c>
      <c r="D80" s="82" t="s">
        <v>2212</v>
      </c>
      <c r="E80" s="82"/>
      <c r="F80" s="82" t="s">
        <v>361</v>
      </c>
      <c r="G80" s="103">
        <v>41269</v>
      </c>
      <c r="H80" s="82" t="s">
        <v>247</v>
      </c>
      <c r="I80" s="87">
        <v>4.1799999994065846</v>
      </c>
      <c r="J80" s="93" t="s">
        <v>278</v>
      </c>
      <c r="K80" s="93" t="s">
        <v>126</v>
      </c>
      <c r="L80" s="94">
        <v>5.0999999999999997E-2</v>
      </c>
      <c r="M80" s="94">
        <v>1.8200000005934153E-2</v>
      </c>
      <c r="N80" s="87">
        <v>401.86665399999998</v>
      </c>
      <c r="O80" s="89">
        <v>125.8</v>
      </c>
      <c r="P80" s="87">
        <v>0.50554828500000004</v>
      </c>
      <c r="Q80" s="88">
        <v>4.0149354520215089E-4</v>
      </c>
      <c r="R80" s="88">
        <v>6.5066400759115077E-6</v>
      </c>
    </row>
    <row r="81" spans="2:18">
      <c r="B81" s="86" t="s">
        <v>2405</v>
      </c>
      <c r="C81" s="93" t="s">
        <v>2174</v>
      </c>
      <c r="D81" s="82" t="s">
        <v>2213</v>
      </c>
      <c r="E81" s="82"/>
      <c r="F81" s="82" t="s">
        <v>361</v>
      </c>
      <c r="G81" s="103">
        <v>41298</v>
      </c>
      <c r="H81" s="82" t="s">
        <v>247</v>
      </c>
      <c r="I81" s="87">
        <v>4.1600000017849785</v>
      </c>
      <c r="J81" s="93" t="s">
        <v>278</v>
      </c>
      <c r="K81" s="93" t="s">
        <v>126</v>
      </c>
      <c r="L81" s="94">
        <v>5.0999999999999997E-2</v>
      </c>
      <c r="M81" s="94">
        <v>2.1300000006445753E-2</v>
      </c>
      <c r="N81" s="87">
        <v>813.17261199999996</v>
      </c>
      <c r="O81" s="89">
        <v>124.01</v>
      </c>
      <c r="P81" s="87">
        <v>1.0084153949999999</v>
      </c>
      <c r="Q81" s="88">
        <v>8.0085776964900054E-4</v>
      </c>
      <c r="R81" s="88">
        <v>1.2978772190421203E-5</v>
      </c>
    </row>
    <row r="82" spans="2:18">
      <c r="B82" s="86" t="s">
        <v>2405</v>
      </c>
      <c r="C82" s="93" t="s">
        <v>2174</v>
      </c>
      <c r="D82" s="82" t="s">
        <v>2214</v>
      </c>
      <c r="E82" s="82"/>
      <c r="F82" s="82" t="s">
        <v>361</v>
      </c>
      <c r="G82" s="103">
        <v>41330</v>
      </c>
      <c r="H82" s="82" t="s">
        <v>247</v>
      </c>
      <c r="I82" s="87">
        <v>4.1600000010471767</v>
      </c>
      <c r="J82" s="93" t="s">
        <v>278</v>
      </c>
      <c r="K82" s="93" t="s">
        <v>126</v>
      </c>
      <c r="L82" s="94">
        <v>5.0999999999999997E-2</v>
      </c>
      <c r="M82" s="94">
        <v>2.120000000306491E-2</v>
      </c>
      <c r="N82" s="87">
        <v>1260.55618</v>
      </c>
      <c r="O82" s="89">
        <v>124.24</v>
      </c>
      <c r="P82" s="87">
        <v>1.5661150960000001</v>
      </c>
      <c r="Q82" s="88">
        <v>1.2437686384153136E-3</v>
      </c>
      <c r="R82" s="88">
        <v>2.0156625092939634E-5</v>
      </c>
    </row>
    <row r="83" spans="2:18">
      <c r="B83" s="86" t="s">
        <v>2405</v>
      </c>
      <c r="C83" s="93" t="s">
        <v>2174</v>
      </c>
      <c r="D83" s="82" t="s">
        <v>2215</v>
      </c>
      <c r="E83" s="82"/>
      <c r="F83" s="82" t="s">
        <v>361</v>
      </c>
      <c r="G83" s="103">
        <v>41389</v>
      </c>
      <c r="H83" s="82" t="s">
        <v>247</v>
      </c>
      <c r="I83" s="87">
        <v>4.180000001530277</v>
      </c>
      <c r="J83" s="93" t="s">
        <v>278</v>
      </c>
      <c r="K83" s="93" t="s">
        <v>126</v>
      </c>
      <c r="L83" s="94">
        <v>5.0999999999999997E-2</v>
      </c>
      <c r="M83" s="94">
        <v>1.8199999999133808E-2</v>
      </c>
      <c r="N83" s="87">
        <v>551.764364</v>
      </c>
      <c r="O83" s="89">
        <v>125.54</v>
      </c>
      <c r="P83" s="87">
        <v>0.69268503299999995</v>
      </c>
      <c r="Q83" s="88">
        <v>5.5011277430728274E-4</v>
      </c>
      <c r="R83" s="88">
        <v>8.9151765111850494E-6</v>
      </c>
    </row>
    <row r="84" spans="2:18">
      <c r="B84" s="86" t="s">
        <v>2405</v>
      </c>
      <c r="C84" s="93" t="s">
        <v>2174</v>
      </c>
      <c r="D84" s="82" t="s">
        <v>2216</v>
      </c>
      <c r="E84" s="82"/>
      <c r="F84" s="82" t="s">
        <v>361</v>
      </c>
      <c r="G84" s="103">
        <v>41422</v>
      </c>
      <c r="H84" s="82" t="s">
        <v>247</v>
      </c>
      <c r="I84" s="87">
        <v>4.1800000051459065</v>
      </c>
      <c r="J84" s="93" t="s">
        <v>278</v>
      </c>
      <c r="K84" s="93" t="s">
        <v>126</v>
      </c>
      <c r="L84" s="94">
        <v>5.0999999999999997E-2</v>
      </c>
      <c r="M84" s="94">
        <v>1.8300000021771141E-2</v>
      </c>
      <c r="N84" s="87">
        <v>202.08623800000001</v>
      </c>
      <c r="O84" s="89">
        <v>125.01</v>
      </c>
      <c r="P84" s="87">
        <v>0.25262801499999998</v>
      </c>
      <c r="Q84" s="88">
        <v>2.0063072187008238E-4</v>
      </c>
      <c r="R84" s="88">
        <v>3.2514393094953797E-6</v>
      </c>
    </row>
    <row r="85" spans="2:18">
      <c r="B85" s="86" t="s">
        <v>2405</v>
      </c>
      <c r="C85" s="93" t="s">
        <v>2174</v>
      </c>
      <c r="D85" s="82" t="s">
        <v>2217</v>
      </c>
      <c r="E85" s="82"/>
      <c r="F85" s="82" t="s">
        <v>361</v>
      </c>
      <c r="G85" s="103">
        <v>41450</v>
      </c>
      <c r="H85" s="82" t="s">
        <v>247</v>
      </c>
      <c r="I85" s="87">
        <v>4.1799999997113435</v>
      </c>
      <c r="J85" s="93" t="s">
        <v>278</v>
      </c>
      <c r="K85" s="93" t="s">
        <v>126</v>
      </c>
      <c r="L85" s="94">
        <v>5.0999999999999997E-2</v>
      </c>
      <c r="M85" s="94">
        <v>1.8299999994707966E-2</v>
      </c>
      <c r="N85" s="87">
        <v>332.92154099999999</v>
      </c>
      <c r="O85" s="89">
        <v>124.87</v>
      </c>
      <c r="P85" s="87">
        <v>0.41571913399999999</v>
      </c>
      <c r="Q85" s="88">
        <v>3.3015352612268879E-4</v>
      </c>
      <c r="R85" s="88">
        <v>5.3504973864318939E-6</v>
      </c>
    </row>
    <row r="86" spans="2:18">
      <c r="B86" s="86" t="s">
        <v>2405</v>
      </c>
      <c r="C86" s="93" t="s">
        <v>2174</v>
      </c>
      <c r="D86" s="82" t="s">
        <v>2218</v>
      </c>
      <c r="E86" s="82"/>
      <c r="F86" s="82" t="s">
        <v>361</v>
      </c>
      <c r="G86" s="103">
        <v>41480</v>
      </c>
      <c r="H86" s="82" t="s">
        <v>247</v>
      </c>
      <c r="I86" s="87">
        <v>4.1799999975112909</v>
      </c>
      <c r="J86" s="93" t="s">
        <v>278</v>
      </c>
      <c r="K86" s="93" t="s">
        <v>126</v>
      </c>
      <c r="L86" s="94">
        <v>5.0999999999999997E-2</v>
      </c>
      <c r="M86" s="94">
        <v>1.8699999990321684E-2</v>
      </c>
      <c r="N86" s="87">
        <v>292.370679</v>
      </c>
      <c r="O86" s="89">
        <v>123.69</v>
      </c>
      <c r="P86" s="87">
        <v>0.36163330500000007</v>
      </c>
      <c r="Q86" s="88">
        <v>2.8719994112455695E-4</v>
      </c>
      <c r="R86" s="88">
        <v>4.6543877704922483E-6</v>
      </c>
    </row>
    <row r="87" spans="2:18">
      <c r="B87" s="86" t="s">
        <v>2405</v>
      </c>
      <c r="C87" s="93" t="s">
        <v>2174</v>
      </c>
      <c r="D87" s="82" t="s">
        <v>2219</v>
      </c>
      <c r="E87" s="82"/>
      <c r="F87" s="82" t="s">
        <v>361</v>
      </c>
      <c r="G87" s="103">
        <v>41512</v>
      </c>
      <c r="H87" s="82" t="s">
        <v>247</v>
      </c>
      <c r="I87" s="87">
        <v>4.1099999985320368</v>
      </c>
      <c r="J87" s="93" t="s">
        <v>278</v>
      </c>
      <c r="K87" s="93" t="s">
        <v>126</v>
      </c>
      <c r="L87" s="94">
        <v>5.0999999999999997E-2</v>
      </c>
      <c r="M87" s="94">
        <v>2.9399999987736004E-2</v>
      </c>
      <c r="N87" s="87">
        <v>911.51856199999997</v>
      </c>
      <c r="O87" s="89">
        <v>118.08</v>
      </c>
      <c r="P87" s="87">
        <v>1.0763211779999999</v>
      </c>
      <c r="Q87" s="88">
        <v>8.5478680939719777E-4</v>
      </c>
      <c r="R87" s="88">
        <v>1.3852751001473742E-5</v>
      </c>
    </row>
    <row r="88" spans="2:18">
      <c r="B88" s="86" t="s">
        <v>2405</v>
      </c>
      <c r="C88" s="93" t="s">
        <v>2174</v>
      </c>
      <c r="D88" s="82" t="s">
        <v>2220</v>
      </c>
      <c r="E88" s="82"/>
      <c r="F88" s="82" t="s">
        <v>361</v>
      </c>
      <c r="G88" s="103">
        <v>40871</v>
      </c>
      <c r="H88" s="82" t="s">
        <v>247</v>
      </c>
      <c r="I88" s="87">
        <v>4.1599999979991216</v>
      </c>
      <c r="J88" s="93" t="s">
        <v>278</v>
      </c>
      <c r="K88" s="93" t="s">
        <v>126</v>
      </c>
      <c r="L88" s="94">
        <v>5.1879999999999996E-2</v>
      </c>
      <c r="M88" s="94">
        <v>2.1199999997930125E-2</v>
      </c>
      <c r="N88" s="87">
        <v>458.73193099999997</v>
      </c>
      <c r="O88" s="89">
        <v>126.38</v>
      </c>
      <c r="P88" s="87">
        <v>0.57974545099999997</v>
      </c>
      <c r="Q88" s="88">
        <v>4.6041904075850995E-4</v>
      </c>
      <c r="R88" s="88">
        <v>7.4615918938464824E-6</v>
      </c>
    </row>
    <row r="89" spans="2:18">
      <c r="B89" s="86" t="s">
        <v>2405</v>
      </c>
      <c r="C89" s="93" t="s">
        <v>2174</v>
      </c>
      <c r="D89" s="82" t="s">
        <v>2221</v>
      </c>
      <c r="E89" s="82"/>
      <c r="F89" s="82" t="s">
        <v>361</v>
      </c>
      <c r="G89" s="103">
        <v>41547</v>
      </c>
      <c r="H89" s="82" t="s">
        <v>247</v>
      </c>
      <c r="I89" s="87">
        <v>4.110000000623395</v>
      </c>
      <c r="J89" s="93" t="s">
        <v>278</v>
      </c>
      <c r="K89" s="93" t="s">
        <v>126</v>
      </c>
      <c r="L89" s="94">
        <v>5.0999999999999997E-2</v>
      </c>
      <c r="M89" s="94">
        <v>2.9400000005852273E-2</v>
      </c>
      <c r="N89" s="87">
        <v>666.96614499999998</v>
      </c>
      <c r="O89" s="89">
        <v>117.85</v>
      </c>
      <c r="P89" s="87">
        <v>0.78601964099999999</v>
      </c>
      <c r="Q89" s="88">
        <v>6.2423673786889003E-4</v>
      </c>
      <c r="R89" s="88">
        <v>1.0116436052362784E-5</v>
      </c>
    </row>
    <row r="90" spans="2:18">
      <c r="B90" s="86" t="s">
        <v>2405</v>
      </c>
      <c r="C90" s="93" t="s">
        <v>2174</v>
      </c>
      <c r="D90" s="82" t="s">
        <v>2222</v>
      </c>
      <c r="E90" s="82"/>
      <c r="F90" s="82" t="s">
        <v>361</v>
      </c>
      <c r="G90" s="103">
        <v>41571</v>
      </c>
      <c r="H90" s="82" t="s">
        <v>247</v>
      </c>
      <c r="I90" s="87">
        <v>4.1699999947941757</v>
      </c>
      <c r="J90" s="93" t="s">
        <v>278</v>
      </c>
      <c r="K90" s="93" t="s">
        <v>126</v>
      </c>
      <c r="L90" s="94">
        <v>5.0999999999999997E-2</v>
      </c>
      <c r="M90" s="94">
        <v>1.9199999972969756E-2</v>
      </c>
      <c r="N90" s="87">
        <v>325.20951200000002</v>
      </c>
      <c r="O90" s="89">
        <v>122.86</v>
      </c>
      <c r="P90" s="87">
        <v>0.39955242399999996</v>
      </c>
      <c r="Q90" s="88">
        <v>3.1731433765198696E-4</v>
      </c>
      <c r="R90" s="88">
        <v>5.1424243570047648E-6</v>
      </c>
    </row>
    <row r="91" spans="2:18">
      <c r="B91" s="86" t="s">
        <v>2405</v>
      </c>
      <c r="C91" s="93" t="s">
        <v>2174</v>
      </c>
      <c r="D91" s="82" t="s">
        <v>2223</v>
      </c>
      <c r="E91" s="82"/>
      <c r="F91" s="82" t="s">
        <v>361</v>
      </c>
      <c r="G91" s="103">
        <v>41597</v>
      </c>
      <c r="H91" s="82" t="s">
        <v>247</v>
      </c>
      <c r="I91" s="87">
        <v>4.1699999928989619</v>
      </c>
      <c r="J91" s="93" t="s">
        <v>278</v>
      </c>
      <c r="K91" s="93" t="s">
        <v>126</v>
      </c>
      <c r="L91" s="94">
        <v>5.0999999999999997E-2</v>
      </c>
      <c r="M91" s="94">
        <v>1.929999998346334E-2</v>
      </c>
      <c r="N91" s="87">
        <v>83.988451999999995</v>
      </c>
      <c r="O91" s="89">
        <v>122.4</v>
      </c>
      <c r="P91" s="87">
        <v>0.10280186899999998</v>
      </c>
      <c r="Q91" s="88">
        <v>8.1642620621721781E-5</v>
      </c>
      <c r="R91" s="88">
        <v>1.3231075657076055E-6</v>
      </c>
    </row>
    <row r="92" spans="2:18">
      <c r="B92" s="86" t="s">
        <v>2405</v>
      </c>
      <c r="C92" s="93" t="s">
        <v>2174</v>
      </c>
      <c r="D92" s="82" t="s">
        <v>2224</v>
      </c>
      <c r="E92" s="82"/>
      <c r="F92" s="82" t="s">
        <v>361</v>
      </c>
      <c r="G92" s="103">
        <v>41630</v>
      </c>
      <c r="H92" s="82" t="s">
        <v>247</v>
      </c>
      <c r="I92" s="87">
        <v>4.1600000005150362</v>
      </c>
      <c r="J92" s="93" t="s">
        <v>278</v>
      </c>
      <c r="K92" s="93" t="s">
        <v>126</v>
      </c>
      <c r="L92" s="94">
        <v>5.0999999999999997E-2</v>
      </c>
      <c r="M92" s="94">
        <v>2.1300000000429198E-2</v>
      </c>
      <c r="N92" s="87">
        <v>955.51743799999997</v>
      </c>
      <c r="O92" s="89">
        <v>121.92</v>
      </c>
      <c r="P92" s="87">
        <v>1.1649669149999999</v>
      </c>
      <c r="Q92" s="88">
        <v>9.2518699128128323E-4</v>
      </c>
      <c r="R92" s="88">
        <v>1.4993662605837926E-5</v>
      </c>
    </row>
    <row r="93" spans="2:18">
      <c r="B93" s="86" t="s">
        <v>2405</v>
      </c>
      <c r="C93" s="93" t="s">
        <v>2174</v>
      </c>
      <c r="D93" s="82" t="s">
        <v>2225</v>
      </c>
      <c r="E93" s="82"/>
      <c r="F93" s="82" t="s">
        <v>361</v>
      </c>
      <c r="G93" s="103">
        <v>41666</v>
      </c>
      <c r="H93" s="82" t="s">
        <v>247</v>
      </c>
      <c r="I93" s="87">
        <v>4.159999996979943</v>
      </c>
      <c r="J93" s="93" t="s">
        <v>278</v>
      </c>
      <c r="K93" s="93" t="s">
        <v>126</v>
      </c>
      <c r="L93" s="94">
        <v>5.0999999999999997E-2</v>
      </c>
      <c r="M93" s="94">
        <v>2.119999996624642E-2</v>
      </c>
      <c r="N93" s="87">
        <v>184.81598299999999</v>
      </c>
      <c r="O93" s="89">
        <v>121.83</v>
      </c>
      <c r="P93" s="87">
        <v>0.225161323</v>
      </c>
      <c r="Q93" s="88">
        <v>1.7881737609628444E-4</v>
      </c>
      <c r="R93" s="88">
        <v>2.8979302892443905E-6</v>
      </c>
    </row>
    <row r="94" spans="2:18">
      <c r="B94" s="86" t="s">
        <v>2405</v>
      </c>
      <c r="C94" s="93" t="s">
        <v>2174</v>
      </c>
      <c r="D94" s="82" t="s">
        <v>2226</v>
      </c>
      <c r="E94" s="82"/>
      <c r="F94" s="82" t="s">
        <v>361</v>
      </c>
      <c r="G94" s="103">
        <v>41696</v>
      </c>
      <c r="H94" s="82" t="s">
        <v>247</v>
      </c>
      <c r="I94" s="87">
        <v>4.1600000005504629</v>
      </c>
      <c r="J94" s="93" t="s">
        <v>278</v>
      </c>
      <c r="K94" s="93" t="s">
        <v>126</v>
      </c>
      <c r="L94" s="94">
        <v>5.0999999999999997E-2</v>
      </c>
      <c r="M94" s="94">
        <v>2.11999999926605E-2</v>
      </c>
      <c r="N94" s="87">
        <v>177.88531499999996</v>
      </c>
      <c r="O94" s="89">
        <v>122.55</v>
      </c>
      <c r="P94" s="87">
        <v>0.217998468</v>
      </c>
      <c r="Q94" s="88">
        <v>1.7312881946767486E-4</v>
      </c>
      <c r="R94" s="88">
        <v>2.8057410349559636E-6</v>
      </c>
    </row>
    <row r="95" spans="2:18">
      <c r="B95" s="86" t="s">
        <v>2405</v>
      </c>
      <c r="C95" s="93" t="s">
        <v>2174</v>
      </c>
      <c r="D95" s="82" t="s">
        <v>2227</v>
      </c>
      <c r="E95" s="82"/>
      <c r="F95" s="82" t="s">
        <v>361</v>
      </c>
      <c r="G95" s="103">
        <v>41725</v>
      </c>
      <c r="H95" s="82" t="s">
        <v>247</v>
      </c>
      <c r="I95" s="87">
        <v>4.1599999956781692</v>
      </c>
      <c r="J95" s="93" t="s">
        <v>278</v>
      </c>
      <c r="K95" s="93" t="s">
        <v>126</v>
      </c>
      <c r="L95" s="94">
        <v>5.0999999999999997E-2</v>
      </c>
      <c r="M95" s="94">
        <v>2.1199999973333387E-2</v>
      </c>
      <c r="N95" s="87">
        <v>354.26403699999997</v>
      </c>
      <c r="O95" s="89">
        <v>122.79</v>
      </c>
      <c r="P95" s="87">
        <v>0.43500081799999996</v>
      </c>
      <c r="Q95" s="88">
        <v>3.4546654744295214E-4</v>
      </c>
      <c r="R95" s="88">
        <v>5.5986615708786108E-6</v>
      </c>
    </row>
    <row r="96" spans="2:18">
      <c r="B96" s="86" t="s">
        <v>2405</v>
      </c>
      <c r="C96" s="93" t="s">
        <v>2174</v>
      </c>
      <c r="D96" s="82" t="s">
        <v>2228</v>
      </c>
      <c r="E96" s="82"/>
      <c r="F96" s="82" t="s">
        <v>361</v>
      </c>
      <c r="G96" s="103">
        <v>41787</v>
      </c>
      <c r="H96" s="82" t="s">
        <v>247</v>
      </c>
      <c r="I96" s="87">
        <v>4.1600000032259059</v>
      </c>
      <c r="J96" s="93" t="s">
        <v>278</v>
      </c>
      <c r="K96" s="93" t="s">
        <v>126</v>
      </c>
      <c r="L96" s="94">
        <v>5.0999999999999997E-2</v>
      </c>
      <c r="M96" s="94">
        <v>2.1200000005865284E-2</v>
      </c>
      <c r="N96" s="87">
        <v>223.03295299999999</v>
      </c>
      <c r="O96" s="89">
        <v>122.31</v>
      </c>
      <c r="P96" s="87">
        <v>0.27279160699999999</v>
      </c>
      <c r="Q96" s="88">
        <v>2.1664413201564291E-4</v>
      </c>
      <c r="R96" s="88">
        <v>3.5109540574912681E-6</v>
      </c>
    </row>
    <row r="97" spans="2:18">
      <c r="B97" s="86" t="s">
        <v>2405</v>
      </c>
      <c r="C97" s="93" t="s">
        <v>2174</v>
      </c>
      <c r="D97" s="82" t="s">
        <v>2229</v>
      </c>
      <c r="E97" s="82"/>
      <c r="F97" s="82" t="s">
        <v>361</v>
      </c>
      <c r="G97" s="103">
        <v>41815</v>
      </c>
      <c r="H97" s="82" t="s">
        <v>247</v>
      </c>
      <c r="I97" s="87">
        <v>4.1600000005220981</v>
      </c>
      <c r="J97" s="93" t="s">
        <v>278</v>
      </c>
      <c r="K97" s="93" t="s">
        <v>126</v>
      </c>
      <c r="L97" s="94">
        <v>5.0999999999999997E-2</v>
      </c>
      <c r="M97" s="94">
        <v>2.1200000036546925E-2</v>
      </c>
      <c r="N97" s="87">
        <v>125.40114</v>
      </c>
      <c r="O97" s="89">
        <v>122.19</v>
      </c>
      <c r="P97" s="87">
        <v>0.15322766200000001</v>
      </c>
      <c r="Q97" s="88">
        <v>1.2168949844111705E-4</v>
      </c>
      <c r="R97" s="88">
        <v>1.9721108267777484E-6</v>
      </c>
    </row>
    <row r="98" spans="2:18">
      <c r="B98" s="86" t="s">
        <v>2405</v>
      </c>
      <c r="C98" s="93" t="s">
        <v>2174</v>
      </c>
      <c r="D98" s="82" t="s">
        <v>2230</v>
      </c>
      <c r="E98" s="82"/>
      <c r="F98" s="82" t="s">
        <v>361</v>
      </c>
      <c r="G98" s="103">
        <v>41836</v>
      </c>
      <c r="H98" s="82" t="s">
        <v>247</v>
      </c>
      <c r="I98" s="87">
        <v>4.1599999956849398</v>
      </c>
      <c r="J98" s="93" t="s">
        <v>278</v>
      </c>
      <c r="K98" s="93" t="s">
        <v>126</v>
      </c>
      <c r="L98" s="94">
        <v>5.0999999999999997E-2</v>
      </c>
      <c r="M98" s="94">
        <v>2.119999998414876E-2</v>
      </c>
      <c r="N98" s="87">
        <v>372.802886</v>
      </c>
      <c r="O98" s="89">
        <v>121.84</v>
      </c>
      <c r="P98" s="87">
        <v>0.45422305599999996</v>
      </c>
      <c r="Q98" s="88">
        <v>3.6073235826721294E-4</v>
      </c>
      <c r="R98" s="88">
        <v>5.8460606578313219E-6</v>
      </c>
    </row>
    <row r="99" spans="2:18">
      <c r="B99" s="86" t="s">
        <v>2405</v>
      </c>
      <c r="C99" s="93" t="s">
        <v>2174</v>
      </c>
      <c r="D99" s="82" t="s">
        <v>2231</v>
      </c>
      <c r="E99" s="82"/>
      <c r="F99" s="82" t="s">
        <v>361</v>
      </c>
      <c r="G99" s="103">
        <v>40903</v>
      </c>
      <c r="H99" s="82" t="s">
        <v>247</v>
      </c>
      <c r="I99" s="87">
        <v>4.1100000017123133</v>
      </c>
      <c r="J99" s="93" t="s">
        <v>278</v>
      </c>
      <c r="K99" s="93" t="s">
        <v>126</v>
      </c>
      <c r="L99" s="94">
        <v>5.2619999999999993E-2</v>
      </c>
      <c r="M99" s="94">
        <v>2.9200000022138989E-2</v>
      </c>
      <c r="N99" s="87">
        <v>470.66549300000008</v>
      </c>
      <c r="O99" s="89">
        <v>122.84</v>
      </c>
      <c r="P99" s="87">
        <v>0.57816549099999992</v>
      </c>
      <c r="Q99" s="88">
        <v>4.5916427685069132E-4</v>
      </c>
      <c r="R99" s="88">
        <v>7.4412570784403984E-6</v>
      </c>
    </row>
    <row r="100" spans="2:18">
      <c r="B100" s="86" t="s">
        <v>2405</v>
      </c>
      <c r="C100" s="93" t="s">
        <v>2174</v>
      </c>
      <c r="D100" s="82" t="s">
        <v>2232</v>
      </c>
      <c r="E100" s="82"/>
      <c r="F100" s="82" t="s">
        <v>361</v>
      </c>
      <c r="G100" s="103">
        <v>41911</v>
      </c>
      <c r="H100" s="82" t="s">
        <v>247</v>
      </c>
      <c r="I100" s="87">
        <v>4.1599999925959965</v>
      </c>
      <c r="J100" s="93" t="s">
        <v>278</v>
      </c>
      <c r="K100" s="93" t="s">
        <v>126</v>
      </c>
      <c r="L100" s="94">
        <v>5.0999999999999997E-2</v>
      </c>
      <c r="M100" s="94">
        <v>2.1199999986538182E-2</v>
      </c>
      <c r="N100" s="87">
        <v>146.32462200000001</v>
      </c>
      <c r="O100" s="89">
        <v>121.84</v>
      </c>
      <c r="P100" s="87">
        <v>0.17828192700000001</v>
      </c>
      <c r="Q100" s="88">
        <v>1.4158695626215222E-4</v>
      </c>
      <c r="R100" s="88">
        <v>2.2945707965935041E-6</v>
      </c>
    </row>
    <row r="101" spans="2:18">
      <c r="B101" s="86" t="s">
        <v>2405</v>
      </c>
      <c r="C101" s="93" t="s">
        <v>2174</v>
      </c>
      <c r="D101" s="82" t="s">
        <v>2233</v>
      </c>
      <c r="E101" s="82"/>
      <c r="F101" s="82" t="s">
        <v>361</v>
      </c>
      <c r="G101" s="103">
        <v>40933</v>
      </c>
      <c r="H101" s="82" t="s">
        <v>247</v>
      </c>
      <c r="I101" s="87">
        <v>4.1599999995983303</v>
      </c>
      <c r="J101" s="93" t="s">
        <v>278</v>
      </c>
      <c r="K101" s="93" t="s">
        <v>126</v>
      </c>
      <c r="L101" s="94">
        <v>5.1330999999999995E-2</v>
      </c>
      <c r="M101" s="94">
        <v>2.1199999999269692E-2</v>
      </c>
      <c r="N101" s="87">
        <v>1735.6047269999999</v>
      </c>
      <c r="O101" s="89">
        <v>126.23</v>
      </c>
      <c r="P101" s="87">
        <v>2.1908537679999998</v>
      </c>
      <c r="Q101" s="88">
        <v>1.7399201469624418E-3</v>
      </c>
      <c r="R101" s="88">
        <v>2.8197300535458314E-5</v>
      </c>
    </row>
    <row r="102" spans="2:18">
      <c r="B102" s="86" t="s">
        <v>2405</v>
      </c>
      <c r="C102" s="93" t="s">
        <v>2174</v>
      </c>
      <c r="D102" s="82" t="s">
        <v>2234</v>
      </c>
      <c r="E102" s="82"/>
      <c r="F102" s="82" t="s">
        <v>361</v>
      </c>
      <c r="G102" s="103">
        <v>40993</v>
      </c>
      <c r="H102" s="82" t="s">
        <v>247</v>
      </c>
      <c r="I102" s="87">
        <v>4.1599999994669705</v>
      </c>
      <c r="J102" s="93" t="s">
        <v>278</v>
      </c>
      <c r="K102" s="93" t="s">
        <v>126</v>
      </c>
      <c r="L102" s="94">
        <v>5.1451999999999998E-2</v>
      </c>
      <c r="M102" s="94">
        <v>2.1199999994042609E-2</v>
      </c>
      <c r="N102" s="87">
        <v>1010.0768439999999</v>
      </c>
      <c r="O102" s="89">
        <v>126.3</v>
      </c>
      <c r="P102" s="87">
        <v>1.2757270980000002</v>
      </c>
      <c r="Q102" s="88">
        <v>1.0131499017674876E-3</v>
      </c>
      <c r="R102" s="88">
        <v>1.6419197350799216E-5</v>
      </c>
    </row>
    <row r="103" spans="2:18">
      <c r="B103" s="86" t="s">
        <v>2405</v>
      </c>
      <c r="C103" s="93" t="s">
        <v>2174</v>
      </c>
      <c r="D103" s="82" t="s">
        <v>2235</v>
      </c>
      <c r="E103" s="82"/>
      <c r="F103" s="82" t="s">
        <v>361</v>
      </c>
      <c r="G103" s="103">
        <v>41053</v>
      </c>
      <c r="H103" s="82" t="s">
        <v>247</v>
      </c>
      <c r="I103" s="87">
        <v>4.1599999977870974</v>
      </c>
      <c r="J103" s="93" t="s">
        <v>278</v>
      </c>
      <c r="K103" s="93" t="s">
        <v>126</v>
      </c>
      <c r="L103" s="94">
        <v>5.0999999999999997E-2</v>
      </c>
      <c r="M103" s="94">
        <v>2.1299999988370972E-2</v>
      </c>
      <c r="N103" s="87">
        <v>711.47439899999995</v>
      </c>
      <c r="O103" s="89">
        <v>124.49</v>
      </c>
      <c r="P103" s="87">
        <v>0.88571453099999997</v>
      </c>
      <c r="Q103" s="88">
        <v>7.0341187506599951E-4</v>
      </c>
      <c r="R103" s="88">
        <v>1.139955536239583E-5</v>
      </c>
    </row>
    <row r="104" spans="2:18">
      <c r="B104" s="86" t="s">
        <v>2405</v>
      </c>
      <c r="C104" s="93" t="s">
        <v>2174</v>
      </c>
      <c r="D104" s="82" t="s">
        <v>2236</v>
      </c>
      <c r="E104" s="82"/>
      <c r="F104" s="82" t="s">
        <v>361</v>
      </c>
      <c r="G104" s="103">
        <v>41085</v>
      </c>
      <c r="H104" s="82" t="s">
        <v>247</v>
      </c>
      <c r="I104" s="87">
        <v>4.1599999988955538</v>
      </c>
      <c r="J104" s="93" t="s">
        <v>278</v>
      </c>
      <c r="K104" s="93" t="s">
        <v>126</v>
      </c>
      <c r="L104" s="94">
        <v>5.0999999999999997E-2</v>
      </c>
      <c r="M104" s="94">
        <v>2.1299999992943811E-2</v>
      </c>
      <c r="N104" s="87">
        <v>1309.1621479999999</v>
      </c>
      <c r="O104" s="89">
        <v>124.49</v>
      </c>
      <c r="P104" s="87">
        <v>1.629776055</v>
      </c>
      <c r="Q104" s="88">
        <v>1.294326547280297E-3</v>
      </c>
      <c r="R104" s="88">
        <v>2.0975971057292693E-5</v>
      </c>
    </row>
    <row r="105" spans="2:18">
      <c r="B105" s="86" t="s">
        <v>2405</v>
      </c>
      <c r="C105" s="93" t="s">
        <v>2174</v>
      </c>
      <c r="D105" s="82" t="s">
        <v>2237</v>
      </c>
      <c r="E105" s="82"/>
      <c r="F105" s="82" t="s">
        <v>361</v>
      </c>
      <c r="G105" s="103">
        <v>41115</v>
      </c>
      <c r="H105" s="82" t="s">
        <v>247</v>
      </c>
      <c r="I105" s="87">
        <v>4.1599999984527942</v>
      </c>
      <c r="J105" s="93" t="s">
        <v>278</v>
      </c>
      <c r="K105" s="93" t="s">
        <v>126</v>
      </c>
      <c r="L105" s="94">
        <v>5.0999999999999997E-2</v>
      </c>
      <c r="M105" s="94">
        <v>2.1599999998342279E-2</v>
      </c>
      <c r="N105" s="87">
        <v>580.54838800000005</v>
      </c>
      <c r="O105" s="89">
        <v>124.69</v>
      </c>
      <c r="P105" s="87">
        <v>0.72388583200000001</v>
      </c>
      <c r="Q105" s="88">
        <v>5.7489165255755661E-4</v>
      </c>
      <c r="R105" s="88">
        <v>9.3167452143087477E-6</v>
      </c>
    </row>
    <row r="106" spans="2:18">
      <c r="B106" s="86" t="s">
        <v>2405</v>
      </c>
      <c r="C106" s="93" t="s">
        <v>2174</v>
      </c>
      <c r="D106" s="82" t="s">
        <v>2238</v>
      </c>
      <c r="E106" s="82"/>
      <c r="F106" s="82" t="s">
        <v>361</v>
      </c>
      <c r="G106" s="103">
        <v>41179</v>
      </c>
      <c r="H106" s="82" t="s">
        <v>247</v>
      </c>
      <c r="I106" s="87">
        <v>4.159999999955736</v>
      </c>
      <c r="J106" s="93" t="s">
        <v>278</v>
      </c>
      <c r="K106" s="93" t="s">
        <v>126</v>
      </c>
      <c r="L106" s="94">
        <v>5.0999999999999997E-2</v>
      </c>
      <c r="M106" s="94">
        <v>2.1199999996901524E-2</v>
      </c>
      <c r="N106" s="87">
        <v>732.07156499999996</v>
      </c>
      <c r="O106" s="89">
        <v>123.44</v>
      </c>
      <c r="P106" s="87">
        <v>0.90366914399999998</v>
      </c>
      <c r="Q106" s="88">
        <v>7.176709704679405E-4</v>
      </c>
      <c r="R106" s="88">
        <v>1.1630639529743528E-5</v>
      </c>
    </row>
    <row r="107" spans="2:18">
      <c r="B107" s="86" t="s">
        <v>2406</v>
      </c>
      <c r="C107" s="93" t="s">
        <v>2173</v>
      </c>
      <c r="D107" s="82">
        <v>4099</v>
      </c>
      <c r="E107" s="82"/>
      <c r="F107" s="82" t="s">
        <v>364</v>
      </c>
      <c r="G107" s="103">
        <v>42052</v>
      </c>
      <c r="H107" s="82" t="s">
        <v>124</v>
      </c>
      <c r="I107" s="87">
        <v>4.3800000001753991</v>
      </c>
      <c r="J107" s="93" t="s">
        <v>480</v>
      </c>
      <c r="K107" s="93" t="s">
        <v>126</v>
      </c>
      <c r="L107" s="94">
        <v>2.9779E-2</v>
      </c>
      <c r="M107" s="94">
        <v>2.6900000000876997E-2</v>
      </c>
      <c r="N107" s="87">
        <v>4928.6304060000002</v>
      </c>
      <c r="O107" s="89">
        <v>111.05</v>
      </c>
      <c r="P107" s="87">
        <v>5.473244008</v>
      </c>
      <c r="Q107" s="88">
        <v>4.3467107014878888E-3</v>
      </c>
      <c r="R107" s="88">
        <v>7.0443179938183985E-5</v>
      </c>
    </row>
    <row r="108" spans="2:18">
      <c r="B108" s="86" t="s">
        <v>2406</v>
      </c>
      <c r="C108" s="93" t="s">
        <v>2173</v>
      </c>
      <c r="D108" s="82" t="s">
        <v>2239</v>
      </c>
      <c r="E108" s="82"/>
      <c r="F108" s="82" t="s">
        <v>364</v>
      </c>
      <c r="G108" s="103">
        <v>42054</v>
      </c>
      <c r="H108" s="82" t="s">
        <v>124</v>
      </c>
      <c r="I108" s="87">
        <v>4.3799999970281611</v>
      </c>
      <c r="J108" s="93" t="s">
        <v>480</v>
      </c>
      <c r="K108" s="93" t="s">
        <v>126</v>
      </c>
      <c r="L108" s="94">
        <v>2.9779E-2</v>
      </c>
      <c r="M108" s="94">
        <v>2.6899999952838208E-2</v>
      </c>
      <c r="N108" s="87">
        <v>139.38434799999999</v>
      </c>
      <c r="O108" s="89">
        <v>111.05</v>
      </c>
      <c r="P108" s="87">
        <v>0.15478631700000001</v>
      </c>
      <c r="Q108" s="88">
        <v>1.2292734246168783E-4</v>
      </c>
      <c r="R108" s="88">
        <v>1.9921714369873544E-6</v>
      </c>
    </row>
    <row r="109" spans="2:18">
      <c r="B109" s="86" t="s">
        <v>2407</v>
      </c>
      <c r="C109" s="93" t="s">
        <v>2173</v>
      </c>
      <c r="D109" s="82">
        <v>9079</v>
      </c>
      <c r="E109" s="82"/>
      <c r="F109" s="82" t="s">
        <v>2204</v>
      </c>
      <c r="G109" s="103">
        <v>44705</v>
      </c>
      <c r="H109" s="82" t="s">
        <v>2172</v>
      </c>
      <c r="I109" s="87">
        <v>8.1100000001167594</v>
      </c>
      <c r="J109" s="93" t="s">
        <v>267</v>
      </c>
      <c r="K109" s="93" t="s">
        <v>126</v>
      </c>
      <c r="L109" s="94">
        <v>2.3671999999999999E-2</v>
      </c>
      <c r="M109" s="94">
        <v>2.030000000018739E-2</v>
      </c>
      <c r="N109" s="87">
        <v>19587.834123000001</v>
      </c>
      <c r="O109" s="89">
        <v>106.25</v>
      </c>
      <c r="P109" s="87">
        <v>20.812072687000001</v>
      </c>
      <c r="Q109" s="88">
        <v>1.652841695647031E-2</v>
      </c>
      <c r="R109" s="88">
        <v>2.6786099414424379E-4</v>
      </c>
    </row>
    <row r="110" spans="2:18">
      <c r="B110" s="86" t="s">
        <v>2407</v>
      </c>
      <c r="C110" s="93" t="s">
        <v>2173</v>
      </c>
      <c r="D110" s="82">
        <v>9017</v>
      </c>
      <c r="E110" s="82"/>
      <c r="F110" s="82" t="s">
        <v>2204</v>
      </c>
      <c r="G110" s="103">
        <v>44651</v>
      </c>
      <c r="H110" s="82" t="s">
        <v>2172</v>
      </c>
      <c r="I110" s="87">
        <v>8.1999999999184912</v>
      </c>
      <c r="J110" s="93" t="s">
        <v>267</v>
      </c>
      <c r="K110" s="93" t="s">
        <v>126</v>
      </c>
      <c r="L110" s="94">
        <v>1.797E-2</v>
      </c>
      <c r="M110" s="94">
        <v>3.3899999999599258E-2</v>
      </c>
      <c r="N110" s="87">
        <v>47992.381832999999</v>
      </c>
      <c r="O110" s="89">
        <v>92.03</v>
      </c>
      <c r="P110" s="87">
        <v>44.167386843000003</v>
      </c>
      <c r="Q110" s="88">
        <v>3.5076611378299712E-2</v>
      </c>
      <c r="R110" s="88">
        <v>5.6845468139794092E-4</v>
      </c>
    </row>
    <row r="111" spans="2:18">
      <c r="B111" s="86" t="s">
        <v>2407</v>
      </c>
      <c r="C111" s="93" t="s">
        <v>2173</v>
      </c>
      <c r="D111" s="82">
        <v>9080</v>
      </c>
      <c r="E111" s="82"/>
      <c r="F111" s="82" t="s">
        <v>2204</v>
      </c>
      <c r="G111" s="103">
        <v>44705</v>
      </c>
      <c r="H111" s="82" t="s">
        <v>2172</v>
      </c>
      <c r="I111" s="87">
        <v>7.740000000019295</v>
      </c>
      <c r="J111" s="93" t="s">
        <v>267</v>
      </c>
      <c r="K111" s="93" t="s">
        <v>126</v>
      </c>
      <c r="L111" s="94">
        <v>2.3184999999999997E-2</v>
      </c>
      <c r="M111" s="94">
        <v>2.2199999999889738E-2</v>
      </c>
      <c r="N111" s="87">
        <v>13932.866853</v>
      </c>
      <c r="O111" s="89">
        <v>104.15</v>
      </c>
      <c r="P111" s="87">
        <v>14.511080128</v>
      </c>
      <c r="Q111" s="88">
        <v>1.1524329481808451E-2</v>
      </c>
      <c r="R111" s="88">
        <v>1.867643077962531E-4</v>
      </c>
    </row>
    <row r="112" spans="2:18">
      <c r="B112" s="86" t="s">
        <v>2407</v>
      </c>
      <c r="C112" s="93" t="s">
        <v>2173</v>
      </c>
      <c r="D112" s="82">
        <v>9019</v>
      </c>
      <c r="E112" s="82"/>
      <c r="F112" s="82" t="s">
        <v>2204</v>
      </c>
      <c r="G112" s="103">
        <v>44651</v>
      </c>
      <c r="H112" s="82" t="s">
        <v>2172</v>
      </c>
      <c r="I112" s="87">
        <v>7.7900000000459837</v>
      </c>
      <c r="J112" s="93" t="s">
        <v>267</v>
      </c>
      <c r="K112" s="93" t="s">
        <v>126</v>
      </c>
      <c r="L112" s="94">
        <v>1.8769999999999998E-2</v>
      </c>
      <c r="M112" s="94">
        <v>3.6100000000275904E-2</v>
      </c>
      <c r="N112" s="87">
        <v>29647.391108</v>
      </c>
      <c r="O112" s="89">
        <v>91.69</v>
      </c>
      <c r="P112" s="87">
        <v>27.183692024999999</v>
      </c>
      <c r="Q112" s="88">
        <v>2.1588594416457538E-2</v>
      </c>
      <c r="R112" s="88">
        <v>3.4986667977936279E-4</v>
      </c>
    </row>
    <row r="113" spans="2:18">
      <c r="B113" s="86" t="s">
        <v>2408</v>
      </c>
      <c r="C113" s="93" t="s">
        <v>2173</v>
      </c>
      <c r="D113" s="82">
        <v>4100</v>
      </c>
      <c r="E113" s="82"/>
      <c r="F113" s="82" t="s">
        <v>364</v>
      </c>
      <c r="G113" s="103">
        <v>42052</v>
      </c>
      <c r="H113" s="82" t="s">
        <v>124</v>
      </c>
      <c r="I113" s="87">
        <v>4.4199999997459027</v>
      </c>
      <c r="J113" s="93" t="s">
        <v>480</v>
      </c>
      <c r="K113" s="93" t="s">
        <v>126</v>
      </c>
      <c r="L113" s="94">
        <v>2.9779E-2</v>
      </c>
      <c r="M113" s="94">
        <v>1.6099999999954075E-2</v>
      </c>
      <c r="N113" s="87">
        <v>5617.3263729999999</v>
      </c>
      <c r="O113" s="89">
        <v>116.3</v>
      </c>
      <c r="P113" s="87">
        <v>6.5329505230000011</v>
      </c>
      <c r="Q113" s="88">
        <v>5.1883025695745677E-3</v>
      </c>
      <c r="R113" s="88">
        <v>8.4082092548091328E-5</v>
      </c>
    </row>
    <row r="114" spans="2:18">
      <c r="B114" s="86" t="s">
        <v>2409</v>
      </c>
      <c r="C114" s="93" t="s">
        <v>2174</v>
      </c>
      <c r="D114" s="82" t="s">
        <v>2244</v>
      </c>
      <c r="E114" s="82"/>
      <c r="F114" s="82" t="s">
        <v>364</v>
      </c>
      <c r="G114" s="103">
        <v>41767</v>
      </c>
      <c r="H114" s="82" t="s">
        <v>124</v>
      </c>
      <c r="I114" s="87">
        <v>4.7299999979877656</v>
      </c>
      <c r="J114" s="93" t="s">
        <v>480</v>
      </c>
      <c r="K114" s="93" t="s">
        <v>126</v>
      </c>
      <c r="L114" s="94">
        <v>5.3499999999999999E-2</v>
      </c>
      <c r="M114" s="94">
        <v>2.069999998268543E-2</v>
      </c>
      <c r="N114" s="87">
        <v>335.86309499999993</v>
      </c>
      <c r="O114" s="89">
        <v>127.25</v>
      </c>
      <c r="P114" s="87">
        <v>0.42738578200000005</v>
      </c>
      <c r="Q114" s="88">
        <v>3.3941888020483265E-4</v>
      </c>
      <c r="R114" s="88">
        <v>5.5006525381368459E-6</v>
      </c>
    </row>
    <row r="115" spans="2:18">
      <c r="B115" s="86" t="s">
        <v>2409</v>
      </c>
      <c r="C115" s="93" t="s">
        <v>2174</v>
      </c>
      <c r="D115" s="82" t="s">
        <v>2245</v>
      </c>
      <c r="E115" s="82"/>
      <c r="F115" s="82" t="s">
        <v>364</v>
      </c>
      <c r="G115" s="103">
        <v>41269</v>
      </c>
      <c r="H115" s="82" t="s">
        <v>124</v>
      </c>
      <c r="I115" s="87">
        <v>4.7799999993944535</v>
      </c>
      <c r="J115" s="93" t="s">
        <v>480</v>
      </c>
      <c r="K115" s="93" t="s">
        <v>126</v>
      </c>
      <c r="L115" s="94">
        <v>5.3499999999999999E-2</v>
      </c>
      <c r="M115" s="94">
        <v>1.4999999997740501E-2</v>
      </c>
      <c r="N115" s="87">
        <v>1668.083689</v>
      </c>
      <c r="O115" s="89">
        <v>132.66</v>
      </c>
      <c r="P115" s="87">
        <v>2.2128799030000001</v>
      </c>
      <c r="Q115" s="88">
        <v>1.7574127412222588E-3</v>
      </c>
      <c r="R115" s="88">
        <v>2.8480787072670949E-5</v>
      </c>
    </row>
    <row r="116" spans="2:18">
      <c r="B116" s="86" t="s">
        <v>2409</v>
      </c>
      <c r="C116" s="93" t="s">
        <v>2174</v>
      </c>
      <c r="D116" s="82" t="s">
        <v>2246</v>
      </c>
      <c r="E116" s="82"/>
      <c r="F116" s="82" t="s">
        <v>364</v>
      </c>
      <c r="G116" s="103">
        <v>41767</v>
      </c>
      <c r="H116" s="82" t="s">
        <v>124</v>
      </c>
      <c r="I116" s="87">
        <v>5.3700000044846297</v>
      </c>
      <c r="J116" s="93" t="s">
        <v>480</v>
      </c>
      <c r="K116" s="93" t="s">
        <v>126</v>
      </c>
      <c r="L116" s="94">
        <v>5.3499999999999999E-2</v>
      </c>
      <c r="M116" s="94">
        <v>2.4800000029897525E-2</v>
      </c>
      <c r="N116" s="87">
        <v>262.84939500000002</v>
      </c>
      <c r="O116" s="89">
        <v>127.25</v>
      </c>
      <c r="P116" s="87">
        <v>0.33447584999999996</v>
      </c>
      <c r="Q116" s="88">
        <v>2.6563218348372563E-4</v>
      </c>
      <c r="R116" s="88">
        <v>4.3048587733505331E-6</v>
      </c>
    </row>
    <row r="117" spans="2:18">
      <c r="B117" s="86" t="s">
        <v>2409</v>
      </c>
      <c r="C117" s="93" t="s">
        <v>2174</v>
      </c>
      <c r="D117" s="82" t="s">
        <v>2247</v>
      </c>
      <c r="E117" s="82"/>
      <c r="F117" s="82" t="s">
        <v>364</v>
      </c>
      <c r="G117" s="103">
        <v>41767</v>
      </c>
      <c r="H117" s="82" t="s">
        <v>124</v>
      </c>
      <c r="I117" s="87">
        <v>4.7300000034395158</v>
      </c>
      <c r="J117" s="93" t="s">
        <v>480</v>
      </c>
      <c r="K117" s="93" t="s">
        <v>126</v>
      </c>
      <c r="L117" s="94">
        <v>5.3499999999999999E-2</v>
      </c>
      <c r="M117" s="94">
        <v>2.070000001708059E-2</v>
      </c>
      <c r="N117" s="87">
        <v>335.86307799999997</v>
      </c>
      <c r="O117" s="89">
        <v>127.25</v>
      </c>
      <c r="P117" s="87">
        <v>0.42738576099999998</v>
      </c>
      <c r="Q117" s="88">
        <v>3.3941886352716858E-4</v>
      </c>
      <c r="R117" s="88">
        <v>5.5006522678571392E-6</v>
      </c>
    </row>
    <row r="118" spans="2:18">
      <c r="B118" s="86" t="s">
        <v>2409</v>
      </c>
      <c r="C118" s="93" t="s">
        <v>2174</v>
      </c>
      <c r="D118" s="82" t="s">
        <v>2248</v>
      </c>
      <c r="E118" s="82"/>
      <c r="F118" s="82" t="s">
        <v>364</v>
      </c>
      <c r="G118" s="103">
        <v>41269</v>
      </c>
      <c r="H118" s="82" t="s">
        <v>124</v>
      </c>
      <c r="I118" s="87">
        <v>4.7800000002466838</v>
      </c>
      <c r="J118" s="93" t="s">
        <v>480</v>
      </c>
      <c r="K118" s="93" t="s">
        <v>126</v>
      </c>
      <c r="L118" s="94">
        <v>5.3499999999999999E-2</v>
      </c>
      <c r="M118" s="94">
        <v>1.500000000212659E-2</v>
      </c>
      <c r="N118" s="87">
        <v>1772.3388769999999</v>
      </c>
      <c r="O118" s="89">
        <v>132.66</v>
      </c>
      <c r="P118" s="87">
        <v>2.3511848390000001</v>
      </c>
      <c r="Q118" s="88">
        <v>1.8672509915361661E-3</v>
      </c>
      <c r="R118" s="88">
        <v>3.0260835519030483E-5</v>
      </c>
    </row>
    <row r="119" spans="2:18">
      <c r="B119" s="86" t="s">
        <v>2409</v>
      </c>
      <c r="C119" s="93" t="s">
        <v>2174</v>
      </c>
      <c r="D119" s="82" t="s">
        <v>2249</v>
      </c>
      <c r="E119" s="82"/>
      <c r="F119" s="82" t="s">
        <v>364</v>
      </c>
      <c r="G119" s="103">
        <v>41281</v>
      </c>
      <c r="H119" s="82" t="s">
        <v>124</v>
      </c>
      <c r="I119" s="87">
        <v>4.7800000006281582</v>
      </c>
      <c r="J119" s="93" t="s">
        <v>480</v>
      </c>
      <c r="K119" s="93" t="s">
        <v>126</v>
      </c>
      <c r="L119" s="94">
        <v>5.3499999999999999E-2</v>
      </c>
      <c r="M119" s="94">
        <v>1.5100000002938159E-2</v>
      </c>
      <c r="N119" s="87">
        <v>2232.891306</v>
      </c>
      <c r="O119" s="89">
        <v>132.61000000000001</v>
      </c>
      <c r="P119" s="87">
        <v>2.9610372630000001</v>
      </c>
      <c r="Q119" s="88">
        <v>2.3515802218526832E-3</v>
      </c>
      <c r="R119" s="88">
        <v>3.8109918069849889E-5</v>
      </c>
    </row>
    <row r="120" spans="2:18">
      <c r="B120" s="86" t="s">
        <v>2409</v>
      </c>
      <c r="C120" s="93" t="s">
        <v>2174</v>
      </c>
      <c r="D120" s="82" t="s">
        <v>2250</v>
      </c>
      <c r="E120" s="82"/>
      <c r="F120" s="82" t="s">
        <v>364</v>
      </c>
      <c r="G120" s="103">
        <v>41767</v>
      </c>
      <c r="H120" s="82" t="s">
        <v>124</v>
      </c>
      <c r="I120" s="87">
        <v>4.7299999964322286</v>
      </c>
      <c r="J120" s="93" t="s">
        <v>480</v>
      </c>
      <c r="K120" s="93" t="s">
        <v>126</v>
      </c>
      <c r="L120" s="94">
        <v>5.3499999999999999E-2</v>
      </c>
      <c r="M120" s="94">
        <v>2.069999998784167E-2</v>
      </c>
      <c r="N120" s="87">
        <v>394.27405299999998</v>
      </c>
      <c r="O120" s="89">
        <v>127.25</v>
      </c>
      <c r="P120" s="87">
        <v>0.50171372300000006</v>
      </c>
      <c r="Q120" s="88">
        <v>3.984482339285157E-4</v>
      </c>
      <c r="R120" s="88">
        <v>6.4572874907617682E-6</v>
      </c>
    </row>
    <row r="121" spans="2:18">
      <c r="B121" s="86" t="s">
        <v>2409</v>
      </c>
      <c r="C121" s="93" t="s">
        <v>2174</v>
      </c>
      <c r="D121" s="82" t="s">
        <v>2251</v>
      </c>
      <c r="E121" s="82"/>
      <c r="F121" s="82" t="s">
        <v>364</v>
      </c>
      <c r="G121" s="103">
        <v>41281</v>
      </c>
      <c r="H121" s="82" t="s">
        <v>124</v>
      </c>
      <c r="I121" s="87">
        <v>4.7799999993998918</v>
      </c>
      <c r="J121" s="93" t="s">
        <v>480</v>
      </c>
      <c r="K121" s="93" t="s">
        <v>126</v>
      </c>
      <c r="L121" s="94">
        <v>5.3499999999999999E-2</v>
      </c>
      <c r="M121" s="94">
        <v>1.5099999996436859E-2</v>
      </c>
      <c r="N121" s="87">
        <v>1608.4386569999999</v>
      </c>
      <c r="O121" s="89">
        <v>132.61000000000001</v>
      </c>
      <c r="P121" s="87">
        <v>2.1329505760000003</v>
      </c>
      <c r="Q121" s="88">
        <v>1.6939349096975174E-3</v>
      </c>
      <c r="R121" s="88">
        <v>2.745205969344775E-5</v>
      </c>
    </row>
    <row r="122" spans="2:18">
      <c r="B122" s="86" t="s">
        <v>2409</v>
      </c>
      <c r="C122" s="93" t="s">
        <v>2174</v>
      </c>
      <c r="D122" s="82" t="s">
        <v>2252</v>
      </c>
      <c r="E122" s="82"/>
      <c r="F122" s="82" t="s">
        <v>364</v>
      </c>
      <c r="G122" s="103">
        <v>41767</v>
      </c>
      <c r="H122" s="82" t="s">
        <v>124</v>
      </c>
      <c r="I122" s="87">
        <v>4.7300000062880763</v>
      </c>
      <c r="J122" s="93" t="s">
        <v>480</v>
      </c>
      <c r="K122" s="93" t="s">
        <v>126</v>
      </c>
      <c r="L122" s="94">
        <v>5.3499999999999999E-2</v>
      </c>
      <c r="M122" s="94">
        <v>2.0700000015414347E-2</v>
      </c>
      <c r="N122" s="87">
        <v>321.18671699999999</v>
      </c>
      <c r="O122" s="89">
        <v>127.25</v>
      </c>
      <c r="P122" s="87">
        <v>0.408710091</v>
      </c>
      <c r="Q122" s="88">
        <v>3.2458712305884625E-4</v>
      </c>
      <c r="R122" s="88">
        <v>5.2602877636703665E-6</v>
      </c>
    </row>
    <row r="123" spans="2:18">
      <c r="B123" s="86" t="s">
        <v>2409</v>
      </c>
      <c r="C123" s="93" t="s">
        <v>2174</v>
      </c>
      <c r="D123" s="82" t="s">
        <v>2253</v>
      </c>
      <c r="E123" s="82"/>
      <c r="F123" s="82" t="s">
        <v>364</v>
      </c>
      <c r="G123" s="103">
        <v>41281</v>
      </c>
      <c r="H123" s="82" t="s">
        <v>124</v>
      </c>
      <c r="I123" s="87">
        <v>4.7800000008744439</v>
      </c>
      <c r="J123" s="93" t="s">
        <v>480</v>
      </c>
      <c r="K123" s="93" t="s">
        <v>126</v>
      </c>
      <c r="L123" s="94">
        <v>5.3499999999999999E-2</v>
      </c>
      <c r="M123" s="94">
        <v>1.5100000004216064E-2</v>
      </c>
      <c r="N123" s="87">
        <v>1931.7033429999999</v>
      </c>
      <c r="O123" s="89">
        <v>132.61000000000001</v>
      </c>
      <c r="P123" s="87">
        <v>2.5616318919999999</v>
      </c>
      <c r="Q123" s="88">
        <v>2.0343826699401684E-3</v>
      </c>
      <c r="R123" s="88">
        <v>3.2969386352918234E-5</v>
      </c>
    </row>
    <row r="124" spans="2:18">
      <c r="B124" s="86" t="s">
        <v>2410</v>
      </c>
      <c r="C124" s="93" t="s">
        <v>2174</v>
      </c>
      <c r="D124" s="82" t="s">
        <v>2255</v>
      </c>
      <c r="E124" s="82"/>
      <c r="F124" s="82" t="s">
        <v>2204</v>
      </c>
      <c r="G124" s="103">
        <v>44748</v>
      </c>
      <c r="H124" s="82" t="s">
        <v>2172</v>
      </c>
      <c r="I124" s="87">
        <v>2.3200000000334873</v>
      </c>
      <c r="J124" s="93" t="s">
        <v>267</v>
      </c>
      <c r="K124" s="93" t="s">
        <v>126</v>
      </c>
      <c r="L124" s="94">
        <v>6.0659999999999999E-2</v>
      </c>
      <c r="M124" s="94">
        <v>6.7099999999808632E-2</v>
      </c>
      <c r="N124" s="87">
        <v>8341.3736989999998</v>
      </c>
      <c r="O124" s="89">
        <v>100.24</v>
      </c>
      <c r="P124" s="87">
        <v>8.3613888960000011</v>
      </c>
      <c r="Q124" s="88">
        <v>6.6404016594951727E-3</v>
      </c>
      <c r="R124" s="88">
        <v>1.0761493945330084E-4</v>
      </c>
    </row>
    <row r="125" spans="2:18">
      <c r="B125" s="86" t="s">
        <v>2411</v>
      </c>
      <c r="C125" s="93" t="s">
        <v>2174</v>
      </c>
      <c r="D125" s="82">
        <v>7127</v>
      </c>
      <c r="E125" s="82"/>
      <c r="F125" s="82" t="s">
        <v>2204</v>
      </c>
      <c r="G125" s="103">
        <v>43631</v>
      </c>
      <c r="H125" s="82" t="s">
        <v>2172</v>
      </c>
      <c r="I125" s="87">
        <v>5.2799999999714577</v>
      </c>
      <c r="J125" s="93" t="s">
        <v>267</v>
      </c>
      <c r="K125" s="93" t="s">
        <v>126</v>
      </c>
      <c r="L125" s="94">
        <v>3.1E-2</v>
      </c>
      <c r="M125" s="94">
        <v>2.3899999999857292E-2</v>
      </c>
      <c r="N125" s="87">
        <v>10017.63142</v>
      </c>
      <c r="O125" s="89">
        <v>111.92</v>
      </c>
      <c r="P125" s="87">
        <v>11.211733144</v>
      </c>
      <c r="Q125" s="88">
        <v>8.9040723139729716E-3</v>
      </c>
      <c r="R125" s="88">
        <v>1.443001872613923E-4</v>
      </c>
    </row>
    <row r="126" spans="2:18">
      <c r="B126" s="86" t="s">
        <v>2411</v>
      </c>
      <c r="C126" s="93" t="s">
        <v>2174</v>
      </c>
      <c r="D126" s="82">
        <v>7128</v>
      </c>
      <c r="E126" s="82"/>
      <c r="F126" s="82" t="s">
        <v>2204</v>
      </c>
      <c r="G126" s="103">
        <v>43634</v>
      </c>
      <c r="H126" s="82" t="s">
        <v>2172</v>
      </c>
      <c r="I126" s="87">
        <v>5.2999999999785148</v>
      </c>
      <c r="J126" s="93" t="s">
        <v>267</v>
      </c>
      <c r="K126" s="93" t="s">
        <v>126</v>
      </c>
      <c r="L126" s="94">
        <v>2.4900000000000002E-2</v>
      </c>
      <c r="M126" s="94">
        <v>2.4000000000429723E-2</v>
      </c>
      <c r="N126" s="87">
        <v>4219.5819659999997</v>
      </c>
      <c r="O126" s="89">
        <v>110.3</v>
      </c>
      <c r="P126" s="87">
        <v>4.6541989169999995</v>
      </c>
      <c r="Q126" s="88">
        <v>3.6962459941137786E-3</v>
      </c>
      <c r="R126" s="88">
        <v>5.9901691081033208E-5</v>
      </c>
    </row>
    <row r="127" spans="2:18">
      <c r="B127" s="86" t="s">
        <v>2411</v>
      </c>
      <c r="C127" s="93" t="s">
        <v>2174</v>
      </c>
      <c r="D127" s="82">
        <v>7130</v>
      </c>
      <c r="E127" s="82"/>
      <c r="F127" s="82" t="s">
        <v>2204</v>
      </c>
      <c r="G127" s="103">
        <v>43634</v>
      </c>
      <c r="H127" s="82" t="s">
        <v>2172</v>
      </c>
      <c r="I127" s="87">
        <v>5.5899999993456655</v>
      </c>
      <c r="J127" s="93" t="s">
        <v>267</v>
      </c>
      <c r="K127" s="93" t="s">
        <v>126</v>
      </c>
      <c r="L127" s="94">
        <v>3.6000000000000004E-2</v>
      </c>
      <c r="M127" s="94">
        <v>2.4199999996728332E-2</v>
      </c>
      <c r="N127" s="87">
        <v>2759.1402140000005</v>
      </c>
      <c r="O127" s="89">
        <v>115.21</v>
      </c>
      <c r="P127" s="87">
        <v>3.178805412</v>
      </c>
      <c r="Q127" s="88">
        <v>2.524526127848824E-3</v>
      </c>
      <c r="R127" s="88">
        <v>4.0912694792829909E-5</v>
      </c>
    </row>
    <row r="128" spans="2:18">
      <c r="B128" s="86" t="s">
        <v>2404</v>
      </c>
      <c r="C128" s="93" t="s">
        <v>2173</v>
      </c>
      <c r="D128" s="82">
        <v>9922</v>
      </c>
      <c r="E128" s="82"/>
      <c r="F128" s="82" t="s">
        <v>364</v>
      </c>
      <c r="G128" s="103">
        <v>40489</v>
      </c>
      <c r="H128" s="82" t="s">
        <v>124</v>
      </c>
      <c r="I128" s="87">
        <v>2.0999999998088401</v>
      </c>
      <c r="J128" s="93" t="s">
        <v>267</v>
      </c>
      <c r="K128" s="93" t="s">
        <v>126</v>
      </c>
      <c r="L128" s="94">
        <v>5.7000000000000002E-2</v>
      </c>
      <c r="M128" s="94">
        <v>1.6899999998552649E-2</v>
      </c>
      <c r="N128" s="87">
        <v>2941.4888689999998</v>
      </c>
      <c r="O128" s="89">
        <v>124.49</v>
      </c>
      <c r="P128" s="87">
        <v>3.6618596370000001</v>
      </c>
      <c r="Q128" s="88">
        <v>2.908155464698671E-3</v>
      </c>
      <c r="R128" s="88">
        <v>4.7129825920519079E-5</v>
      </c>
    </row>
    <row r="129" spans="2:18">
      <c r="B129" s="86" t="s">
        <v>2412</v>
      </c>
      <c r="C129" s="93" t="s">
        <v>2174</v>
      </c>
      <c r="D129" s="82" t="s">
        <v>2256</v>
      </c>
      <c r="E129" s="82"/>
      <c r="F129" s="82" t="s">
        <v>407</v>
      </c>
      <c r="G129" s="103">
        <v>43801</v>
      </c>
      <c r="H129" s="82" t="s">
        <v>247</v>
      </c>
      <c r="I129" s="87">
        <v>4.9099999992762884</v>
      </c>
      <c r="J129" s="93" t="s">
        <v>278</v>
      </c>
      <c r="K129" s="93" t="s">
        <v>127</v>
      </c>
      <c r="L129" s="94">
        <v>2.3629999999999998E-2</v>
      </c>
      <c r="M129" s="94">
        <v>6.0199999991165071E-2</v>
      </c>
      <c r="N129" s="87">
        <v>1013.811123</v>
      </c>
      <c r="O129" s="89">
        <v>83.89</v>
      </c>
      <c r="P129" s="87">
        <v>3.1918744409999995</v>
      </c>
      <c r="Q129" s="88">
        <v>2.534905217129207E-3</v>
      </c>
      <c r="R129" s="88">
        <v>4.1080899236139706E-5</v>
      </c>
    </row>
    <row r="130" spans="2:18">
      <c r="B130" s="86" t="s">
        <v>2465</v>
      </c>
      <c r="C130" s="93" t="s">
        <v>2174</v>
      </c>
      <c r="D130" s="82">
        <v>9365</v>
      </c>
      <c r="E130" s="82"/>
      <c r="F130" s="82" t="s">
        <v>2257</v>
      </c>
      <c r="G130" s="103">
        <v>44906</v>
      </c>
      <c r="H130" s="82" t="s">
        <v>2172</v>
      </c>
      <c r="I130" s="87">
        <v>2.6499999487251542</v>
      </c>
      <c r="J130" s="93" t="s">
        <v>267</v>
      </c>
      <c r="K130" s="93" t="s">
        <v>126</v>
      </c>
      <c r="L130" s="94">
        <v>6.1799999999999994E-2</v>
      </c>
      <c r="M130" s="94">
        <v>6.3999996923509217E-2</v>
      </c>
      <c r="N130" s="87">
        <v>5.8478969999999997</v>
      </c>
      <c r="O130" s="89">
        <v>100.05</v>
      </c>
      <c r="P130" s="87">
        <v>5.8508219999999994E-3</v>
      </c>
      <c r="Q130" s="88">
        <v>4.6465735060830803E-6</v>
      </c>
      <c r="R130" s="88">
        <v>7.5302783199481556E-8</v>
      </c>
    </row>
    <row r="131" spans="2:18">
      <c r="B131" s="86" t="s">
        <v>2465</v>
      </c>
      <c r="C131" s="93" t="s">
        <v>2174</v>
      </c>
      <c r="D131" s="82">
        <v>9316</v>
      </c>
      <c r="E131" s="82"/>
      <c r="F131" s="82" t="s">
        <v>2257</v>
      </c>
      <c r="G131" s="103">
        <v>44885</v>
      </c>
      <c r="H131" s="82" t="s">
        <v>2172</v>
      </c>
      <c r="I131" s="87">
        <v>2.6500000003551833</v>
      </c>
      <c r="J131" s="93" t="s">
        <v>267</v>
      </c>
      <c r="K131" s="93" t="s">
        <v>126</v>
      </c>
      <c r="L131" s="94">
        <v>6.1799999999999994E-2</v>
      </c>
      <c r="M131" s="94">
        <v>6.6000000009767537E-2</v>
      </c>
      <c r="N131" s="87">
        <v>2262.5387580000001</v>
      </c>
      <c r="O131" s="89">
        <v>99.55</v>
      </c>
      <c r="P131" s="87">
        <v>2.2523577079999999</v>
      </c>
      <c r="Q131" s="88">
        <v>1.7887650063896684E-3</v>
      </c>
      <c r="R131" s="88">
        <v>2.8988884668377401E-5</v>
      </c>
    </row>
    <row r="132" spans="2:18">
      <c r="B132" s="86" t="s">
        <v>2413</v>
      </c>
      <c r="C132" s="93" t="s">
        <v>2174</v>
      </c>
      <c r="D132" s="82" t="s">
        <v>2258</v>
      </c>
      <c r="E132" s="82"/>
      <c r="F132" s="82" t="s">
        <v>411</v>
      </c>
      <c r="G132" s="103">
        <v>44074</v>
      </c>
      <c r="H132" s="82" t="s">
        <v>124</v>
      </c>
      <c r="I132" s="87">
        <v>9.0100000003961966</v>
      </c>
      <c r="J132" s="93" t="s">
        <v>480</v>
      </c>
      <c r="K132" s="93" t="s">
        <v>126</v>
      </c>
      <c r="L132" s="94">
        <v>2.35E-2</v>
      </c>
      <c r="M132" s="94">
        <v>3.4900000001540754E-2</v>
      </c>
      <c r="N132" s="87">
        <v>11172.971374999999</v>
      </c>
      <c r="O132" s="89">
        <v>97.59</v>
      </c>
      <c r="P132" s="87">
        <v>10.903702367999999</v>
      </c>
      <c r="Q132" s="88">
        <v>8.6594421333214631E-3</v>
      </c>
      <c r="R132" s="88">
        <v>1.4033568881247419E-4</v>
      </c>
    </row>
    <row r="133" spans="2:18">
      <c r="B133" s="86" t="s">
        <v>2413</v>
      </c>
      <c r="C133" s="93" t="s">
        <v>2174</v>
      </c>
      <c r="D133" s="82" t="s">
        <v>2259</v>
      </c>
      <c r="E133" s="82"/>
      <c r="F133" s="82" t="s">
        <v>411</v>
      </c>
      <c r="G133" s="103">
        <v>44189</v>
      </c>
      <c r="H133" s="82" t="s">
        <v>124</v>
      </c>
      <c r="I133" s="87">
        <v>8.9000000014905289</v>
      </c>
      <c r="J133" s="93" t="s">
        <v>480</v>
      </c>
      <c r="K133" s="93" t="s">
        <v>126</v>
      </c>
      <c r="L133" s="94">
        <v>2.4700000000000003E-2</v>
      </c>
      <c r="M133" s="94">
        <v>3.8000000007452649E-2</v>
      </c>
      <c r="N133" s="87">
        <v>1396.5489130000001</v>
      </c>
      <c r="O133" s="89">
        <v>96.08</v>
      </c>
      <c r="P133" s="87">
        <v>1.3418042300000002</v>
      </c>
      <c r="Q133" s="88">
        <v>1.0656266735628275E-3</v>
      </c>
      <c r="R133" s="88">
        <v>1.726964057833879E-5</v>
      </c>
    </row>
    <row r="134" spans="2:18">
      <c r="B134" s="86" t="s">
        <v>2413</v>
      </c>
      <c r="C134" s="93" t="s">
        <v>2174</v>
      </c>
      <c r="D134" s="82" t="s">
        <v>2260</v>
      </c>
      <c r="E134" s="82"/>
      <c r="F134" s="82" t="s">
        <v>411</v>
      </c>
      <c r="G134" s="103">
        <v>44322</v>
      </c>
      <c r="H134" s="82" t="s">
        <v>124</v>
      </c>
      <c r="I134" s="87">
        <v>8.7800000002693999</v>
      </c>
      <c r="J134" s="93" t="s">
        <v>480</v>
      </c>
      <c r="K134" s="93" t="s">
        <v>126</v>
      </c>
      <c r="L134" s="94">
        <v>2.5600000000000001E-2</v>
      </c>
      <c r="M134" s="94">
        <v>4.1300000002111953E-2</v>
      </c>
      <c r="N134" s="87">
        <v>6424.5599439999996</v>
      </c>
      <c r="O134" s="89">
        <v>93.6</v>
      </c>
      <c r="P134" s="87">
        <v>6.0133882210000005</v>
      </c>
      <c r="Q134" s="88">
        <v>4.7756794497406819E-3</v>
      </c>
      <c r="R134" s="88">
        <v>7.739508559656731E-5</v>
      </c>
    </row>
    <row r="135" spans="2:18">
      <c r="B135" s="86" t="s">
        <v>2413</v>
      </c>
      <c r="C135" s="93" t="s">
        <v>2174</v>
      </c>
      <c r="D135" s="82" t="s">
        <v>2261</v>
      </c>
      <c r="E135" s="82"/>
      <c r="F135" s="82" t="s">
        <v>411</v>
      </c>
      <c r="G135" s="103">
        <v>44418</v>
      </c>
      <c r="H135" s="82" t="s">
        <v>124</v>
      </c>
      <c r="I135" s="87">
        <v>8.9000000001020858</v>
      </c>
      <c r="J135" s="93" t="s">
        <v>480</v>
      </c>
      <c r="K135" s="93" t="s">
        <v>126</v>
      </c>
      <c r="L135" s="94">
        <v>2.2700000000000001E-2</v>
      </c>
      <c r="M135" s="94">
        <v>3.959999999972777E-2</v>
      </c>
      <c r="N135" s="87">
        <v>6416.4167239999988</v>
      </c>
      <c r="O135" s="89">
        <v>91.6</v>
      </c>
      <c r="P135" s="87">
        <v>5.8774372960000001</v>
      </c>
      <c r="Q135" s="88">
        <v>4.6677106948832458E-3</v>
      </c>
      <c r="R135" s="88">
        <v>7.5645334359725032E-5</v>
      </c>
    </row>
    <row r="136" spans="2:18">
      <c r="B136" s="86" t="s">
        <v>2413</v>
      </c>
      <c r="C136" s="93" t="s">
        <v>2174</v>
      </c>
      <c r="D136" s="82" t="s">
        <v>2262</v>
      </c>
      <c r="E136" s="82"/>
      <c r="F136" s="82" t="s">
        <v>411</v>
      </c>
      <c r="G136" s="103">
        <v>44530</v>
      </c>
      <c r="H136" s="82" t="s">
        <v>124</v>
      </c>
      <c r="I136" s="87">
        <v>8.9700000008450083</v>
      </c>
      <c r="J136" s="93" t="s">
        <v>480</v>
      </c>
      <c r="K136" s="93" t="s">
        <v>126</v>
      </c>
      <c r="L136" s="94">
        <v>1.7899999999999999E-2</v>
      </c>
      <c r="M136" s="94">
        <v>4.1900000003557931E-2</v>
      </c>
      <c r="N136" s="87">
        <v>5306.1902650000002</v>
      </c>
      <c r="O136" s="89">
        <v>84.75</v>
      </c>
      <c r="P136" s="87">
        <v>4.4969966599999998</v>
      </c>
      <c r="Q136" s="88">
        <v>3.571399973764388E-3</v>
      </c>
      <c r="R136" s="88">
        <v>5.7878425379677023E-5</v>
      </c>
    </row>
    <row r="137" spans="2:18">
      <c r="B137" s="86" t="s">
        <v>2413</v>
      </c>
      <c r="C137" s="93" t="s">
        <v>2174</v>
      </c>
      <c r="D137" s="82" t="s">
        <v>2263</v>
      </c>
      <c r="E137" s="82"/>
      <c r="F137" s="82" t="s">
        <v>411</v>
      </c>
      <c r="G137" s="103">
        <v>44612</v>
      </c>
      <c r="H137" s="82" t="s">
        <v>124</v>
      </c>
      <c r="I137" s="87">
        <v>8.7599999994034992</v>
      </c>
      <c r="J137" s="93" t="s">
        <v>480</v>
      </c>
      <c r="K137" s="93" t="s">
        <v>126</v>
      </c>
      <c r="L137" s="94">
        <v>2.3599999999999999E-2</v>
      </c>
      <c r="M137" s="94">
        <v>4.419999999801167E-2</v>
      </c>
      <c r="N137" s="87">
        <v>6196.3124719999996</v>
      </c>
      <c r="O137" s="89">
        <v>87.66</v>
      </c>
      <c r="P137" s="87">
        <v>5.4316877240000006</v>
      </c>
      <c r="Q137" s="88">
        <v>4.3137077613462031E-3</v>
      </c>
      <c r="R137" s="88">
        <v>6.9908331357142214E-5</v>
      </c>
    </row>
    <row r="138" spans="2:18">
      <c r="B138" s="86" t="s">
        <v>2413</v>
      </c>
      <c r="C138" s="93" t="s">
        <v>2174</v>
      </c>
      <c r="D138" s="82" t="s">
        <v>2264</v>
      </c>
      <c r="E138" s="82"/>
      <c r="F138" s="82" t="s">
        <v>411</v>
      </c>
      <c r="G138" s="103">
        <v>44662</v>
      </c>
      <c r="H138" s="82" t="s">
        <v>124</v>
      </c>
      <c r="I138" s="87">
        <v>8.8100000000460046</v>
      </c>
      <c r="J138" s="93" t="s">
        <v>480</v>
      </c>
      <c r="K138" s="93" t="s">
        <v>126</v>
      </c>
      <c r="L138" s="94">
        <v>2.4E-2</v>
      </c>
      <c r="M138" s="94">
        <v>4.1600000000698002E-2</v>
      </c>
      <c r="N138" s="87">
        <v>7055.008245</v>
      </c>
      <c r="O138" s="89">
        <v>89.35</v>
      </c>
      <c r="P138" s="87">
        <v>6.3036500910000006</v>
      </c>
      <c r="Q138" s="88">
        <v>5.0061980187499815E-3</v>
      </c>
      <c r="R138" s="88">
        <v>8.1130890013055473E-5</v>
      </c>
    </row>
    <row r="139" spans="2:18">
      <c r="B139" s="86" t="s">
        <v>2414</v>
      </c>
      <c r="C139" s="93" t="s">
        <v>2173</v>
      </c>
      <c r="D139" s="82">
        <v>7490</v>
      </c>
      <c r="E139" s="82"/>
      <c r="F139" s="82" t="s">
        <v>2257</v>
      </c>
      <c r="G139" s="103">
        <v>43899</v>
      </c>
      <c r="H139" s="82" t="s">
        <v>2172</v>
      </c>
      <c r="I139" s="87">
        <v>3.1700000012288752</v>
      </c>
      <c r="J139" s="93" t="s">
        <v>122</v>
      </c>
      <c r="K139" s="93" t="s">
        <v>126</v>
      </c>
      <c r="L139" s="94">
        <v>2.3889999999999998E-2</v>
      </c>
      <c r="M139" s="94">
        <v>4.760000002251024E-2</v>
      </c>
      <c r="N139" s="87">
        <v>925.80000199999995</v>
      </c>
      <c r="O139" s="89">
        <v>94.05</v>
      </c>
      <c r="P139" s="87">
        <v>0.87071492900000003</v>
      </c>
      <c r="Q139" s="88">
        <v>6.9149957398164069E-4</v>
      </c>
      <c r="R139" s="88">
        <v>1.1206503552328028E-5</v>
      </c>
    </row>
    <row r="140" spans="2:18">
      <c r="B140" s="86" t="s">
        <v>2414</v>
      </c>
      <c r="C140" s="93" t="s">
        <v>2173</v>
      </c>
      <c r="D140" s="82">
        <v>7491</v>
      </c>
      <c r="E140" s="82"/>
      <c r="F140" s="82" t="s">
        <v>2257</v>
      </c>
      <c r="G140" s="103">
        <v>43899</v>
      </c>
      <c r="H140" s="82" t="s">
        <v>2172</v>
      </c>
      <c r="I140" s="87">
        <v>3.3599999999648076</v>
      </c>
      <c r="J140" s="93" t="s">
        <v>122</v>
      </c>
      <c r="K140" s="93" t="s">
        <v>126</v>
      </c>
      <c r="L140" s="94">
        <v>1.2969999999999999E-2</v>
      </c>
      <c r="M140" s="94">
        <v>1.7699999999936017E-2</v>
      </c>
      <c r="N140" s="87">
        <v>11725.280015</v>
      </c>
      <c r="O140" s="89">
        <v>106.63</v>
      </c>
      <c r="P140" s="87">
        <v>12.502666904</v>
      </c>
      <c r="Q140" s="88">
        <v>9.929298958592174E-3</v>
      </c>
      <c r="R140" s="88">
        <v>1.6091510138015571E-4</v>
      </c>
    </row>
    <row r="141" spans="2:18">
      <c r="B141" s="86" t="s">
        <v>2415</v>
      </c>
      <c r="C141" s="93" t="s">
        <v>2174</v>
      </c>
      <c r="D141" s="82" t="s">
        <v>2265</v>
      </c>
      <c r="E141" s="82"/>
      <c r="F141" s="82" t="s">
        <v>411</v>
      </c>
      <c r="G141" s="103">
        <v>43924</v>
      </c>
      <c r="H141" s="82" t="s">
        <v>124</v>
      </c>
      <c r="I141" s="87">
        <v>8.4899999998998066</v>
      </c>
      <c r="J141" s="93" t="s">
        <v>480</v>
      </c>
      <c r="K141" s="93" t="s">
        <v>126</v>
      </c>
      <c r="L141" s="94">
        <v>3.1400000000000004E-2</v>
      </c>
      <c r="M141" s="94">
        <v>2.6099999999233812E-2</v>
      </c>
      <c r="N141" s="87">
        <v>1542.5946819999999</v>
      </c>
      <c r="O141" s="89">
        <v>109.99</v>
      </c>
      <c r="P141" s="87">
        <v>1.6966998329999998</v>
      </c>
      <c r="Q141" s="88">
        <v>1.3474757037205006E-3</v>
      </c>
      <c r="R141" s="88">
        <v>2.1837311010144485E-5</v>
      </c>
    </row>
    <row r="142" spans="2:18">
      <c r="B142" s="86" t="s">
        <v>2415</v>
      </c>
      <c r="C142" s="93" t="s">
        <v>2174</v>
      </c>
      <c r="D142" s="82" t="s">
        <v>2266</v>
      </c>
      <c r="E142" s="82"/>
      <c r="F142" s="82" t="s">
        <v>411</v>
      </c>
      <c r="G142" s="103">
        <v>44015</v>
      </c>
      <c r="H142" s="82" t="s">
        <v>124</v>
      </c>
      <c r="I142" s="87">
        <v>8.1899999968011752</v>
      </c>
      <c r="J142" s="93" t="s">
        <v>480</v>
      </c>
      <c r="K142" s="93" t="s">
        <v>126</v>
      </c>
      <c r="L142" s="94">
        <v>3.1E-2</v>
      </c>
      <c r="M142" s="94">
        <v>3.8199999984993169E-2</v>
      </c>
      <c r="N142" s="87">
        <v>1271.6855430000001</v>
      </c>
      <c r="O142" s="89">
        <v>99.56</v>
      </c>
      <c r="P142" s="87">
        <v>1.266090095</v>
      </c>
      <c r="Q142" s="88">
        <v>1.0054964399431757E-3</v>
      </c>
      <c r="R142" s="88">
        <v>1.6295164668280119E-5</v>
      </c>
    </row>
    <row r="143" spans="2:18">
      <c r="B143" s="86" t="s">
        <v>2415</v>
      </c>
      <c r="C143" s="93" t="s">
        <v>2174</v>
      </c>
      <c r="D143" s="82" t="s">
        <v>2267</v>
      </c>
      <c r="E143" s="82"/>
      <c r="F143" s="82" t="s">
        <v>411</v>
      </c>
      <c r="G143" s="103">
        <v>44108</v>
      </c>
      <c r="H143" s="82" t="s">
        <v>124</v>
      </c>
      <c r="I143" s="87">
        <v>8.0999999989974025</v>
      </c>
      <c r="J143" s="93" t="s">
        <v>480</v>
      </c>
      <c r="K143" s="93" t="s">
        <v>126</v>
      </c>
      <c r="L143" s="94">
        <v>3.1E-2</v>
      </c>
      <c r="M143" s="94">
        <v>4.1799999994987014E-2</v>
      </c>
      <c r="N143" s="87">
        <v>2062.6799919999999</v>
      </c>
      <c r="O143" s="89">
        <v>96.71</v>
      </c>
      <c r="P143" s="87">
        <v>1.9948178999999999</v>
      </c>
      <c r="Q143" s="88">
        <v>1.5842334638791419E-3</v>
      </c>
      <c r="R143" s="88">
        <v>2.5674228312901179E-5</v>
      </c>
    </row>
    <row r="144" spans="2:18">
      <c r="B144" s="86" t="s">
        <v>2415</v>
      </c>
      <c r="C144" s="93" t="s">
        <v>2174</v>
      </c>
      <c r="D144" s="82" t="s">
        <v>2268</v>
      </c>
      <c r="E144" s="82"/>
      <c r="F144" s="82" t="s">
        <v>411</v>
      </c>
      <c r="G144" s="103">
        <v>44200</v>
      </c>
      <c r="H144" s="82" t="s">
        <v>124</v>
      </c>
      <c r="I144" s="87">
        <v>8.0399999998424345</v>
      </c>
      <c r="J144" s="93" t="s">
        <v>480</v>
      </c>
      <c r="K144" s="93" t="s">
        <v>126</v>
      </c>
      <c r="L144" s="94">
        <v>3.1E-2</v>
      </c>
      <c r="M144" s="94">
        <v>4.4300000002757363E-2</v>
      </c>
      <c r="N144" s="87">
        <v>1070.146137</v>
      </c>
      <c r="O144" s="89">
        <v>94.89</v>
      </c>
      <c r="P144" s="87">
        <v>1.015461704</v>
      </c>
      <c r="Q144" s="88">
        <v>8.0645376841892988E-4</v>
      </c>
      <c r="R144" s="88">
        <v>1.3069461443825863E-5</v>
      </c>
    </row>
    <row r="145" spans="2:18">
      <c r="B145" s="86" t="s">
        <v>2415</v>
      </c>
      <c r="C145" s="93" t="s">
        <v>2174</v>
      </c>
      <c r="D145" s="82" t="s">
        <v>2269</v>
      </c>
      <c r="E145" s="82"/>
      <c r="F145" s="82" t="s">
        <v>411</v>
      </c>
      <c r="G145" s="103">
        <v>44290</v>
      </c>
      <c r="H145" s="82" t="s">
        <v>124</v>
      </c>
      <c r="I145" s="87">
        <v>8.0000000020773019</v>
      </c>
      <c r="J145" s="93" t="s">
        <v>480</v>
      </c>
      <c r="K145" s="93" t="s">
        <v>126</v>
      </c>
      <c r="L145" s="94">
        <v>3.1E-2</v>
      </c>
      <c r="M145" s="94">
        <v>4.5800000009451718E-2</v>
      </c>
      <c r="N145" s="87">
        <v>2055.4808079999998</v>
      </c>
      <c r="O145" s="89">
        <v>93.68</v>
      </c>
      <c r="P145" s="87">
        <v>1.9255744210000003</v>
      </c>
      <c r="Q145" s="88">
        <v>1.5292420601087967E-3</v>
      </c>
      <c r="R145" s="88">
        <v>2.4783032736089094E-5</v>
      </c>
    </row>
    <row r="146" spans="2:18">
      <c r="B146" s="86" t="s">
        <v>2415</v>
      </c>
      <c r="C146" s="93" t="s">
        <v>2174</v>
      </c>
      <c r="D146" s="82" t="s">
        <v>2270</v>
      </c>
      <c r="E146" s="82"/>
      <c r="F146" s="82" t="s">
        <v>411</v>
      </c>
      <c r="G146" s="103">
        <v>44496</v>
      </c>
      <c r="H146" s="82" t="s">
        <v>124</v>
      </c>
      <c r="I146" s="87">
        <v>7.6399999992155747</v>
      </c>
      <c r="J146" s="93" t="s">
        <v>480</v>
      </c>
      <c r="K146" s="93" t="s">
        <v>126</v>
      </c>
      <c r="L146" s="94">
        <v>3.1E-2</v>
      </c>
      <c r="M146" s="94">
        <v>6.0799999991731753E-2</v>
      </c>
      <c r="N146" s="87">
        <v>2302.578211</v>
      </c>
      <c r="O146" s="89">
        <v>81.94</v>
      </c>
      <c r="P146" s="87">
        <v>1.886732582</v>
      </c>
      <c r="Q146" s="88">
        <v>1.4983948629072846E-3</v>
      </c>
      <c r="R146" s="88">
        <v>2.4283120316725425E-5</v>
      </c>
    </row>
    <row r="147" spans="2:18">
      <c r="B147" s="86" t="s">
        <v>2415</v>
      </c>
      <c r="C147" s="93" t="s">
        <v>2174</v>
      </c>
      <c r="D147" s="82" t="s">
        <v>2271</v>
      </c>
      <c r="E147" s="82"/>
      <c r="F147" s="82" t="s">
        <v>411</v>
      </c>
      <c r="G147" s="103">
        <v>44615</v>
      </c>
      <c r="H147" s="82" t="s">
        <v>124</v>
      </c>
      <c r="I147" s="87">
        <v>7.830000001202194</v>
      </c>
      <c r="J147" s="93" t="s">
        <v>480</v>
      </c>
      <c r="K147" s="93" t="s">
        <v>126</v>
      </c>
      <c r="L147" s="94">
        <v>3.1E-2</v>
      </c>
      <c r="M147" s="94">
        <v>5.2600000008345138E-2</v>
      </c>
      <c r="N147" s="87">
        <v>2795.1198170000002</v>
      </c>
      <c r="O147" s="89">
        <v>86.6</v>
      </c>
      <c r="P147" s="87">
        <v>2.4205739230000001</v>
      </c>
      <c r="Q147" s="88">
        <v>1.9223580310813401E-3</v>
      </c>
      <c r="R147" s="88">
        <v>3.1153905099486459E-5</v>
      </c>
    </row>
    <row r="148" spans="2:18">
      <c r="B148" s="86" t="s">
        <v>2415</v>
      </c>
      <c r="C148" s="93" t="s">
        <v>2174</v>
      </c>
      <c r="D148" s="82" t="s">
        <v>2272</v>
      </c>
      <c r="E148" s="82"/>
      <c r="F148" s="82" t="s">
        <v>411</v>
      </c>
      <c r="G148" s="103">
        <v>44753</v>
      </c>
      <c r="H148" s="82" t="s">
        <v>124</v>
      </c>
      <c r="I148" s="87">
        <v>8.1899999998418593</v>
      </c>
      <c r="J148" s="93" t="s">
        <v>480</v>
      </c>
      <c r="K148" s="93" t="s">
        <v>126</v>
      </c>
      <c r="L148" s="94">
        <v>3.2599999999999997E-2</v>
      </c>
      <c r="M148" s="94">
        <v>3.6799999999096333E-2</v>
      </c>
      <c r="N148" s="87">
        <v>4126.1293429999996</v>
      </c>
      <c r="O148" s="89">
        <v>96.55</v>
      </c>
      <c r="P148" s="87">
        <v>3.9837780769999998</v>
      </c>
      <c r="Q148" s="88">
        <v>3.16381487365413E-3</v>
      </c>
      <c r="R148" s="88">
        <v>5.1273065023543457E-5</v>
      </c>
    </row>
    <row r="149" spans="2:18">
      <c r="B149" s="86" t="s">
        <v>2415</v>
      </c>
      <c r="C149" s="93" t="s">
        <v>2174</v>
      </c>
      <c r="D149" s="82" t="s">
        <v>2273</v>
      </c>
      <c r="E149" s="82"/>
      <c r="F149" s="82" t="s">
        <v>411</v>
      </c>
      <c r="G149" s="103">
        <v>43011</v>
      </c>
      <c r="H149" s="82" t="s">
        <v>124</v>
      </c>
      <c r="I149" s="87">
        <v>8.2099999984209671</v>
      </c>
      <c r="J149" s="93" t="s">
        <v>480</v>
      </c>
      <c r="K149" s="93" t="s">
        <v>126</v>
      </c>
      <c r="L149" s="94">
        <v>3.9E-2</v>
      </c>
      <c r="M149" s="94">
        <v>3.1499999992696107E-2</v>
      </c>
      <c r="N149" s="87">
        <v>1269.7305040000001</v>
      </c>
      <c r="O149" s="89">
        <v>113.22</v>
      </c>
      <c r="P149" s="87">
        <v>1.4375888870000002</v>
      </c>
      <c r="Q149" s="88">
        <v>1.1416964035093984E-3</v>
      </c>
      <c r="R149" s="88">
        <v>1.8502433382479419E-5</v>
      </c>
    </row>
    <row r="150" spans="2:18">
      <c r="B150" s="86" t="s">
        <v>2415</v>
      </c>
      <c r="C150" s="93" t="s">
        <v>2174</v>
      </c>
      <c r="D150" s="82" t="s">
        <v>2274</v>
      </c>
      <c r="E150" s="82"/>
      <c r="F150" s="82" t="s">
        <v>411</v>
      </c>
      <c r="G150" s="103">
        <v>43104</v>
      </c>
      <c r="H150" s="82" t="s">
        <v>124</v>
      </c>
      <c r="I150" s="87">
        <v>7.989999999036093</v>
      </c>
      <c r="J150" s="93" t="s">
        <v>480</v>
      </c>
      <c r="K150" s="93" t="s">
        <v>126</v>
      </c>
      <c r="L150" s="94">
        <v>3.8199999999999998E-2</v>
      </c>
      <c r="M150" s="94">
        <v>4.0399999996279655E-2</v>
      </c>
      <c r="N150" s="87">
        <v>2256.1732729999999</v>
      </c>
      <c r="O150" s="89">
        <v>104.84</v>
      </c>
      <c r="P150" s="87">
        <v>2.365372072</v>
      </c>
      <c r="Q150" s="88">
        <v>1.8785181298942341E-3</v>
      </c>
      <c r="R150" s="88">
        <v>3.0443431764617775E-5</v>
      </c>
    </row>
    <row r="151" spans="2:18">
      <c r="B151" s="86" t="s">
        <v>2415</v>
      </c>
      <c r="C151" s="93" t="s">
        <v>2174</v>
      </c>
      <c r="D151" s="82" t="s">
        <v>2275</v>
      </c>
      <c r="E151" s="82"/>
      <c r="F151" s="82" t="s">
        <v>411</v>
      </c>
      <c r="G151" s="103">
        <v>43194</v>
      </c>
      <c r="H151" s="82" t="s">
        <v>124</v>
      </c>
      <c r="I151" s="87">
        <v>8.1999999991388339</v>
      </c>
      <c r="J151" s="93" t="s">
        <v>480</v>
      </c>
      <c r="K151" s="93" t="s">
        <v>126</v>
      </c>
      <c r="L151" s="94">
        <v>3.7900000000000003E-2</v>
      </c>
      <c r="M151" s="94">
        <v>3.2399999994586953E-2</v>
      </c>
      <c r="N151" s="87">
        <v>1455.6772860000001</v>
      </c>
      <c r="O151" s="89">
        <v>111.68</v>
      </c>
      <c r="P151" s="87">
        <v>1.6257004119999996</v>
      </c>
      <c r="Q151" s="88">
        <v>1.2910897756293982E-3</v>
      </c>
      <c r="R151" s="88">
        <v>2.0923515648253157E-5</v>
      </c>
    </row>
    <row r="152" spans="2:18">
      <c r="B152" s="86" t="s">
        <v>2415</v>
      </c>
      <c r="C152" s="93" t="s">
        <v>2174</v>
      </c>
      <c r="D152" s="82" t="s">
        <v>2276</v>
      </c>
      <c r="E152" s="82"/>
      <c r="F152" s="82" t="s">
        <v>411</v>
      </c>
      <c r="G152" s="103">
        <v>43285</v>
      </c>
      <c r="H152" s="82" t="s">
        <v>124</v>
      </c>
      <c r="I152" s="87">
        <v>8.1499999988524241</v>
      </c>
      <c r="J152" s="93" t="s">
        <v>480</v>
      </c>
      <c r="K152" s="93" t="s">
        <v>126</v>
      </c>
      <c r="L152" s="94">
        <v>4.0099999999999997E-2</v>
      </c>
      <c r="M152" s="94">
        <v>3.2499999993114537E-2</v>
      </c>
      <c r="N152" s="87">
        <v>1941.972143</v>
      </c>
      <c r="O152" s="89">
        <v>112.18</v>
      </c>
      <c r="P152" s="87">
        <v>2.1785043500000003</v>
      </c>
      <c r="Q152" s="88">
        <v>1.7301125543721454E-3</v>
      </c>
      <c r="R152" s="88">
        <v>2.8038357818299294E-5</v>
      </c>
    </row>
    <row r="153" spans="2:18">
      <c r="B153" s="86" t="s">
        <v>2415</v>
      </c>
      <c r="C153" s="93" t="s">
        <v>2174</v>
      </c>
      <c r="D153" s="82" t="s">
        <v>2277</v>
      </c>
      <c r="E153" s="82"/>
      <c r="F153" s="82" t="s">
        <v>411</v>
      </c>
      <c r="G153" s="103">
        <v>43377</v>
      </c>
      <c r="H153" s="82" t="s">
        <v>124</v>
      </c>
      <c r="I153" s="87">
        <v>8.099999999952928</v>
      </c>
      <c r="J153" s="93" t="s">
        <v>480</v>
      </c>
      <c r="K153" s="93" t="s">
        <v>126</v>
      </c>
      <c r="L153" s="94">
        <v>3.9699999999999999E-2</v>
      </c>
      <c r="M153" s="94">
        <v>3.5000000000000003E-2</v>
      </c>
      <c r="N153" s="87">
        <v>3882.6298980000006</v>
      </c>
      <c r="O153" s="89">
        <v>109.43</v>
      </c>
      <c r="P153" s="87">
        <v>4.2487619519999997</v>
      </c>
      <c r="Q153" s="88">
        <v>3.3742583041864943E-3</v>
      </c>
      <c r="R153" s="88">
        <v>5.4683529961715135E-5</v>
      </c>
    </row>
    <row r="154" spans="2:18">
      <c r="B154" s="86" t="s">
        <v>2415</v>
      </c>
      <c r="C154" s="93" t="s">
        <v>2174</v>
      </c>
      <c r="D154" s="82" t="s">
        <v>2278</v>
      </c>
      <c r="E154" s="82"/>
      <c r="F154" s="82" t="s">
        <v>411</v>
      </c>
      <c r="G154" s="103">
        <v>43469</v>
      </c>
      <c r="H154" s="82" t="s">
        <v>124</v>
      </c>
      <c r="I154" s="87">
        <v>8.2100000008550502</v>
      </c>
      <c r="J154" s="93" t="s">
        <v>480</v>
      </c>
      <c r="K154" s="93" t="s">
        <v>126</v>
      </c>
      <c r="L154" s="94">
        <v>4.1700000000000001E-2</v>
      </c>
      <c r="M154" s="94">
        <v>2.9100000002599602E-2</v>
      </c>
      <c r="N154" s="87">
        <v>2742.714446</v>
      </c>
      <c r="O154" s="89">
        <v>116.41</v>
      </c>
      <c r="P154" s="87">
        <v>3.1927939869999999</v>
      </c>
      <c r="Q154" s="88">
        <v>2.5356354970934971E-3</v>
      </c>
      <c r="R154" s="88">
        <v>4.1092734218143937E-5</v>
      </c>
    </row>
    <row r="155" spans="2:18">
      <c r="B155" s="86" t="s">
        <v>2415</v>
      </c>
      <c r="C155" s="93" t="s">
        <v>2174</v>
      </c>
      <c r="D155" s="82" t="s">
        <v>2279</v>
      </c>
      <c r="E155" s="82"/>
      <c r="F155" s="82" t="s">
        <v>411</v>
      </c>
      <c r="G155" s="103">
        <v>43559</v>
      </c>
      <c r="H155" s="82" t="s">
        <v>124</v>
      </c>
      <c r="I155" s="87">
        <v>8.2300000005826526</v>
      </c>
      <c r="J155" s="93" t="s">
        <v>480</v>
      </c>
      <c r="K155" s="93" t="s">
        <v>126</v>
      </c>
      <c r="L155" s="94">
        <v>3.7200000000000004E-2</v>
      </c>
      <c r="M155" s="94">
        <v>3.1600000002058051E-2</v>
      </c>
      <c r="N155" s="87">
        <v>6512.6134380000003</v>
      </c>
      <c r="O155" s="89">
        <v>110.42</v>
      </c>
      <c r="P155" s="87">
        <v>7.1912279470000016</v>
      </c>
      <c r="Q155" s="88">
        <v>5.7110896989746801E-3</v>
      </c>
      <c r="R155" s="88">
        <v>9.2554427229369485E-5</v>
      </c>
    </row>
    <row r="156" spans="2:18">
      <c r="B156" s="86" t="s">
        <v>2415</v>
      </c>
      <c r="C156" s="93" t="s">
        <v>2174</v>
      </c>
      <c r="D156" s="82" t="s">
        <v>2280</v>
      </c>
      <c r="E156" s="82"/>
      <c r="F156" s="82" t="s">
        <v>411</v>
      </c>
      <c r="G156" s="103">
        <v>43742</v>
      </c>
      <c r="H156" s="82" t="s">
        <v>124</v>
      </c>
      <c r="I156" s="87">
        <v>8.1000000003854424</v>
      </c>
      <c r="J156" s="93" t="s">
        <v>480</v>
      </c>
      <c r="K156" s="93" t="s">
        <v>126</v>
      </c>
      <c r="L156" s="94">
        <v>3.1E-2</v>
      </c>
      <c r="M156" s="94">
        <v>4.2000000002202532E-2</v>
      </c>
      <c r="N156" s="87">
        <v>7582.0670959999998</v>
      </c>
      <c r="O156" s="89">
        <v>95.81</v>
      </c>
      <c r="P156" s="87">
        <v>7.2643789219999997</v>
      </c>
      <c r="Q156" s="88">
        <v>5.7691843363400167E-3</v>
      </c>
      <c r="R156" s="88">
        <v>9.3495914085619017E-5</v>
      </c>
    </row>
    <row r="157" spans="2:18">
      <c r="B157" s="86" t="s">
        <v>2415</v>
      </c>
      <c r="C157" s="93" t="s">
        <v>2174</v>
      </c>
      <c r="D157" s="82" t="s">
        <v>2281</v>
      </c>
      <c r="E157" s="82"/>
      <c r="F157" s="82" t="s">
        <v>411</v>
      </c>
      <c r="G157" s="103">
        <v>42935</v>
      </c>
      <c r="H157" s="82" t="s">
        <v>124</v>
      </c>
      <c r="I157" s="87">
        <v>8.1700000000773016</v>
      </c>
      <c r="J157" s="93" t="s">
        <v>480</v>
      </c>
      <c r="K157" s="93" t="s">
        <v>126</v>
      </c>
      <c r="L157" s="94">
        <v>4.0800000000000003E-2</v>
      </c>
      <c r="M157" s="94">
        <v>3.1300000000247949E-2</v>
      </c>
      <c r="N157" s="87">
        <v>5947.4553350000006</v>
      </c>
      <c r="O157" s="89">
        <v>115.28</v>
      </c>
      <c r="P157" s="87">
        <v>6.8562264910000001</v>
      </c>
      <c r="Q157" s="88">
        <v>5.4450400926204165E-3</v>
      </c>
      <c r="R157" s="88">
        <v>8.8242803663880954E-5</v>
      </c>
    </row>
    <row r="158" spans="2:18">
      <c r="B158" s="86" t="s">
        <v>2398</v>
      </c>
      <c r="C158" s="93" t="s">
        <v>2174</v>
      </c>
      <c r="D158" s="82" t="s">
        <v>2282</v>
      </c>
      <c r="E158" s="82"/>
      <c r="F158" s="82" t="s">
        <v>2257</v>
      </c>
      <c r="G158" s="103">
        <v>40742</v>
      </c>
      <c r="H158" s="82" t="s">
        <v>2172</v>
      </c>
      <c r="I158" s="87">
        <v>5.6300000000337267</v>
      </c>
      <c r="J158" s="93" t="s">
        <v>267</v>
      </c>
      <c r="K158" s="93" t="s">
        <v>126</v>
      </c>
      <c r="L158" s="94">
        <v>0.06</v>
      </c>
      <c r="M158" s="94">
        <v>1.4800000000226951E-2</v>
      </c>
      <c r="N158" s="87">
        <v>21983.714807</v>
      </c>
      <c r="O158" s="89">
        <v>144.31</v>
      </c>
      <c r="P158" s="87">
        <v>31.724698511000003</v>
      </c>
      <c r="Q158" s="88">
        <v>2.5194945870800033E-2</v>
      </c>
      <c r="R158" s="88">
        <v>4.0831153195956891E-4</v>
      </c>
    </row>
    <row r="159" spans="2:18">
      <c r="B159" s="86" t="s">
        <v>2398</v>
      </c>
      <c r="C159" s="93" t="s">
        <v>2174</v>
      </c>
      <c r="D159" s="82" t="s">
        <v>2283</v>
      </c>
      <c r="E159" s="82"/>
      <c r="F159" s="82" t="s">
        <v>2257</v>
      </c>
      <c r="G159" s="103">
        <v>42201</v>
      </c>
      <c r="H159" s="82" t="s">
        <v>2172</v>
      </c>
      <c r="I159" s="87">
        <v>5.1699999986182821</v>
      </c>
      <c r="J159" s="93" t="s">
        <v>267</v>
      </c>
      <c r="K159" s="93" t="s">
        <v>126</v>
      </c>
      <c r="L159" s="94">
        <v>4.2030000000000005E-2</v>
      </c>
      <c r="M159" s="94">
        <v>2.6999999991364265E-2</v>
      </c>
      <c r="N159" s="87">
        <v>1573.47497</v>
      </c>
      <c r="O159" s="89">
        <v>117.75</v>
      </c>
      <c r="P159" s="87">
        <v>1.8527666679999999</v>
      </c>
      <c r="Q159" s="88">
        <v>1.4714200008960497E-3</v>
      </c>
      <c r="R159" s="88">
        <v>2.3845963305605578E-5</v>
      </c>
    </row>
    <row r="160" spans="2:18">
      <c r="B160" s="86" t="s">
        <v>2416</v>
      </c>
      <c r="C160" s="93" t="s">
        <v>2174</v>
      </c>
      <c r="D160" s="82" t="s">
        <v>2284</v>
      </c>
      <c r="E160" s="82"/>
      <c r="F160" s="82" t="s">
        <v>2257</v>
      </c>
      <c r="G160" s="103">
        <v>42521</v>
      </c>
      <c r="H160" s="82" t="s">
        <v>2172</v>
      </c>
      <c r="I160" s="87">
        <v>1.8100000007311861</v>
      </c>
      <c r="J160" s="93" t="s">
        <v>122</v>
      </c>
      <c r="K160" s="93" t="s">
        <v>126</v>
      </c>
      <c r="L160" s="94">
        <v>2.3E-2</v>
      </c>
      <c r="M160" s="94">
        <v>2.9700000009400956E-2</v>
      </c>
      <c r="N160" s="87">
        <v>1413.0606519999999</v>
      </c>
      <c r="O160" s="89">
        <v>108.4</v>
      </c>
      <c r="P160" s="87">
        <v>1.5317577480000002</v>
      </c>
      <c r="Q160" s="88">
        <v>1.216482909511567E-3</v>
      </c>
      <c r="R160" s="88">
        <v>1.9714430145331739E-5</v>
      </c>
    </row>
    <row r="161" spans="2:18">
      <c r="B161" s="86" t="s">
        <v>2417</v>
      </c>
      <c r="C161" s="93" t="s">
        <v>2174</v>
      </c>
      <c r="D161" s="82" t="s">
        <v>2285</v>
      </c>
      <c r="E161" s="82"/>
      <c r="F161" s="82" t="s">
        <v>411</v>
      </c>
      <c r="G161" s="103">
        <v>44592</v>
      </c>
      <c r="H161" s="82" t="s">
        <v>124</v>
      </c>
      <c r="I161" s="87">
        <v>12.209999998100216</v>
      </c>
      <c r="J161" s="93" t="s">
        <v>480</v>
      </c>
      <c r="K161" s="93" t="s">
        <v>126</v>
      </c>
      <c r="L161" s="94">
        <v>2.7473999999999998E-2</v>
      </c>
      <c r="M161" s="94">
        <v>3.8099999993538802E-2</v>
      </c>
      <c r="N161" s="87">
        <v>2395.3810290000001</v>
      </c>
      <c r="O161" s="89">
        <v>86.58</v>
      </c>
      <c r="P161" s="87">
        <v>2.0739210140000002</v>
      </c>
      <c r="Q161" s="88">
        <v>1.6470551381261231E-3</v>
      </c>
      <c r="R161" s="88">
        <v>2.6692321948965627E-5</v>
      </c>
    </row>
    <row r="162" spans="2:18">
      <c r="B162" s="86" t="s">
        <v>2417</v>
      </c>
      <c r="C162" s="93" t="s">
        <v>2174</v>
      </c>
      <c r="D162" s="82" t="s">
        <v>2286</v>
      </c>
      <c r="E162" s="82"/>
      <c r="F162" s="82" t="s">
        <v>411</v>
      </c>
      <c r="G162" s="103">
        <v>44837</v>
      </c>
      <c r="H162" s="82" t="s">
        <v>124</v>
      </c>
      <c r="I162" s="87">
        <v>12.050000000752377</v>
      </c>
      <c r="J162" s="93" t="s">
        <v>480</v>
      </c>
      <c r="K162" s="93" t="s">
        <v>126</v>
      </c>
      <c r="L162" s="94">
        <v>3.9636999999999999E-2</v>
      </c>
      <c r="M162" s="94">
        <v>3.4000000003761882E-2</v>
      </c>
      <c r="N162" s="87">
        <v>2085.1002109999999</v>
      </c>
      <c r="O162" s="89">
        <v>101.99</v>
      </c>
      <c r="P162" s="87">
        <v>2.1265936080000003</v>
      </c>
      <c r="Q162" s="88">
        <v>1.6888863679562342E-3</v>
      </c>
      <c r="R162" s="88">
        <v>2.7370242577304059E-5</v>
      </c>
    </row>
    <row r="163" spans="2:18">
      <c r="B163" s="86" t="s">
        <v>2418</v>
      </c>
      <c r="C163" s="93" t="s">
        <v>2173</v>
      </c>
      <c r="D163" s="82" t="s">
        <v>2287</v>
      </c>
      <c r="E163" s="82"/>
      <c r="F163" s="82" t="s">
        <v>411</v>
      </c>
      <c r="G163" s="103">
        <v>42432</v>
      </c>
      <c r="H163" s="82" t="s">
        <v>124</v>
      </c>
      <c r="I163" s="87">
        <v>4.7600000002189589</v>
      </c>
      <c r="J163" s="93" t="s">
        <v>480</v>
      </c>
      <c r="K163" s="93" t="s">
        <v>126</v>
      </c>
      <c r="L163" s="94">
        <v>2.5399999999999999E-2</v>
      </c>
      <c r="M163" s="94">
        <v>1.6900000000284229E-2</v>
      </c>
      <c r="N163" s="87">
        <v>8286.3598529999999</v>
      </c>
      <c r="O163" s="89">
        <v>114.64</v>
      </c>
      <c r="P163" s="87">
        <v>9.4994830170000011</v>
      </c>
      <c r="Q163" s="88">
        <v>7.5442469636366272E-3</v>
      </c>
      <c r="R163" s="88">
        <v>1.2226273678062811E-4</v>
      </c>
    </row>
    <row r="164" spans="2:18">
      <c r="B164" s="86" t="s">
        <v>2419</v>
      </c>
      <c r="C164" s="93" t="s">
        <v>2174</v>
      </c>
      <c r="D164" s="82" t="s">
        <v>2288</v>
      </c>
      <c r="E164" s="82"/>
      <c r="F164" s="82" t="s">
        <v>411</v>
      </c>
      <c r="G164" s="103">
        <v>42242</v>
      </c>
      <c r="H164" s="82" t="s">
        <v>124</v>
      </c>
      <c r="I164" s="87">
        <v>3.3999999999728119</v>
      </c>
      <c r="J164" s="93" t="s">
        <v>416</v>
      </c>
      <c r="K164" s="93" t="s">
        <v>126</v>
      </c>
      <c r="L164" s="94">
        <v>2.3599999999999999E-2</v>
      </c>
      <c r="M164" s="94">
        <v>2.5499999999626169E-2</v>
      </c>
      <c r="N164" s="87">
        <v>13725.566331</v>
      </c>
      <c r="O164" s="89">
        <v>107.19</v>
      </c>
      <c r="P164" s="87">
        <v>14.712435741</v>
      </c>
      <c r="Q164" s="88">
        <v>1.168424097059873E-2</v>
      </c>
      <c r="R164" s="88">
        <v>1.893558475955732E-4</v>
      </c>
    </row>
    <row r="165" spans="2:18">
      <c r="B165" s="86" t="s">
        <v>2420</v>
      </c>
      <c r="C165" s="93" t="s">
        <v>2173</v>
      </c>
      <c r="D165" s="82">
        <v>7134</v>
      </c>
      <c r="E165" s="82"/>
      <c r="F165" s="82" t="s">
        <v>411</v>
      </c>
      <c r="G165" s="103">
        <v>43705</v>
      </c>
      <c r="H165" s="82" t="s">
        <v>124</v>
      </c>
      <c r="I165" s="87">
        <v>5.6299999982560101</v>
      </c>
      <c r="J165" s="93" t="s">
        <v>480</v>
      </c>
      <c r="K165" s="93" t="s">
        <v>126</v>
      </c>
      <c r="L165" s="94">
        <v>0.04</v>
      </c>
      <c r="M165" s="94">
        <v>3.1399999994890231E-2</v>
      </c>
      <c r="N165" s="87">
        <v>800.27954899999997</v>
      </c>
      <c r="O165" s="89">
        <v>112.49</v>
      </c>
      <c r="P165" s="87">
        <v>0.900234439</v>
      </c>
      <c r="Q165" s="88">
        <v>7.1494321541844296E-4</v>
      </c>
      <c r="R165" s="88">
        <v>1.1586433288984677E-5</v>
      </c>
    </row>
    <row r="166" spans="2:18">
      <c r="B166" s="86" t="s">
        <v>2420</v>
      </c>
      <c r="C166" s="93" t="s">
        <v>2173</v>
      </c>
      <c r="D166" s="82" t="s">
        <v>2289</v>
      </c>
      <c r="E166" s="82"/>
      <c r="F166" s="82" t="s">
        <v>411</v>
      </c>
      <c r="G166" s="103">
        <v>43256</v>
      </c>
      <c r="H166" s="82" t="s">
        <v>124</v>
      </c>
      <c r="I166" s="87">
        <v>5.6400000001623694</v>
      </c>
      <c r="J166" s="93" t="s">
        <v>480</v>
      </c>
      <c r="K166" s="93" t="s">
        <v>126</v>
      </c>
      <c r="L166" s="94">
        <v>0.04</v>
      </c>
      <c r="M166" s="94">
        <v>3.0500000001197809E-2</v>
      </c>
      <c r="N166" s="87">
        <v>13148.524706999999</v>
      </c>
      <c r="O166" s="89">
        <v>114.29</v>
      </c>
      <c r="P166" s="87">
        <v>15.027448004</v>
      </c>
      <c r="Q166" s="88">
        <v>1.1934415670042171E-2</v>
      </c>
      <c r="R166" s="88">
        <v>1.934102010087974E-4</v>
      </c>
    </row>
    <row r="167" spans="2:18">
      <c r="B167" s="86" t="s">
        <v>2421</v>
      </c>
      <c r="C167" s="93" t="s">
        <v>2174</v>
      </c>
      <c r="D167" s="82" t="s">
        <v>2290</v>
      </c>
      <c r="E167" s="82"/>
      <c r="F167" s="82" t="s">
        <v>407</v>
      </c>
      <c r="G167" s="103">
        <v>44376</v>
      </c>
      <c r="H167" s="82" t="s">
        <v>247</v>
      </c>
      <c r="I167" s="87">
        <v>5.3800000002027106</v>
      </c>
      <c r="J167" s="93" t="s">
        <v>122</v>
      </c>
      <c r="K167" s="93" t="s">
        <v>126</v>
      </c>
      <c r="L167" s="94">
        <v>5.9000000000000004E-2</v>
      </c>
      <c r="M167" s="94">
        <v>5.7700000003181422E-2</v>
      </c>
      <c r="N167" s="87">
        <v>7234.6505299999999</v>
      </c>
      <c r="O167" s="89">
        <v>98.19</v>
      </c>
      <c r="P167" s="87">
        <v>7.1037036620000009</v>
      </c>
      <c r="Q167" s="88">
        <v>5.6415801456469817E-3</v>
      </c>
      <c r="R167" s="88">
        <v>9.1427949230543903E-5</v>
      </c>
    </row>
    <row r="168" spans="2:18">
      <c r="B168" s="86" t="s">
        <v>2421</v>
      </c>
      <c r="C168" s="93" t="s">
        <v>2174</v>
      </c>
      <c r="D168" s="82" t="s">
        <v>2291</v>
      </c>
      <c r="E168" s="82"/>
      <c r="F168" s="82" t="s">
        <v>407</v>
      </c>
      <c r="G168" s="103">
        <v>44431</v>
      </c>
      <c r="H168" s="82" t="s">
        <v>247</v>
      </c>
      <c r="I168" s="87">
        <v>5.3799999990707406</v>
      </c>
      <c r="J168" s="93" t="s">
        <v>122</v>
      </c>
      <c r="K168" s="93" t="s">
        <v>126</v>
      </c>
      <c r="L168" s="94">
        <v>5.9000000000000004E-2</v>
      </c>
      <c r="M168" s="94">
        <v>5.7599999989566199E-2</v>
      </c>
      <c r="N168" s="87">
        <v>1248.7600769999999</v>
      </c>
      <c r="O168" s="89">
        <v>98.24</v>
      </c>
      <c r="P168" s="87">
        <v>1.2267819529999999</v>
      </c>
      <c r="Q168" s="88">
        <v>9.7427891680017936E-4</v>
      </c>
      <c r="R168" s="88">
        <v>1.5789250713796384E-5</v>
      </c>
    </row>
    <row r="169" spans="2:18">
      <c r="B169" s="86" t="s">
        <v>2421</v>
      </c>
      <c r="C169" s="93" t="s">
        <v>2174</v>
      </c>
      <c r="D169" s="82" t="s">
        <v>2292</v>
      </c>
      <c r="E169" s="82"/>
      <c r="F169" s="82" t="s">
        <v>407</v>
      </c>
      <c r="G169" s="103">
        <v>44859</v>
      </c>
      <c r="H169" s="82" t="s">
        <v>247</v>
      </c>
      <c r="I169" s="87">
        <v>5.3800000000156309</v>
      </c>
      <c r="J169" s="93" t="s">
        <v>122</v>
      </c>
      <c r="K169" s="93" t="s">
        <v>126</v>
      </c>
      <c r="L169" s="94">
        <v>5.9000000000000004E-2</v>
      </c>
      <c r="M169" s="94">
        <v>5.3400000001511121E-2</v>
      </c>
      <c r="N169" s="87">
        <v>3823.6640769999999</v>
      </c>
      <c r="O169" s="89">
        <v>100.38</v>
      </c>
      <c r="P169" s="87">
        <v>3.8381941630000007</v>
      </c>
      <c r="Q169" s="88">
        <v>3.0481958447887373E-3</v>
      </c>
      <c r="R169" s="88">
        <v>4.9399332766217236E-5</v>
      </c>
    </row>
    <row r="170" spans="2:18">
      <c r="B170" s="86" t="s">
        <v>2422</v>
      </c>
      <c r="C170" s="93" t="s">
        <v>2174</v>
      </c>
      <c r="D170" s="82" t="s">
        <v>2293</v>
      </c>
      <c r="E170" s="82"/>
      <c r="F170" s="82" t="s">
        <v>407</v>
      </c>
      <c r="G170" s="103">
        <v>42516</v>
      </c>
      <c r="H170" s="82" t="s">
        <v>247</v>
      </c>
      <c r="I170" s="87">
        <v>3.7699999999579821</v>
      </c>
      <c r="J170" s="93" t="s">
        <v>278</v>
      </c>
      <c r="K170" s="93" t="s">
        <v>126</v>
      </c>
      <c r="L170" s="94">
        <v>2.3269999999999999E-2</v>
      </c>
      <c r="M170" s="94">
        <v>2.8199999999376519E-2</v>
      </c>
      <c r="N170" s="87">
        <v>13706.030068999999</v>
      </c>
      <c r="O170" s="89">
        <v>107.66</v>
      </c>
      <c r="P170" s="87">
        <v>14.755911706000001</v>
      </c>
      <c r="Q170" s="88">
        <v>1.1718768472395981E-2</v>
      </c>
      <c r="R170" s="88">
        <v>1.899154033582991E-4</v>
      </c>
    </row>
    <row r="171" spans="2:18">
      <c r="B171" s="86" t="s">
        <v>2423</v>
      </c>
      <c r="C171" s="93" t="s">
        <v>2173</v>
      </c>
      <c r="D171" s="82" t="s">
        <v>2294</v>
      </c>
      <c r="E171" s="82"/>
      <c r="F171" s="82" t="s">
        <v>2257</v>
      </c>
      <c r="G171" s="103">
        <v>42978</v>
      </c>
      <c r="H171" s="82" t="s">
        <v>2172</v>
      </c>
      <c r="I171" s="87">
        <v>1.1900000002629409</v>
      </c>
      <c r="J171" s="93" t="s">
        <v>122</v>
      </c>
      <c r="K171" s="93" t="s">
        <v>126</v>
      </c>
      <c r="L171" s="94">
        <v>2.76E-2</v>
      </c>
      <c r="M171" s="94">
        <v>5.2300000015484294E-2</v>
      </c>
      <c r="N171" s="87">
        <v>348.84038600000002</v>
      </c>
      <c r="O171" s="89">
        <v>98.12</v>
      </c>
      <c r="P171" s="87">
        <v>0.34228218900000001</v>
      </c>
      <c r="Q171" s="88">
        <v>2.7183177868195647E-4</v>
      </c>
      <c r="R171" s="88">
        <v>4.4053299641163195E-6</v>
      </c>
    </row>
    <row r="172" spans="2:18">
      <c r="B172" s="86" t="s">
        <v>2424</v>
      </c>
      <c r="C172" s="93" t="s">
        <v>2174</v>
      </c>
      <c r="D172" s="82" t="s">
        <v>2295</v>
      </c>
      <c r="E172" s="82"/>
      <c r="F172" s="82" t="s">
        <v>411</v>
      </c>
      <c r="G172" s="103">
        <v>42794</v>
      </c>
      <c r="H172" s="82" t="s">
        <v>124</v>
      </c>
      <c r="I172" s="87">
        <v>5.6000000000404171</v>
      </c>
      <c r="J172" s="93" t="s">
        <v>480</v>
      </c>
      <c r="K172" s="93" t="s">
        <v>126</v>
      </c>
      <c r="L172" s="94">
        <v>2.8999999999999998E-2</v>
      </c>
      <c r="M172" s="94">
        <v>1.8900000000343545E-2</v>
      </c>
      <c r="N172" s="87">
        <v>21266.990318999997</v>
      </c>
      <c r="O172" s="89">
        <v>116.34</v>
      </c>
      <c r="P172" s="87">
        <v>24.742017635</v>
      </c>
      <c r="Q172" s="88">
        <v>1.9649478933016825E-2</v>
      </c>
      <c r="R172" s="88">
        <v>3.1844120191763732E-4</v>
      </c>
    </row>
    <row r="173" spans="2:18">
      <c r="B173" s="86" t="s">
        <v>2425</v>
      </c>
      <c r="C173" s="93" t="s">
        <v>2174</v>
      </c>
      <c r="D173" s="82" t="s">
        <v>2296</v>
      </c>
      <c r="E173" s="82"/>
      <c r="F173" s="82" t="s">
        <v>411</v>
      </c>
      <c r="G173" s="103">
        <v>44728</v>
      </c>
      <c r="H173" s="82" t="s">
        <v>124</v>
      </c>
      <c r="I173" s="87">
        <v>9.769999998619685</v>
      </c>
      <c r="J173" s="93" t="s">
        <v>480</v>
      </c>
      <c r="K173" s="93" t="s">
        <v>126</v>
      </c>
      <c r="L173" s="94">
        <v>2.6314999999999998E-2</v>
      </c>
      <c r="M173" s="94">
        <v>2.5999999995741957E-2</v>
      </c>
      <c r="N173" s="87">
        <v>2729.4888670000005</v>
      </c>
      <c r="O173" s="89">
        <v>103.25</v>
      </c>
      <c r="P173" s="87">
        <v>2.8181973569999998</v>
      </c>
      <c r="Q173" s="88">
        <v>2.2381404141075495E-3</v>
      </c>
      <c r="R173" s="88">
        <v>3.627150246367484E-5</v>
      </c>
    </row>
    <row r="174" spans="2:18">
      <c r="B174" s="86" t="s">
        <v>2425</v>
      </c>
      <c r="C174" s="93" t="s">
        <v>2174</v>
      </c>
      <c r="D174" s="82" t="s">
        <v>2297</v>
      </c>
      <c r="E174" s="82"/>
      <c r="F174" s="82" t="s">
        <v>411</v>
      </c>
      <c r="G174" s="103">
        <v>44923</v>
      </c>
      <c r="H174" s="82" t="s">
        <v>124</v>
      </c>
      <c r="I174" s="87">
        <v>9.510000000939737</v>
      </c>
      <c r="J174" s="93" t="s">
        <v>480</v>
      </c>
      <c r="K174" s="93" t="s">
        <v>126</v>
      </c>
      <c r="L174" s="94">
        <v>3.0750000000000003E-2</v>
      </c>
      <c r="M174" s="94">
        <v>3.1600000003170196E-2</v>
      </c>
      <c r="N174" s="87">
        <v>888.29558299999985</v>
      </c>
      <c r="O174" s="89">
        <v>99.43</v>
      </c>
      <c r="P174" s="87">
        <v>0.88322606699999995</v>
      </c>
      <c r="Q174" s="88">
        <v>7.0143560046847435E-4</v>
      </c>
      <c r="R174" s="88">
        <v>1.1367527680628769E-5</v>
      </c>
    </row>
    <row r="175" spans="2:18">
      <c r="B175" s="86" t="s">
        <v>2416</v>
      </c>
      <c r="C175" s="93" t="s">
        <v>2174</v>
      </c>
      <c r="D175" s="82" t="s">
        <v>2298</v>
      </c>
      <c r="E175" s="82"/>
      <c r="F175" s="82" t="s">
        <v>2257</v>
      </c>
      <c r="G175" s="103">
        <v>42474</v>
      </c>
      <c r="H175" s="82" t="s">
        <v>2172</v>
      </c>
      <c r="I175" s="87">
        <v>0.78000000087789478</v>
      </c>
      <c r="J175" s="93" t="s">
        <v>122</v>
      </c>
      <c r="K175" s="93" t="s">
        <v>126</v>
      </c>
      <c r="L175" s="94">
        <v>5.3499999999999999E-2</v>
      </c>
      <c r="M175" s="94">
        <v>5.0200000042431581E-2</v>
      </c>
      <c r="N175" s="87">
        <v>271.804937</v>
      </c>
      <c r="O175" s="89">
        <v>100.58</v>
      </c>
      <c r="P175" s="87">
        <v>0.273381292</v>
      </c>
      <c r="Q175" s="88">
        <v>2.1711244479253727E-4</v>
      </c>
      <c r="R175" s="88">
        <v>3.5185435759744805E-6</v>
      </c>
    </row>
    <row r="176" spans="2:18">
      <c r="B176" s="86" t="s">
        <v>2416</v>
      </c>
      <c r="C176" s="93" t="s">
        <v>2174</v>
      </c>
      <c r="D176" s="82" t="s">
        <v>2299</v>
      </c>
      <c r="E176" s="82"/>
      <c r="F176" s="82" t="s">
        <v>2257</v>
      </c>
      <c r="G176" s="103">
        <v>42562</v>
      </c>
      <c r="H176" s="82" t="s">
        <v>2172</v>
      </c>
      <c r="I176" s="87">
        <v>1.7799999962006987</v>
      </c>
      <c r="J176" s="93" t="s">
        <v>122</v>
      </c>
      <c r="K176" s="93" t="s">
        <v>126</v>
      </c>
      <c r="L176" s="94">
        <v>3.3700000000000001E-2</v>
      </c>
      <c r="M176" s="94">
        <v>6.1199999757568381E-2</v>
      </c>
      <c r="N176" s="87">
        <v>115.59828499999999</v>
      </c>
      <c r="O176" s="89">
        <v>95.63</v>
      </c>
      <c r="P176" s="87">
        <v>0.110546639</v>
      </c>
      <c r="Q176" s="88">
        <v>8.779331929153385E-5</v>
      </c>
      <c r="R176" s="88">
        <v>1.4227863349882041E-6</v>
      </c>
    </row>
    <row r="177" spans="2:18">
      <c r="B177" s="86" t="s">
        <v>2416</v>
      </c>
      <c r="C177" s="93" t="s">
        <v>2174</v>
      </c>
      <c r="D177" s="82" t="s">
        <v>2300</v>
      </c>
      <c r="E177" s="82"/>
      <c r="F177" s="82" t="s">
        <v>2257</v>
      </c>
      <c r="G177" s="103">
        <v>42717</v>
      </c>
      <c r="H177" s="82" t="s">
        <v>2172</v>
      </c>
      <c r="I177" s="87">
        <v>1.8699999952216888</v>
      </c>
      <c r="J177" s="93" t="s">
        <v>122</v>
      </c>
      <c r="K177" s="93" t="s">
        <v>126</v>
      </c>
      <c r="L177" s="94">
        <v>3.85E-2</v>
      </c>
      <c r="M177" s="94">
        <v>6.0999999362891862E-2</v>
      </c>
      <c r="N177" s="87">
        <v>26.075669000000001</v>
      </c>
      <c r="O177" s="89">
        <v>96.31</v>
      </c>
      <c r="P177" s="87">
        <v>2.5113476000000003E-2</v>
      </c>
      <c r="Q177" s="88">
        <v>1.9944481686035453E-5</v>
      </c>
      <c r="R177" s="88">
        <v>3.2322204275115252E-7</v>
      </c>
    </row>
    <row r="178" spans="2:18">
      <c r="B178" s="86" t="s">
        <v>2416</v>
      </c>
      <c r="C178" s="93" t="s">
        <v>2174</v>
      </c>
      <c r="D178" s="82" t="s">
        <v>2301</v>
      </c>
      <c r="E178" s="82"/>
      <c r="F178" s="82" t="s">
        <v>2257</v>
      </c>
      <c r="G178" s="103">
        <v>42710</v>
      </c>
      <c r="H178" s="82" t="s">
        <v>2172</v>
      </c>
      <c r="I178" s="87">
        <v>1.8700000101232706</v>
      </c>
      <c r="J178" s="93" t="s">
        <v>122</v>
      </c>
      <c r="K178" s="93" t="s">
        <v>126</v>
      </c>
      <c r="L178" s="94">
        <v>3.8399999999999997E-2</v>
      </c>
      <c r="M178" s="94">
        <v>6.1000000239761674E-2</v>
      </c>
      <c r="N178" s="87">
        <v>77.959036999999995</v>
      </c>
      <c r="O178" s="89">
        <v>96.3</v>
      </c>
      <c r="P178" s="87">
        <v>7.5074552000000003E-2</v>
      </c>
      <c r="Q178" s="88">
        <v>5.9622293124668052E-5</v>
      </c>
      <c r="R178" s="88">
        <v>9.6624418125422468E-7</v>
      </c>
    </row>
    <row r="179" spans="2:18">
      <c r="B179" s="86" t="s">
        <v>2416</v>
      </c>
      <c r="C179" s="93" t="s">
        <v>2174</v>
      </c>
      <c r="D179" s="82" t="s">
        <v>2302</v>
      </c>
      <c r="E179" s="82"/>
      <c r="F179" s="82" t="s">
        <v>2257</v>
      </c>
      <c r="G179" s="103">
        <v>42474</v>
      </c>
      <c r="H179" s="82" t="s">
        <v>2172</v>
      </c>
      <c r="I179" s="87">
        <v>0.77999999956251675</v>
      </c>
      <c r="J179" s="93" t="s">
        <v>122</v>
      </c>
      <c r="K179" s="93" t="s">
        <v>126</v>
      </c>
      <c r="L179" s="94">
        <v>3.1800000000000002E-2</v>
      </c>
      <c r="M179" s="94">
        <v>6.1400000052497988E-2</v>
      </c>
      <c r="N179" s="87">
        <v>279.92270200000002</v>
      </c>
      <c r="O179" s="89">
        <v>97.99</v>
      </c>
      <c r="P179" s="87">
        <v>0.27429625399999996</v>
      </c>
      <c r="Q179" s="88">
        <v>2.1783908426102096E-4</v>
      </c>
      <c r="R179" s="88">
        <v>3.5303195597801345E-6</v>
      </c>
    </row>
    <row r="180" spans="2:18">
      <c r="B180" s="86" t="s">
        <v>2426</v>
      </c>
      <c r="C180" s="93" t="s">
        <v>2173</v>
      </c>
      <c r="D180" s="82" t="s">
        <v>2303</v>
      </c>
      <c r="E180" s="82"/>
      <c r="F180" s="82" t="s">
        <v>2257</v>
      </c>
      <c r="G180" s="103">
        <v>43614</v>
      </c>
      <c r="H180" s="82" t="s">
        <v>2172</v>
      </c>
      <c r="I180" s="87">
        <v>0.27999999749958954</v>
      </c>
      <c r="J180" s="93" t="s">
        <v>122</v>
      </c>
      <c r="K180" s="93" t="s">
        <v>126</v>
      </c>
      <c r="L180" s="94">
        <v>2.427E-2</v>
      </c>
      <c r="M180" s="94">
        <v>4.9399999980552368E-2</v>
      </c>
      <c r="N180" s="87">
        <v>144.65625</v>
      </c>
      <c r="O180" s="89">
        <v>99.53</v>
      </c>
      <c r="P180" s="87">
        <v>0.143976362</v>
      </c>
      <c r="Q180" s="88">
        <v>1.1434235209538537E-4</v>
      </c>
      <c r="R180" s="88">
        <v>1.8530423201280223E-6</v>
      </c>
    </row>
    <row r="181" spans="2:18">
      <c r="B181" s="86" t="s">
        <v>2426</v>
      </c>
      <c r="C181" s="93" t="s">
        <v>2173</v>
      </c>
      <c r="D181" s="82">
        <v>7355</v>
      </c>
      <c r="E181" s="82"/>
      <c r="F181" s="82" t="s">
        <v>2257</v>
      </c>
      <c r="G181" s="103">
        <v>43842</v>
      </c>
      <c r="H181" s="82" t="s">
        <v>2172</v>
      </c>
      <c r="I181" s="87">
        <v>0.52000000055997897</v>
      </c>
      <c r="J181" s="93" t="s">
        <v>122</v>
      </c>
      <c r="K181" s="93" t="s">
        <v>126</v>
      </c>
      <c r="L181" s="94">
        <v>2.0838000000000002E-2</v>
      </c>
      <c r="M181" s="94">
        <v>5.4699999963601371E-2</v>
      </c>
      <c r="N181" s="87">
        <v>361.640625</v>
      </c>
      <c r="O181" s="89">
        <v>98.76</v>
      </c>
      <c r="P181" s="87">
        <v>0.35715628999999999</v>
      </c>
      <c r="Q181" s="88">
        <v>2.8364441007518697E-4</v>
      </c>
      <c r="R181" s="88">
        <v>4.5967665183116434E-6</v>
      </c>
    </row>
    <row r="182" spans="2:18">
      <c r="B182" s="86" t="s">
        <v>2425</v>
      </c>
      <c r="C182" s="93" t="s">
        <v>2174</v>
      </c>
      <c r="D182" s="82" t="s">
        <v>2304</v>
      </c>
      <c r="E182" s="82"/>
      <c r="F182" s="82" t="s">
        <v>411</v>
      </c>
      <c r="G182" s="103">
        <v>44143</v>
      </c>
      <c r="H182" s="82" t="s">
        <v>124</v>
      </c>
      <c r="I182" s="87">
        <v>6.9699999999658981</v>
      </c>
      <c r="J182" s="93" t="s">
        <v>480</v>
      </c>
      <c r="K182" s="93" t="s">
        <v>126</v>
      </c>
      <c r="L182" s="94">
        <v>2.5243000000000002E-2</v>
      </c>
      <c r="M182" s="94">
        <v>2.760000000023723E-2</v>
      </c>
      <c r="N182" s="87">
        <v>6304.4332880000002</v>
      </c>
      <c r="O182" s="89">
        <v>106.98</v>
      </c>
      <c r="P182" s="87">
        <v>6.7444829589999999</v>
      </c>
      <c r="Q182" s="88">
        <v>5.3562962314557209E-3</v>
      </c>
      <c r="R182" s="88">
        <v>8.6804612762817759E-5</v>
      </c>
    </row>
    <row r="183" spans="2:18">
      <c r="B183" s="86" t="s">
        <v>2425</v>
      </c>
      <c r="C183" s="93" t="s">
        <v>2174</v>
      </c>
      <c r="D183" s="82" t="s">
        <v>2305</v>
      </c>
      <c r="E183" s="82"/>
      <c r="F183" s="82" t="s">
        <v>411</v>
      </c>
      <c r="G183" s="103">
        <v>43779</v>
      </c>
      <c r="H183" s="82" t="s">
        <v>124</v>
      </c>
      <c r="I183" s="87">
        <v>7.3499999986948525</v>
      </c>
      <c r="J183" s="93" t="s">
        <v>480</v>
      </c>
      <c r="K183" s="93" t="s">
        <v>126</v>
      </c>
      <c r="L183" s="94">
        <v>2.5243000000000002E-2</v>
      </c>
      <c r="M183" s="94">
        <v>3.1499999995813675E-2</v>
      </c>
      <c r="N183" s="87">
        <v>1966.7007929999997</v>
      </c>
      <c r="O183" s="89">
        <v>103.24</v>
      </c>
      <c r="P183" s="87">
        <v>2.0304218989999998</v>
      </c>
      <c r="Q183" s="88">
        <v>1.6125092511897125E-3</v>
      </c>
      <c r="R183" s="88">
        <v>2.6132468235040591E-5</v>
      </c>
    </row>
    <row r="184" spans="2:18">
      <c r="B184" s="86" t="s">
        <v>2425</v>
      </c>
      <c r="C184" s="93" t="s">
        <v>2174</v>
      </c>
      <c r="D184" s="82" t="s">
        <v>2306</v>
      </c>
      <c r="E184" s="82"/>
      <c r="F184" s="82" t="s">
        <v>411</v>
      </c>
      <c r="G184" s="103">
        <v>43835</v>
      </c>
      <c r="H184" s="82" t="s">
        <v>124</v>
      </c>
      <c r="I184" s="87">
        <v>7.3399999996626715</v>
      </c>
      <c r="J184" s="93" t="s">
        <v>480</v>
      </c>
      <c r="K184" s="93" t="s">
        <v>126</v>
      </c>
      <c r="L184" s="94">
        <v>2.5243000000000002E-2</v>
      </c>
      <c r="M184" s="94">
        <v>3.1999999996449174E-2</v>
      </c>
      <c r="N184" s="87">
        <v>1095.175489</v>
      </c>
      <c r="O184" s="89">
        <v>102.86</v>
      </c>
      <c r="P184" s="87">
        <v>1.1264975070000001</v>
      </c>
      <c r="Q184" s="88">
        <v>8.9463556927468313E-4</v>
      </c>
      <c r="R184" s="88">
        <v>1.4498543545569745E-5</v>
      </c>
    </row>
    <row r="185" spans="2:18">
      <c r="B185" s="86" t="s">
        <v>2425</v>
      </c>
      <c r="C185" s="93" t="s">
        <v>2174</v>
      </c>
      <c r="D185" s="82" t="s">
        <v>2307</v>
      </c>
      <c r="E185" s="82"/>
      <c r="F185" s="82" t="s">
        <v>411</v>
      </c>
      <c r="G185" s="103">
        <v>43227</v>
      </c>
      <c r="H185" s="82" t="s">
        <v>124</v>
      </c>
      <c r="I185" s="87">
        <v>7.3899999982864371</v>
      </c>
      <c r="J185" s="93" t="s">
        <v>480</v>
      </c>
      <c r="K185" s="93" t="s">
        <v>126</v>
      </c>
      <c r="L185" s="94">
        <v>2.7806000000000001E-2</v>
      </c>
      <c r="M185" s="94">
        <v>2.7399999992696281E-2</v>
      </c>
      <c r="N185" s="87">
        <v>646.88879199999997</v>
      </c>
      <c r="O185" s="89">
        <v>110.06</v>
      </c>
      <c r="P185" s="87">
        <v>0.71196579799999993</v>
      </c>
      <c r="Q185" s="88">
        <v>5.6542506578120106E-4</v>
      </c>
      <c r="R185" s="88">
        <v>9.1633288676770349E-6</v>
      </c>
    </row>
    <row r="186" spans="2:18">
      <c r="B186" s="86" t="s">
        <v>2425</v>
      </c>
      <c r="C186" s="93" t="s">
        <v>2174</v>
      </c>
      <c r="D186" s="82" t="s">
        <v>2308</v>
      </c>
      <c r="E186" s="82"/>
      <c r="F186" s="82" t="s">
        <v>411</v>
      </c>
      <c r="G186" s="103">
        <v>43279</v>
      </c>
      <c r="H186" s="82" t="s">
        <v>124</v>
      </c>
      <c r="I186" s="87">
        <v>7.409999997715266</v>
      </c>
      <c r="J186" s="93" t="s">
        <v>480</v>
      </c>
      <c r="K186" s="93" t="s">
        <v>126</v>
      </c>
      <c r="L186" s="94">
        <v>2.7797000000000002E-2</v>
      </c>
      <c r="M186" s="94">
        <v>2.629999999158256E-2</v>
      </c>
      <c r="N186" s="87">
        <v>756.55635900000004</v>
      </c>
      <c r="O186" s="89">
        <v>109.92</v>
      </c>
      <c r="P186" s="87">
        <v>0.83160679000000004</v>
      </c>
      <c r="Q186" s="88">
        <v>6.6044088811671189E-4</v>
      </c>
      <c r="R186" s="88">
        <v>1.0703163728889171E-5</v>
      </c>
    </row>
    <row r="187" spans="2:18">
      <c r="B187" s="86" t="s">
        <v>2425</v>
      </c>
      <c r="C187" s="93" t="s">
        <v>2174</v>
      </c>
      <c r="D187" s="82" t="s">
        <v>2309</v>
      </c>
      <c r="E187" s="82"/>
      <c r="F187" s="82" t="s">
        <v>411</v>
      </c>
      <c r="G187" s="103">
        <v>43321</v>
      </c>
      <c r="H187" s="82" t="s">
        <v>124</v>
      </c>
      <c r="I187" s="87">
        <v>7.4099999993185444</v>
      </c>
      <c r="J187" s="93" t="s">
        <v>480</v>
      </c>
      <c r="K187" s="93" t="s">
        <v>126</v>
      </c>
      <c r="L187" s="94">
        <v>2.8528999999999999E-2</v>
      </c>
      <c r="M187" s="94">
        <v>2.5799999998722272E-2</v>
      </c>
      <c r="N187" s="87">
        <v>4238.1200570000001</v>
      </c>
      <c r="O187" s="89">
        <v>110.8</v>
      </c>
      <c r="P187" s="87">
        <v>4.6958368200000002</v>
      </c>
      <c r="Q187" s="88">
        <v>3.7293137539821629E-3</v>
      </c>
      <c r="R187" s="88">
        <v>6.0437590136326651E-5</v>
      </c>
    </row>
    <row r="188" spans="2:18">
      <c r="B188" s="86" t="s">
        <v>2425</v>
      </c>
      <c r="C188" s="93" t="s">
        <v>2174</v>
      </c>
      <c r="D188" s="82" t="s">
        <v>2310</v>
      </c>
      <c r="E188" s="82"/>
      <c r="F188" s="82" t="s">
        <v>411</v>
      </c>
      <c r="G188" s="103">
        <v>43138</v>
      </c>
      <c r="H188" s="82" t="s">
        <v>124</v>
      </c>
      <c r="I188" s="87">
        <v>7.3199999994183536</v>
      </c>
      <c r="J188" s="93" t="s">
        <v>480</v>
      </c>
      <c r="K188" s="93" t="s">
        <v>126</v>
      </c>
      <c r="L188" s="94">
        <v>2.6242999999999999E-2</v>
      </c>
      <c r="M188" s="94">
        <v>3.1999999998123724E-2</v>
      </c>
      <c r="N188" s="87">
        <v>4056.0905889999999</v>
      </c>
      <c r="O188" s="89">
        <v>105.12</v>
      </c>
      <c r="P188" s="87">
        <v>4.2637623389999995</v>
      </c>
      <c r="Q188" s="88">
        <v>3.3861712286978179E-3</v>
      </c>
      <c r="R188" s="88">
        <v>5.4876591875095743E-5</v>
      </c>
    </row>
    <row r="189" spans="2:18">
      <c r="B189" s="86" t="s">
        <v>2425</v>
      </c>
      <c r="C189" s="93" t="s">
        <v>2174</v>
      </c>
      <c r="D189" s="82" t="s">
        <v>2311</v>
      </c>
      <c r="E189" s="82"/>
      <c r="F189" s="82" t="s">
        <v>411</v>
      </c>
      <c r="G189" s="103">
        <v>43417</v>
      </c>
      <c r="H189" s="82" t="s">
        <v>124</v>
      </c>
      <c r="I189" s="87">
        <v>7.3400000001561283</v>
      </c>
      <c r="J189" s="93" t="s">
        <v>480</v>
      </c>
      <c r="K189" s="93" t="s">
        <v>126</v>
      </c>
      <c r="L189" s="94">
        <v>3.0796999999999998E-2</v>
      </c>
      <c r="M189" s="94">
        <v>2.700000000037173E-2</v>
      </c>
      <c r="N189" s="87">
        <v>4825.291972</v>
      </c>
      <c r="O189" s="89">
        <v>111.5</v>
      </c>
      <c r="P189" s="87">
        <v>5.3802001239999999</v>
      </c>
      <c r="Q189" s="88">
        <v>4.2728176235071426E-3</v>
      </c>
      <c r="R189" s="88">
        <v>6.9245662149249431E-5</v>
      </c>
    </row>
    <row r="190" spans="2:18">
      <c r="B190" s="86" t="s">
        <v>2425</v>
      </c>
      <c r="C190" s="93" t="s">
        <v>2174</v>
      </c>
      <c r="D190" s="82" t="s">
        <v>2312</v>
      </c>
      <c r="E190" s="82"/>
      <c r="F190" s="82" t="s">
        <v>411</v>
      </c>
      <c r="G190" s="103">
        <v>43485</v>
      </c>
      <c r="H190" s="82" t="s">
        <v>124</v>
      </c>
      <c r="I190" s="87">
        <v>7.3900000003662454</v>
      </c>
      <c r="J190" s="93" t="s">
        <v>480</v>
      </c>
      <c r="K190" s="93" t="s">
        <v>126</v>
      </c>
      <c r="L190" s="94">
        <v>3.0190999999999999E-2</v>
      </c>
      <c r="M190" s="94">
        <v>2.5100000000988273E-2</v>
      </c>
      <c r="N190" s="87">
        <v>6097.7139809999999</v>
      </c>
      <c r="O190" s="89">
        <v>112.84</v>
      </c>
      <c r="P190" s="87">
        <v>6.8806605320000003</v>
      </c>
      <c r="Q190" s="88">
        <v>5.4644449843701823E-3</v>
      </c>
      <c r="R190" s="88">
        <v>8.8557281064169361E-5</v>
      </c>
    </row>
    <row r="191" spans="2:18">
      <c r="B191" s="86" t="s">
        <v>2425</v>
      </c>
      <c r="C191" s="93" t="s">
        <v>2174</v>
      </c>
      <c r="D191" s="82" t="s">
        <v>2313</v>
      </c>
      <c r="E191" s="82"/>
      <c r="F191" s="82" t="s">
        <v>411</v>
      </c>
      <c r="G191" s="103">
        <v>43613</v>
      </c>
      <c r="H191" s="82" t="s">
        <v>124</v>
      </c>
      <c r="I191" s="87">
        <v>7.4299999997831545</v>
      </c>
      <c r="J191" s="93" t="s">
        <v>480</v>
      </c>
      <c r="K191" s="93" t="s">
        <v>126</v>
      </c>
      <c r="L191" s="94">
        <v>2.5243000000000002E-2</v>
      </c>
      <c r="M191" s="94">
        <v>2.7499999998534828E-2</v>
      </c>
      <c r="N191" s="87">
        <v>1609.3975930000001</v>
      </c>
      <c r="O191" s="89">
        <v>106.02</v>
      </c>
      <c r="P191" s="87">
        <v>1.7062832590000001</v>
      </c>
      <c r="Q191" s="88">
        <v>1.3550866160588198E-3</v>
      </c>
      <c r="R191" s="88">
        <v>2.1960654131912038E-5</v>
      </c>
    </row>
    <row r="192" spans="2:18">
      <c r="B192" s="86" t="s">
        <v>2425</v>
      </c>
      <c r="C192" s="93" t="s">
        <v>2174</v>
      </c>
      <c r="D192" s="82" t="s">
        <v>2314</v>
      </c>
      <c r="E192" s="82"/>
      <c r="F192" s="82" t="s">
        <v>411</v>
      </c>
      <c r="G192" s="103">
        <v>43657</v>
      </c>
      <c r="H192" s="82" t="s">
        <v>124</v>
      </c>
      <c r="I192" s="87">
        <v>7.3299999975587271</v>
      </c>
      <c r="J192" s="93" t="s">
        <v>480</v>
      </c>
      <c r="K192" s="93" t="s">
        <v>126</v>
      </c>
      <c r="L192" s="94">
        <v>2.5243000000000002E-2</v>
      </c>
      <c r="M192" s="94">
        <v>3.2099999992892501E-2</v>
      </c>
      <c r="N192" s="87">
        <v>1587.839389</v>
      </c>
      <c r="O192" s="89">
        <v>101.9</v>
      </c>
      <c r="P192" s="87">
        <v>1.618008315</v>
      </c>
      <c r="Q192" s="88">
        <v>1.2849809085118515E-3</v>
      </c>
      <c r="R192" s="88">
        <v>2.082451480482631E-5</v>
      </c>
    </row>
    <row r="193" spans="2:18">
      <c r="B193" s="86" t="s">
        <v>2425</v>
      </c>
      <c r="C193" s="93" t="s">
        <v>2174</v>
      </c>
      <c r="D193" s="82" t="s">
        <v>2315</v>
      </c>
      <c r="E193" s="82"/>
      <c r="F193" s="82" t="s">
        <v>411</v>
      </c>
      <c r="G193" s="103">
        <v>43541</v>
      </c>
      <c r="H193" s="82" t="s">
        <v>124</v>
      </c>
      <c r="I193" s="87">
        <v>7.41999999556693</v>
      </c>
      <c r="J193" s="93" t="s">
        <v>480</v>
      </c>
      <c r="K193" s="93" t="s">
        <v>126</v>
      </c>
      <c r="L193" s="94">
        <v>2.7271E-2</v>
      </c>
      <c r="M193" s="94">
        <v>2.6399999988131938E-2</v>
      </c>
      <c r="N193" s="87">
        <v>523.63945100000001</v>
      </c>
      <c r="O193" s="89">
        <v>109.42</v>
      </c>
      <c r="P193" s="87">
        <v>0.57296628699999996</v>
      </c>
      <c r="Q193" s="88">
        <v>4.5503520172943129E-4</v>
      </c>
      <c r="R193" s="88">
        <v>7.3743409200575458E-6</v>
      </c>
    </row>
    <row r="194" spans="2:18">
      <c r="B194" s="86" t="s">
        <v>2427</v>
      </c>
      <c r="C194" s="93" t="s">
        <v>2173</v>
      </c>
      <c r="D194" s="82">
        <v>22333</v>
      </c>
      <c r="E194" s="82"/>
      <c r="F194" s="82" t="s">
        <v>407</v>
      </c>
      <c r="G194" s="103">
        <v>41639</v>
      </c>
      <c r="H194" s="82" t="s">
        <v>247</v>
      </c>
      <c r="I194" s="87">
        <v>0.48999999994631915</v>
      </c>
      <c r="J194" s="93" t="s">
        <v>121</v>
      </c>
      <c r="K194" s="93" t="s">
        <v>126</v>
      </c>
      <c r="L194" s="94">
        <v>3.7000000000000005E-2</v>
      </c>
      <c r="M194" s="94">
        <v>4.7400000000102256E-2</v>
      </c>
      <c r="N194" s="87">
        <v>7168.1326740000004</v>
      </c>
      <c r="O194" s="89">
        <v>109.15</v>
      </c>
      <c r="P194" s="87">
        <v>7.8240171579999993</v>
      </c>
      <c r="Q194" s="88">
        <v>6.2136347401274966E-3</v>
      </c>
      <c r="R194" s="88">
        <v>1.0069871682951521E-4</v>
      </c>
    </row>
    <row r="195" spans="2:18">
      <c r="B195" s="86" t="s">
        <v>2427</v>
      </c>
      <c r="C195" s="93" t="s">
        <v>2173</v>
      </c>
      <c r="D195" s="82">
        <v>22334</v>
      </c>
      <c r="E195" s="82"/>
      <c r="F195" s="82" t="s">
        <v>407</v>
      </c>
      <c r="G195" s="103">
        <v>42004</v>
      </c>
      <c r="H195" s="82" t="s">
        <v>247</v>
      </c>
      <c r="I195" s="87">
        <v>0.94999999989306316</v>
      </c>
      <c r="J195" s="93" t="s">
        <v>121</v>
      </c>
      <c r="K195" s="93" t="s">
        <v>126</v>
      </c>
      <c r="L195" s="94">
        <v>3.7000000000000005E-2</v>
      </c>
      <c r="M195" s="94">
        <v>7.9499999991801518E-2</v>
      </c>
      <c r="N195" s="87">
        <v>3982.29594</v>
      </c>
      <c r="O195" s="89">
        <v>105.67</v>
      </c>
      <c r="P195" s="87">
        <v>4.2080921710000005</v>
      </c>
      <c r="Q195" s="88">
        <v>3.3419594021018304E-3</v>
      </c>
      <c r="R195" s="88">
        <v>5.4160091083996184E-5</v>
      </c>
    </row>
    <row r="196" spans="2:18">
      <c r="B196" s="86" t="s">
        <v>2427</v>
      </c>
      <c r="C196" s="93" t="s">
        <v>2173</v>
      </c>
      <c r="D196" s="82" t="s">
        <v>2316</v>
      </c>
      <c r="E196" s="82"/>
      <c r="F196" s="82" t="s">
        <v>407</v>
      </c>
      <c r="G196" s="103">
        <v>42759</v>
      </c>
      <c r="H196" s="82" t="s">
        <v>247</v>
      </c>
      <c r="I196" s="87">
        <v>1.9000000014421929</v>
      </c>
      <c r="J196" s="93" t="s">
        <v>121</v>
      </c>
      <c r="K196" s="93" t="s">
        <v>126</v>
      </c>
      <c r="L196" s="94">
        <v>5.5500000000000001E-2</v>
      </c>
      <c r="M196" s="94">
        <v>5.6600000023395575E-2</v>
      </c>
      <c r="N196" s="87">
        <v>611.99622399999998</v>
      </c>
      <c r="O196" s="89">
        <v>101.97</v>
      </c>
      <c r="P196" s="87">
        <v>0.62404971899999995</v>
      </c>
      <c r="Q196" s="88">
        <v>4.9560435965817983E-4</v>
      </c>
      <c r="R196" s="88">
        <v>8.0318082989970282E-6</v>
      </c>
    </row>
    <row r="197" spans="2:18">
      <c r="B197" s="86" t="s">
        <v>2427</v>
      </c>
      <c r="C197" s="93" t="s">
        <v>2173</v>
      </c>
      <c r="D197" s="82" t="s">
        <v>2317</v>
      </c>
      <c r="E197" s="82"/>
      <c r="F197" s="82" t="s">
        <v>407</v>
      </c>
      <c r="G197" s="103">
        <v>42759</v>
      </c>
      <c r="H197" s="82" t="s">
        <v>247</v>
      </c>
      <c r="I197" s="87">
        <v>1.9200000001312183</v>
      </c>
      <c r="J197" s="93" t="s">
        <v>121</v>
      </c>
      <c r="K197" s="93" t="s">
        <v>126</v>
      </c>
      <c r="L197" s="94">
        <v>3.8800000000000001E-2</v>
      </c>
      <c r="M197" s="94">
        <v>5.0299999991306785E-2</v>
      </c>
      <c r="N197" s="87">
        <v>611.99622399999998</v>
      </c>
      <c r="O197" s="89">
        <v>99.62</v>
      </c>
      <c r="P197" s="87">
        <v>0.60967065100000006</v>
      </c>
      <c r="Q197" s="88">
        <v>4.8418487083917863E-4</v>
      </c>
      <c r="R197" s="88">
        <v>7.8467430482998447E-6</v>
      </c>
    </row>
    <row r="198" spans="2:18">
      <c r="B198" s="86" t="s">
        <v>2428</v>
      </c>
      <c r="C198" s="93" t="s">
        <v>2173</v>
      </c>
      <c r="D198" s="82">
        <v>7561</v>
      </c>
      <c r="E198" s="82"/>
      <c r="F198" s="82" t="s">
        <v>434</v>
      </c>
      <c r="G198" s="103">
        <v>43920</v>
      </c>
      <c r="H198" s="82" t="s">
        <v>124</v>
      </c>
      <c r="I198" s="87">
        <v>4.6800000004671896</v>
      </c>
      <c r="J198" s="93" t="s">
        <v>149</v>
      </c>
      <c r="K198" s="93" t="s">
        <v>126</v>
      </c>
      <c r="L198" s="94">
        <v>4.8917999999999996E-2</v>
      </c>
      <c r="M198" s="94">
        <v>5.3000000002919927E-2</v>
      </c>
      <c r="N198" s="87">
        <v>1375.8108050000001</v>
      </c>
      <c r="O198" s="89">
        <v>99.57</v>
      </c>
      <c r="P198" s="87">
        <v>1.3698948019999997</v>
      </c>
      <c r="Q198" s="88">
        <v>1.087935488909785E-3</v>
      </c>
      <c r="R198" s="88">
        <v>1.7631179222526801E-5</v>
      </c>
    </row>
    <row r="199" spans="2:18">
      <c r="B199" s="86" t="s">
        <v>2428</v>
      </c>
      <c r="C199" s="93" t="s">
        <v>2173</v>
      </c>
      <c r="D199" s="82">
        <v>8991</v>
      </c>
      <c r="E199" s="82"/>
      <c r="F199" s="82" t="s">
        <v>434</v>
      </c>
      <c r="G199" s="103">
        <v>44636</v>
      </c>
      <c r="H199" s="82" t="s">
        <v>124</v>
      </c>
      <c r="I199" s="87">
        <v>5.249999998803526</v>
      </c>
      <c r="J199" s="93" t="s">
        <v>149</v>
      </c>
      <c r="K199" s="93" t="s">
        <v>126</v>
      </c>
      <c r="L199" s="94">
        <v>4.2824000000000001E-2</v>
      </c>
      <c r="M199" s="94">
        <v>7.0599999986025189E-2</v>
      </c>
      <c r="N199" s="87">
        <v>1186.391455</v>
      </c>
      <c r="O199" s="89">
        <v>88.06</v>
      </c>
      <c r="P199" s="87">
        <v>1.0447363410000001</v>
      </c>
      <c r="Q199" s="88">
        <v>8.2970293796884949E-4</v>
      </c>
      <c r="R199" s="88">
        <v>1.3446239551800183E-5</v>
      </c>
    </row>
    <row r="200" spans="2:18">
      <c r="B200" s="86" t="s">
        <v>2428</v>
      </c>
      <c r="C200" s="93" t="s">
        <v>2173</v>
      </c>
      <c r="D200" s="82">
        <v>9112</v>
      </c>
      <c r="E200" s="82"/>
      <c r="F200" s="82" t="s">
        <v>434</v>
      </c>
      <c r="G200" s="103">
        <v>44722</v>
      </c>
      <c r="H200" s="82" t="s">
        <v>124</v>
      </c>
      <c r="I200" s="87">
        <v>5.1900000005332787</v>
      </c>
      <c r="J200" s="93" t="s">
        <v>149</v>
      </c>
      <c r="K200" s="93" t="s">
        <v>126</v>
      </c>
      <c r="L200" s="94">
        <v>5.2750000000000005E-2</v>
      </c>
      <c r="M200" s="94">
        <v>6.7600000010104244E-2</v>
      </c>
      <c r="N200" s="87">
        <v>1885.709061</v>
      </c>
      <c r="O200" s="89">
        <v>94.47</v>
      </c>
      <c r="P200" s="87">
        <v>1.7814293950000002</v>
      </c>
      <c r="Q200" s="88">
        <v>1.4147657593693011E-3</v>
      </c>
      <c r="R200" s="88">
        <v>2.2927819632330058E-5</v>
      </c>
    </row>
    <row r="201" spans="2:18">
      <c r="B201" s="86" t="s">
        <v>2428</v>
      </c>
      <c r="C201" s="93" t="s">
        <v>2173</v>
      </c>
      <c r="D201" s="82">
        <v>9247</v>
      </c>
      <c r="E201" s="82"/>
      <c r="F201" s="82" t="s">
        <v>434</v>
      </c>
      <c r="G201" s="103">
        <v>44816</v>
      </c>
      <c r="H201" s="82" t="s">
        <v>124</v>
      </c>
      <c r="I201" s="87">
        <v>5.140000000928528</v>
      </c>
      <c r="J201" s="93" t="s">
        <v>149</v>
      </c>
      <c r="K201" s="93" t="s">
        <v>126</v>
      </c>
      <c r="L201" s="94">
        <v>5.6036999999999997E-2</v>
      </c>
      <c r="M201" s="94">
        <v>7.3400000016639946E-2</v>
      </c>
      <c r="N201" s="87">
        <v>2326.2260879999999</v>
      </c>
      <c r="O201" s="89">
        <v>93.52</v>
      </c>
      <c r="P201" s="87">
        <v>2.1754867070000001</v>
      </c>
      <c r="Q201" s="88">
        <v>1.7277160193186747E-3</v>
      </c>
      <c r="R201" s="88">
        <v>2.7999519358232924E-5</v>
      </c>
    </row>
    <row r="202" spans="2:18">
      <c r="B202" s="86" t="s">
        <v>2428</v>
      </c>
      <c r="C202" s="93" t="s">
        <v>2173</v>
      </c>
      <c r="D202" s="82">
        <v>7894</v>
      </c>
      <c r="E202" s="82"/>
      <c r="F202" s="82" t="s">
        <v>434</v>
      </c>
      <c r="G202" s="103">
        <v>44068</v>
      </c>
      <c r="H202" s="82" t="s">
        <v>124</v>
      </c>
      <c r="I202" s="87">
        <v>4.6300000000506198</v>
      </c>
      <c r="J202" s="93" t="s">
        <v>149</v>
      </c>
      <c r="K202" s="93" t="s">
        <v>126</v>
      </c>
      <c r="L202" s="94">
        <v>4.5102999999999997E-2</v>
      </c>
      <c r="M202" s="94">
        <v>6.5000000000000002E-2</v>
      </c>
      <c r="N202" s="87">
        <v>1705.0739230000001</v>
      </c>
      <c r="O202" s="89">
        <v>92.69</v>
      </c>
      <c r="P202" s="87">
        <v>1.580432984</v>
      </c>
      <c r="Q202" s="88">
        <v>1.2551395396397679E-3</v>
      </c>
      <c r="R202" s="88">
        <v>2.0340902928761414E-5</v>
      </c>
    </row>
    <row r="203" spans="2:18">
      <c r="B203" s="86" t="s">
        <v>2428</v>
      </c>
      <c r="C203" s="93" t="s">
        <v>2173</v>
      </c>
      <c r="D203" s="82">
        <v>8076</v>
      </c>
      <c r="E203" s="82"/>
      <c r="F203" s="82" t="s">
        <v>434</v>
      </c>
      <c r="G203" s="103">
        <v>44160</v>
      </c>
      <c r="H203" s="82" t="s">
        <v>124</v>
      </c>
      <c r="I203" s="87">
        <v>4.5299999984728752</v>
      </c>
      <c r="J203" s="93" t="s">
        <v>149</v>
      </c>
      <c r="K203" s="93" t="s">
        <v>126</v>
      </c>
      <c r="L203" s="94">
        <v>4.5465999999999999E-2</v>
      </c>
      <c r="M203" s="94">
        <v>7.8099999980365556E-2</v>
      </c>
      <c r="N203" s="87">
        <v>1566.0330670000001</v>
      </c>
      <c r="O203" s="89">
        <v>87.81</v>
      </c>
      <c r="P203" s="87">
        <v>1.37513357</v>
      </c>
      <c r="Q203" s="88">
        <v>1.092095984750082E-3</v>
      </c>
      <c r="R203" s="88">
        <v>1.769860458787485E-5</v>
      </c>
    </row>
    <row r="204" spans="2:18">
      <c r="B204" s="86" t="s">
        <v>2428</v>
      </c>
      <c r="C204" s="93" t="s">
        <v>2173</v>
      </c>
      <c r="D204" s="82">
        <v>9311</v>
      </c>
      <c r="E204" s="82"/>
      <c r="F204" s="82" t="s">
        <v>434</v>
      </c>
      <c r="G204" s="103">
        <v>44880</v>
      </c>
      <c r="H204" s="82" t="s">
        <v>124</v>
      </c>
      <c r="I204" s="87">
        <v>4.3400000007523296</v>
      </c>
      <c r="J204" s="93" t="s">
        <v>149</v>
      </c>
      <c r="K204" s="93" t="s">
        <v>126</v>
      </c>
      <c r="L204" s="94">
        <v>7.2695999999999997E-2</v>
      </c>
      <c r="M204" s="94">
        <v>8.2800000013571448E-2</v>
      </c>
      <c r="N204" s="87">
        <v>1388.7</v>
      </c>
      <c r="O204" s="89">
        <v>97.63</v>
      </c>
      <c r="P204" s="87">
        <v>1.3557877470000002</v>
      </c>
      <c r="Q204" s="88">
        <v>1.0767320258729923E-3</v>
      </c>
      <c r="R204" s="88">
        <v>1.7449614904855175E-5</v>
      </c>
    </row>
    <row r="205" spans="2:18">
      <c r="B205" s="86" t="s">
        <v>2429</v>
      </c>
      <c r="C205" s="93" t="s">
        <v>2174</v>
      </c>
      <c r="D205" s="82" t="s">
        <v>2318</v>
      </c>
      <c r="E205" s="82"/>
      <c r="F205" s="82" t="s">
        <v>434</v>
      </c>
      <c r="G205" s="103">
        <v>43530</v>
      </c>
      <c r="H205" s="82" t="s">
        <v>124</v>
      </c>
      <c r="I205" s="87">
        <v>4.8900000011459017</v>
      </c>
      <c r="J205" s="93" t="s">
        <v>278</v>
      </c>
      <c r="K205" s="93" t="s">
        <v>126</v>
      </c>
      <c r="L205" s="94">
        <v>6.5500000000000003E-2</v>
      </c>
      <c r="M205" s="94">
        <v>5.5000000012321519E-2</v>
      </c>
      <c r="N205" s="87">
        <v>1536.0798459999999</v>
      </c>
      <c r="O205" s="89">
        <v>105.67</v>
      </c>
      <c r="P205" s="87">
        <v>1.6231754260000002</v>
      </c>
      <c r="Q205" s="88">
        <v>1.2890844961915982E-3</v>
      </c>
      <c r="R205" s="88">
        <v>2.0891017911466825E-5</v>
      </c>
    </row>
    <row r="206" spans="2:18">
      <c r="B206" s="86" t="s">
        <v>2430</v>
      </c>
      <c r="C206" s="93" t="s">
        <v>2173</v>
      </c>
      <c r="D206" s="82">
        <v>8811</v>
      </c>
      <c r="E206" s="82"/>
      <c r="F206" s="82" t="s">
        <v>2319</v>
      </c>
      <c r="G206" s="103">
        <v>44550</v>
      </c>
      <c r="H206" s="82" t="s">
        <v>2172</v>
      </c>
      <c r="I206" s="87">
        <v>5.5699999999473393</v>
      </c>
      <c r="J206" s="93" t="s">
        <v>267</v>
      </c>
      <c r="K206" s="93" t="s">
        <v>126</v>
      </c>
      <c r="L206" s="94">
        <v>6.3500000000000001E-2</v>
      </c>
      <c r="M206" s="94">
        <v>6.539999999798933E-2</v>
      </c>
      <c r="N206" s="87">
        <v>2095.3458839999998</v>
      </c>
      <c r="O206" s="89">
        <v>99.69</v>
      </c>
      <c r="P206" s="87">
        <v>2.0888496230000002</v>
      </c>
      <c r="Q206" s="88">
        <v>1.6589110583817852E-3</v>
      </c>
      <c r="R206" s="88">
        <v>2.6884460046312777E-5</v>
      </c>
    </row>
    <row r="207" spans="2:18">
      <c r="B207" s="86" t="s">
        <v>2431</v>
      </c>
      <c r="C207" s="93" t="s">
        <v>2174</v>
      </c>
      <c r="D207" s="82" t="s">
        <v>2320</v>
      </c>
      <c r="E207" s="82"/>
      <c r="F207" s="82" t="s">
        <v>2319</v>
      </c>
      <c r="G207" s="103">
        <v>42732</v>
      </c>
      <c r="H207" s="82" t="s">
        <v>2172</v>
      </c>
      <c r="I207" s="87">
        <v>2.3499999999811814</v>
      </c>
      <c r="J207" s="93" t="s">
        <v>122</v>
      </c>
      <c r="K207" s="93" t="s">
        <v>126</v>
      </c>
      <c r="L207" s="94">
        <v>2.1613000000000004E-2</v>
      </c>
      <c r="M207" s="94">
        <v>2.219999999927234E-2</v>
      </c>
      <c r="N207" s="87">
        <v>7311.2833460000002</v>
      </c>
      <c r="O207" s="89">
        <v>109.02</v>
      </c>
      <c r="P207" s="87">
        <v>7.9707611890000001</v>
      </c>
      <c r="Q207" s="88">
        <v>6.3301751043054596E-3</v>
      </c>
      <c r="R207" s="88">
        <v>1.0258738032879976E-4</v>
      </c>
    </row>
    <row r="208" spans="2:18">
      <c r="B208" s="86" t="s">
        <v>2432</v>
      </c>
      <c r="C208" s="93" t="s">
        <v>2173</v>
      </c>
      <c r="D208" s="82">
        <v>6718</v>
      </c>
      <c r="E208" s="82"/>
      <c r="F208" s="82" t="s">
        <v>434</v>
      </c>
      <c r="G208" s="103">
        <v>43482</v>
      </c>
      <c r="H208" s="82" t="s">
        <v>124</v>
      </c>
      <c r="I208" s="87">
        <v>1.1700000001880873</v>
      </c>
      <c r="J208" s="93" t="s">
        <v>122</v>
      </c>
      <c r="K208" s="93" t="s">
        <v>126</v>
      </c>
      <c r="L208" s="94">
        <v>4.1299999999999996E-2</v>
      </c>
      <c r="M208" s="94">
        <v>3.8399999996527621E-2</v>
      </c>
      <c r="N208" s="87">
        <v>1370.1425759999997</v>
      </c>
      <c r="O208" s="89">
        <v>100.89</v>
      </c>
      <c r="P208" s="87">
        <v>1.3823368220000003</v>
      </c>
      <c r="Q208" s="88">
        <v>1.0978166236450683E-3</v>
      </c>
      <c r="R208" s="88">
        <v>1.7791313770223457E-5</v>
      </c>
    </row>
    <row r="209" spans="2:18">
      <c r="B209" s="86" t="s">
        <v>2433</v>
      </c>
      <c r="C209" s="93" t="s">
        <v>2174</v>
      </c>
      <c r="D209" s="82" t="s">
        <v>2321</v>
      </c>
      <c r="E209" s="82"/>
      <c r="F209" s="82" t="s">
        <v>434</v>
      </c>
      <c r="G209" s="103">
        <v>41816</v>
      </c>
      <c r="H209" s="82" t="s">
        <v>124</v>
      </c>
      <c r="I209" s="87">
        <v>7.0100000000027567</v>
      </c>
      <c r="J209" s="93" t="s">
        <v>480</v>
      </c>
      <c r="K209" s="93" t="s">
        <v>126</v>
      </c>
      <c r="L209" s="94">
        <v>4.4999999999999998E-2</v>
      </c>
      <c r="M209" s="94">
        <v>2.2600000000716661E-2</v>
      </c>
      <c r="N209" s="87">
        <v>2886.4335660000002</v>
      </c>
      <c r="O209" s="89">
        <v>125.69</v>
      </c>
      <c r="P209" s="87">
        <v>3.6279583990000002</v>
      </c>
      <c r="Q209" s="88">
        <v>2.8812319667159574E-3</v>
      </c>
      <c r="R209" s="88">
        <v>4.6693501319410377E-5</v>
      </c>
    </row>
    <row r="210" spans="2:18">
      <c r="B210" s="86" t="s">
        <v>2433</v>
      </c>
      <c r="C210" s="93" t="s">
        <v>2174</v>
      </c>
      <c r="D210" s="82" t="s">
        <v>2322</v>
      </c>
      <c r="E210" s="82"/>
      <c r="F210" s="82" t="s">
        <v>434</v>
      </c>
      <c r="G210" s="103">
        <v>42625</v>
      </c>
      <c r="H210" s="82" t="s">
        <v>124</v>
      </c>
      <c r="I210" s="87">
        <v>6.930000001600277</v>
      </c>
      <c r="J210" s="93" t="s">
        <v>480</v>
      </c>
      <c r="K210" s="93" t="s">
        <v>126</v>
      </c>
      <c r="L210" s="94">
        <v>4.4999999999999998E-2</v>
      </c>
      <c r="M210" s="94">
        <v>2.6700000010330904E-2</v>
      </c>
      <c r="N210" s="87">
        <v>803.75219400000003</v>
      </c>
      <c r="O210" s="89">
        <v>122.84</v>
      </c>
      <c r="P210" s="87">
        <v>0.98732919400000008</v>
      </c>
      <c r="Q210" s="88">
        <v>7.841116469827253E-4</v>
      </c>
      <c r="R210" s="88">
        <v>1.2707383038195467E-5</v>
      </c>
    </row>
    <row r="211" spans="2:18">
      <c r="B211" s="86" t="s">
        <v>2433</v>
      </c>
      <c r="C211" s="93" t="s">
        <v>2174</v>
      </c>
      <c r="D211" s="82" t="s">
        <v>2323</v>
      </c>
      <c r="E211" s="82"/>
      <c r="F211" s="82" t="s">
        <v>434</v>
      </c>
      <c r="G211" s="103">
        <v>42716</v>
      </c>
      <c r="H211" s="82" t="s">
        <v>124</v>
      </c>
      <c r="I211" s="87">
        <v>6.9799999968716158</v>
      </c>
      <c r="J211" s="93" t="s">
        <v>480</v>
      </c>
      <c r="K211" s="93" t="s">
        <v>126</v>
      </c>
      <c r="L211" s="94">
        <v>4.4999999999999998E-2</v>
      </c>
      <c r="M211" s="94">
        <v>2.429999998909009E-2</v>
      </c>
      <c r="N211" s="87">
        <v>608.08575599999995</v>
      </c>
      <c r="O211" s="89">
        <v>125.11</v>
      </c>
      <c r="P211" s="87">
        <v>0.76077608099999994</v>
      </c>
      <c r="Q211" s="88">
        <v>6.0418894679009475E-4</v>
      </c>
      <c r="R211" s="88">
        <v>9.7915397684110418E-6</v>
      </c>
    </row>
    <row r="212" spans="2:18">
      <c r="B212" s="86" t="s">
        <v>2433</v>
      </c>
      <c r="C212" s="93" t="s">
        <v>2174</v>
      </c>
      <c r="D212" s="82" t="s">
        <v>2324</v>
      </c>
      <c r="E212" s="82"/>
      <c r="F212" s="82" t="s">
        <v>434</v>
      </c>
      <c r="G212" s="103">
        <v>42803</v>
      </c>
      <c r="H212" s="82" t="s">
        <v>124</v>
      </c>
      <c r="I212" s="87">
        <v>6.9099999999184201</v>
      </c>
      <c r="J212" s="93" t="s">
        <v>480</v>
      </c>
      <c r="K212" s="93" t="s">
        <v>126</v>
      </c>
      <c r="L212" s="94">
        <v>4.4999999999999998E-2</v>
      </c>
      <c r="M212" s="94">
        <v>2.8099999998975011E-2</v>
      </c>
      <c r="N212" s="87">
        <v>3897.0699199999999</v>
      </c>
      <c r="O212" s="89">
        <v>122.67</v>
      </c>
      <c r="P212" s="87">
        <v>4.780535929</v>
      </c>
      <c r="Q212" s="88">
        <v>3.7965796246355928E-3</v>
      </c>
      <c r="R212" s="88">
        <v>6.1527706814327833E-5</v>
      </c>
    </row>
    <row r="213" spans="2:18">
      <c r="B213" s="86" t="s">
        <v>2433</v>
      </c>
      <c r="C213" s="93" t="s">
        <v>2174</v>
      </c>
      <c r="D213" s="82" t="s">
        <v>2325</v>
      </c>
      <c r="E213" s="82"/>
      <c r="F213" s="82" t="s">
        <v>434</v>
      </c>
      <c r="G213" s="103">
        <v>42898</v>
      </c>
      <c r="H213" s="82" t="s">
        <v>124</v>
      </c>
      <c r="I213" s="87">
        <v>6.879999997932944</v>
      </c>
      <c r="J213" s="93" t="s">
        <v>480</v>
      </c>
      <c r="K213" s="93" t="s">
        <v>126</v>
      </c>
      <c r="L213" s="94">
        <v>4.4999999999999998E-2</v>
      </c>
      <c r="M213" s="94">
        <v>2.8899999985732814E-2</v>
      </c>
      <c r="N213" s="87">
        <v>732.93898799999999</v>
      </c>
      <c r="O213" s="89">
        <v>121.45</v>
      </c>
      <c r="P213" s="87">
        <v>0.89015444300000002</v>
      </c>
      <c r="Q213" s="88">
        <v>7.0693793985972264E-4</v>
      </c>
      <c r="R213" s="88">
        <v>1.1456699081818635E-5</v>
      </c>
    </row>
    <row r="214" spans="2:18">
      <c r="B214" s="86" t="s">
        <v>2433</v>
      </c>
      <c r="C214" s="93" t="s">
        <v>2174</v>
      </c>
      <c r="D214" s="82" t="s">
        <v>2326</v>
      </c>
      <c r="E214" s="82"/>
      <c r="F214" s="82" t="s">
        <v>434</v>
      </c>
      <c r="G214" s="103">
        <v>42989</v>
      </c>
      <c r="H214" s="82" t="s">
        <v>124</v>
      </c>
      <c r="I214" s="87">
        <v>6.8799999977220772</v>
      </c>
      <c r="J214" s="93" t="s">
        <v>480</v>
      </c>
      <c r="K214" s="93" t="s">
        <v>126</v>
      </c>
      <c r="L214" s="94">
        <v>4.4999999999999998E-2</v>
      </c>
      <c r="M214" s="94">
        <v>2.9199999990745941E-2</v>
      </c>
      <c r="N214" s="87">
        <v>923.59538999999995</v>
      </c>
      <c r="O214" s="89">
        <v>121.68</v>
      </c>
      <c r="P214" s="87">
        <v>1.123830887</v>
      </c>
      <c r="Q214" s="88">
        <v>8.9251780772890525E-4</v>
      </c>
      <c r="R214" s="88">
        <v>1.4464222913744781E-5</v>
      </c>
    </row>
    <row r="215" spans="2:18">
      <c r="B215" s="86" t="s">
        <v>2433</v>
      </c>
      <c r="C215" s="93" t="s">
        <v>2174</v>
      </c>
      <c r="D215" s="82" t="s">
        <v>2327</v>
      </c>
      <c r="E215" s="82"/>
      <c r="F215" s="82" t="s">
        <v>434</v>
      </c>
      <c r="G215" s="103">
        <v>43080</v>
      </c>
      <c r="H215" s="82" t="s">
        <v>124</v>
      </c>
      <c r="I215" s="87">
        <v>6.8699999992446141</v>
      </c>
      <c r="J215" s="93" t="s">
        <v>480</v>
      </c>
      <c r="K215" s="93" t="s">
        <v>126</v>
      </c>
      <c r="L215" s="94">
        <v>4.4999999999999998E-2</v>
      </c>
      <c r="M215" s="94">
        <v>2.9899999999418937E-2</v>
      </c>
      <c r="N215" s="87">
        <v>286.16177199999998</v>
      </c>
      <c r="O215" s="89">
        <v>120.28</v>
      </c>
      <c r="P215" s="87">
        <v>0.34419539799999999</v>
      </c>
      <c r="Q215" s="88">
        <v>2.7335120044030077E-4</v>
      </c>
      <c r="R215" s="88">
        <v>4.4299538481692442E-6</v>
      </c>
    </row>
    <row r="216" spans="2:18">
      <c r="B216" s="86" t="s">
        <v>2433</v>
      </c>
      <c r="C216" s="93" t="s">
        <v>2174</v>
      </c>
      <c r="D216" s="82" t="s">
        <v>2328</v>
      </c>
      <c r="E216" s="82"/>
      <c r="F216" s="82" t="s">
        <v>434</v>
      </c>
      <c r="G216" s="103">
        <v>43171</v>
      </c>
      <c r="H216" s="82" t="s">
        <v>124</v>
      </c>
      <c r="I216" s="87">
        <v>6.7300000108558962</v>
      </c>
      <c r="J216" s="93" t="s">
        <v>480</v>
      </c>
      <c r="K216" s="93" t="s">
        <v>126</v>
      </c>
      <c r="L216" s="94">
        <v>4.4999999999999998E-2</v>
      </c>
      <c r="M216" s="94">
        <v>2.9600000043269049E-2</v>
      </c>
      <c r="N216" s="87">
        <v>213.81587400000001</v>
      </c>
      <c r="O216" s="89">
        <v>121.06</v>
      </c>
      <c r="P216" s="87">
        <v>0.25884550300000003</v>
      </c>
      <c r="Q216" s="88">
        <v>2.055684921552132E-4</v>
      </c>
      <c r="R216" s="88">
        <v>3.3314612535759516E-6</v>
      </c>
    </row>
    <row r="217" spans="2:18">
      <c r="B217" s="86" t="s">
        <v>2433</v>
      </c>
      <c r="C217" s="93" t="s">
        <v>2174</v>
      </c>
      <c r="D217" s="82" t="s">
        <v>2329</v>
      </c>
      <c r="E217" s="82"/>
      <c r="F217" s="82" t="s">
        <v>434</v>
      </c>
      <c r="G217" s="103">
        <v>43341</v>
      </c>
      <c r="H217" s="82" t="s">
        <v>124</v>
      </c>
      <c r="I217" s="87">
        <v>6.9199999984610887</v>
      </c>
      <c r="J217" s="93" t="s">
        <v>480</v>
      </c>
      <c r="K217" s="93" t="s">
        <v>126</v>
      </c>
      <c r="L217" s="94">
        <v>4.4999999999999998E-2</v>
      </c>
      <c r="M217" s="94">
        <v>2.7800000000000002E-2</v>
      </c>
      <c r="N217" s="87">
        <v>536.41224999999997</v>
      </c>
      <c r="O217" s="89">
        <v>121.14</v>
      </c>
      <c r="P217" s="87">
        <v>0.64980979999999999</v>
      </c>
      <c r="Q217" s="88">
        <v>5.1606235853238148E-4</v>
      </c>
      <c r="R217" s="88">
        <v>8.3633524469379652E-6</v>
      </c>
    </row>
    <row r="218" spans="2:18">
      <c r="B218" s="86" t="s">
        <v>2433</v>
      </c>
      <c r="C218" s="93" t="s">
        <v>2174</v>
      </c>
      <c r="D218" s="82" t="s">
        <v>2330</v>
      </c>
      <c r="E218" s="82"/>
      <c r="F218" s="82" t="s">
        <v>434</v>
      </c>
      <c r="G218" s="103">
        <v>43990</v>
      </c>
      <c r="H218" s="82" t="s">
        <v>124</v>
      </c>
      <c r="I218" s="87">
        <v>6.6700000045089949</v>
      </c>
      <c r="J218" s="93" t="s">
        <v>480</v>
      </c>
      <c r="K218" s="93" t="s">
        <v>126</v>
      </c>
      <c r="L218" s="94">
        <v>4.4999999999999998E-2</v>
      </c>
      <c r="M218" s="94">
        <v>4.0900000029137552E-2</v>
      </c>
      <c r="N218" s="87">
        <v>553.24887100000001</v>
      </c>
      <c r="O218" s="89">
        <v>111.04</v>
      </c>
      <c r="P218" s="87">
        <v>0.61432756900000007</v>
      </c>
      <c r="Q218" s="88">
        <v>4.8788327625961381E-4</v>
      </c>
      <c r="R218" s="88">
        <v>7.9066797352357597E-6</v>
      </c>
    </row>
    <row r="219" spans="2:18">
      <c r="B219" s="86" t="s">
        <v>2433</v>
      </c>
      <c r="C219" s="93" t="s">
        <v>2174</v>
      </c>
      <c r="D219" s="82" t="s">
        <v>2331</v>
      </c>
      <c r="E219" s="82"/>
      <c r="F219" s="82" t="s">
        <v>434</v>
      </c>
      <c r="G219" s="103">
        <v>41893</v>
      </c>
      <c r="H219" s="82" t="s">
        <v>124</v>
      </c>
      <c r="I219" s="87">
        <v>7.0099999964186033</v>
      </c>
      <c r="J219" s="93" t="s">
        <v>480</v>
      </c>
      <c r="K219" s="93" t="s">
        <v>126</v>
      </c>
      <c r="L219" s="94">
        <v>4.4999999999999998E-2</v>
      </c>
      <c r="M219" s="94">
        <v>2.2599999985336017E-2</v>
      </c>
      <c r="N219" s="87">
        <v>566.289175</v>
      </c>
      <c r="O219" s="89">
        <v>125.24</v>
      </c>
      <c r="P219" s="87">
        <v>0.70922055399999995</v>
      </c>
      <c r="Q219" s="88">
        <v>5.632448630612869E-4</v>
      </c>
      <c r="R219" s="88">
        <v>9.1279963086346168E-6</v>
      </c>
    </row>
    <row r="220" spans="2:18">
      <c r="B220" s="86" t="s">
        <v>2433</v>
      </c>
      <c r="C220" s="93" t="s">
        <v>2174</v>
      </c>
      <c r="D220" s="82" t="s">
        <v>2332</v>
      </c>
      <c r="E220" s="82"/>
      <c r="F220" s="82" t="s">
        <v>434</v>
      </c>
      <c r="G220" s="103">
        <v>42151</v>
      </c>
      <c r="H220" s="82" t="s">
        <v>124</v>
      </c>
      <c r="I220" s="87">
        <v>7.009999999039116</v>
      </c>
      <c r="J220" s="93" t="s">
        <v>480</v>
      </c>
      <c r="K220" s="93" t="s">
        <v>126</v>
      </c>
      <c r="L220" s="94">
        <v>4.4999999999999998E-2</v>
      </c>
      <c r="M220" s="94">
        <v>2.2599999998017227E-2</v>
      </c>
      <c r="N220" s="87">
        <v>2073.8474350000001</v>
      </c>
      <c r="O220" s="89">
        <v>126.46</v>
      </c>
      <c r="P220" s="87">
        <v>2.6225875520000002</v>
      </c>
      <c r="Q220" s="88">
        <v>2.0827920993847504E-3</v>
      </c>
      <c r="R220" s="88">
        <v>3.3753913868840154E-5</v>
      </c>
    </row>
    <row r="221" spans="2:18">
      <c r="B221" s="86" t="s">
        <v>2433</v>
      </c>
      <c r="C221" s="93" t="s">
        <v>2174</v>
      </c>
      <c r="D221" s="82" t="s">
        <v>2333</v>
      </c>
      <c r="E221" s="82"/>
      <c r="F221" s="82" t="s">
        <v>434</v>
      </c>
      <c r="G221" s="103">
        <v>42166</v>
      </c>
      <c r="H221" s="82" t="s">
        <v>124</v>
      </c>
      <c r="I221" s="87">
        <v>7.0099999999959479</v>
      </c>
      <c r="J221" s="93" t="s">
        <v>480</v>
      </c>
      <c r="K221" s="93" t="s">
        <v>126</v>
      </c>
      <c r="L221" s="94">
        <v>4.4999999999999998E-2</v>
      </c>
      <c r="M221" s="94">
        <v>2.2599999998946584E-2</v>
      </c>
      <c r="N221" s="87">
        <v>1951.2624840000001</v>
      </c>
      <c r="O221" s="89">
        <v>126.49</v>
      </c>
      <c r="P221" s="87">
        <v>2.468152001</v>
      </c>
      <c r="Q221" s="88">
        <v>1.9601433263279145E-3</v>
      </c>
      <c r="R221" s="88">
        <v>3.1766256952385429E-5</v>
      </c>
    </row>
    <row r="222" spans="2:18">
      <c r="B222" s="86" t="s">
        <v>2433</v>
      </c>
      <c r="C222" s="93" t="s">
        <v>2174</v>
      </c>
      <c r="D222" s="82" t="s">
        <v>2334</v>
      </c>
      <c r="E222" s="82"/>
      <c r="F222" s="82" t="s">
        <v>434</v>
      </c>
      <c r="G222" s="103">
        <v>42257</v>
      </c>
      <c r="H222" s="82" t="s">
        <v>124</v>
      </c>
      <c r="I222" s="87">
        <v>7.0100000020422844</v>
      </c>
      <c r="J222" s="93" t="s">
        <v>480</v>
      </c>
      <c r="K222" s="93" t="s">
        <v>126</v>
      </c>
      <c r="L222" s="94">
        <v>4.4999999999999998E-2</v>
      </c>
      <c r="M222" s="94">
        <v>2.2600000008906208E-2</v>
      </c>
      <c r="N222" s="87">
        <v>1036.9095950000001</v>
      </c>
      <c r="O222" s="89">
        <v>125.61</v>
      </c>
      <c r="P222" s="87">
        <v>1.3024621340000002</v>
      </c>
      <c r="Q222" s="88">
        <v>1.0343821850196148E-3</v>
      </c>
      <c r="R222" s="88">
        <v>1.6763289620182619E-5</v>
      </c>
    </row>
    <row r="223" spans="2:18">
      <c r="B223" s="86" t="s">
        <v>2433</v>
      </c>
      <c r="C223" s="93" t="s">
        <v>2174</v>
      </c>
      <c r="D223" s="82" t="s">
        <v>2335</v>
      </c>
      <c r="E223" s="82"/>
      <c r="F223" s="82" t="s">
        <v>434</v>
      </c>
      <c r="G223" s="103">
        <v>42348</v>
      </c>
      <c r="H223" s="82" t="s">
        <v>124</v>
      </c>
      <c r="I223" s="87">
        <v>7.0099999986498469</v>
      </c>
      <c r="J223" s="93" t="s">
        <v>480</v>
      </c>
      <c r="K223" s="93" t="s">
        <v>126</v>
      </c>
      <c r="L223" s="94">
        <v>4.4999999999999998E-2</v>
      </c>
      <c r="M223" s="94">
        <v>2.2599999997529135E-2</v>
      </c>
      <c r="N223" s="87">
        <v>1795.6033910000001</v>
      </c>
      <c r="O223" s="89">
        <v>126.22</v>
      </c>
      <c r="P223" s="87">
        <v>2.2664107060000003</v>
      </c>
      <c r="Q223" s="88">
        <v>1.7999255387367197E-3</v>
      </c>
      <c r="R223" s="88">
        <v>2.9169753247475646E-5</v>
      </c>
    </row>
    <row r="224" spans="2:18">
      <c r="B224" s="86" t="s">
        <v>2433</v>
      </c>
      <c r="C224" s="93" t="s">
        <v>2174</v>
      </c>
      <c r="D224" s="82" t="s">
        <v>2336</v>
      </c>
      <c r="E224" s="82"/>
      <c r="F224" s="82" t="s">
        <v>434</v>
      </c>
      <c r="G224" s="103">
        <v>42439</v>
      </c>
      <c r="H224" s="82" t="s">
        <v>124</v>
      </c>
      <c r="I224" s="87">
        <v>7.0100000004302245</v>
      </c>
      <c r="J224" s="93" t="s">
        <v>480</v>
      </c>
      <c r="K224" s="93" t="s">
        <v>126</v>
      </c>
      <c r="L224" s="94">
        <v>4.4999999999999998E-2</v>
      </c>
      <c r="M224" s="94">
        <v>2.2600000001544399E-2</v>
      </c>
      <c r="N224" s="87">
        <v>2132.6118150000002</v>
      </c>
      <c r="O224" s="89">
        <v>127.52</v>
      </c>
      <c r="P224" s="87">
        <v>2.7195066830000001</v>
      </c>
      <c r="Q224" s="88">
        <v>2.1597627996277585E-3</v>
      </c>
      <c r="R224" s="88">
        <v>3.5001307877677744E-5</v>
      </c>
    </row>
    <row r="225" spans="2:18">
      <c r="B225" s="86" t="s">
        <v>2433</v>
      </c>
      <c r="C225" s="93" t="s">
        <v>2174</v>
      </c>
      <c r="D225" s="82" t="s">
        <v>2337</v>
      </c>
      <c r="E225" s="82"/>
      <c r="F225" s="82" t="s">
        <v>434</v>
      </c>
      <c r="G225" s="103">
        <v>42549</v>
      </c>
      <c r="H225" s="82" t="s">
        <v>124</v>
      </c>
      <c r="I225" s="87">
        <v>6.9999999989486783</v>
      </c>
      <c r="J225" s="93" t="s">
        <v>480</v>
      </c>
      <c r="K225" s="93" t="s">
        <v>126</v>
      </c>
      <c r="L225" s="94">
        <v>4.4999999999999998E-2</v>
      </c>
      <c r="M225" s="94">
        <v>2.3099999996846039E-2</v>
      </c>
      <c r="N225" s="87">
        <v>1500.0542610000002</v>
      </c>
      <c r="O225" s="89">
        <v>126.82</v>
      </c>
      <c r="P225" s="87">
        <v>1.9023688599999999</v>
      </c>
      <c r="Q225" s="88">
        <v>1.5108127958214203E-3</v>
      </c>
      <c r="R225" s="88">
        <v>2.4484366441164147E-5</v>
      </c>
    </row>
    <row r="226" spans="2:18">
      <c r="B226" s="86" t="s">
        <v>2433</v>
      </c>
      <c r="C226" s="93" t="s">
        <v>2174</v>
      </c>
      <c r="D226" s="82" t="s">
        <v>2338</v>
      </c>
      <c r="E226" s="82"/>
      <c r="F226" s="82" t="s">
        <v>434</v>
      </c>
      <c r="G226" s="103">
        <v>42604</v>
      </c>
      <c r="H226" s="82" t="s">
        <v>124</v>
      </c>
      <c r="I226" s="87">
        <v>6.9299999986930523</v>
      </c>
      <c r="J226" s="93" t="s">
        <v>480</v>
      </c>
      <c r="K226" s="93" t="s">
        <v>126</v>
      </c>
      <c r="L226" s="94">
        <v>4.4999999999999998E-2</v>
      </c>
      <c r="M226" s="94">
        <v>2.6699999996473312E-2</v>
      </c>
      <c r="N226" s="87">
        <v>1961.58204</v>
      </c>
      <c r="O226" s="89">
        <v>122.87</v>
      </c>
      <c r="P226" s="87">
        <v>2.410195855</v>
      </c>
      <c r="Q226" s="88">
        <v>1.9141160343476966E-3</v>
      </c>
      <c r="R226" s="88">
        <v>3.1020334567921244E-5</v>
      </c>
    </row>
    <row r="227" spans="2:18">
      <c r="B227" s="86" t="s">
        <v>2434</v>
      </c>
      <c r="C227" s="93" t="s">
        <v>2174</v>
      </c>
      <c r="D227" s="82" t="s">
        <v>2339</v>
      </c>
      <c r="E227" s="82"/>
      <c r="F227" s="82" t="s">
        <v>434</v>
      </c>
      <c r="G227" s="103">
        <v>44347</v>
      </c>
      <c r="H227" s="82" t="s">
        <v>124</v>
      </c>
      <c r="I227" s="87">
        <v>2.6399999997353856</v>
      </c>
      <c r="J227" s="93" t="s">
        <v>122</v>
      </c>
      <c r="K227" s="93" t="s">
        <v>126</v>
      </c>
      <c r="L227" s="94">
        <v>5.2499999999999998E-2</v>
      </c>
      <c r="M227" s="94">
        <v>5.5699999984205821E-2</v>
      </c>
      <c r="N227" s="87">
        <v>1215.01638</v>
      </c>
      <c r="O227" s="89">
        <v>99.53</v>
      </c>
      <c r="P227" s="87">
        <v>1.2093060630000001</v>
      </c>
      <c r="Q227" s="88">
        <v>9.6040001098673619E-4</v>
      </c>
      <c r="R227" s="88">
        <v>1.5564327932708873E-5</v>
      </c>
    </row>
    <row r="228" spans="2:18">
      <c r="B228" s="86" t="s">
        <v>2434</v>
      </c>
      <c r="C228" s="93" t="s">
        <v>2174</v>
      </c>
      <c r="D228" s="82">
        <v>9199</v>
      </c>
      <c r="E228" s="82"/>
      <c r="F228" s="82" t="s">
        <v>434</v>
      </c>
      <c r="G228" s="103">
        <v>44788</v>
      </c>
      <c r="H228" s="82" t="s">
        <v>124</v>
      </c>
      <c r="I228" s="87">
        <v>2.6400000012712463</v>
      </c>
      <c r="J228" s="93" t="s">
        <v>122</v>
      </c>
      <c r="K228" s="93" t="s">
        <v>126</v>
      </c>
      <c r="L228" s="94">
        <v>5.2499999999999998E-2</v>
      </c>
      <c r="M228" s="94">
        <v>5.5700000020802207E-2</v>
      </c>
      <c r="N228" s="87">
        <v>695.50282300000003</v>
      </c>
      <c r="O228" s="89">
        <v>99.53</v>
      </c>
      <c r="P228" s="87">
        <v>0.69223410799999996</v>
      </c>
      <c r="Q228" s="88">
        <v>5.4975466118091683E-4</v>
      </c>
      <c r="R228" s="88">
        <v>8.9093728980321927E-6</v>
      </c>
    </row>
    <row r="229" spans="2:18">
      <c r="B229" s="86" t="s">
        <v>2434</v>
      </c>
      <c r="C229" s="93" t="s">
        <v>2174</v>
      </c>
      <c r="D229" s="82">
        <v>9255</v>
      </c>
      <c r="E229" s="82"/>
      <c r="F229" s="82" t="s">
        <v>434</v>
      </c>
      <c r="G229" s="103">
        <v>44825</v>
      </c>
      <c r="H229" s="82" t="s">
        <v>124</v>
      </c>
      <c r="I229" s="87">
        <v>2.6400000016987129</v>
      </c>
      <c r="J229" s="93" t="s">
        <v>122</v>
      </c>
      <c r="K229" s="93" t="s">
        <v>126</v>
      </c>
      <c r="L229" s="94">
        <v>5.2499999999999998E-2</v>
      </c>
      <c r="M229" s="94">
        <v>5.5700000025257185E-2</v>
      </c>
      <c r="N229" s="87">
        <v>449.51029399999999</v>
      </c>
      <c r="O229" s="89">
        <v>99.53</v>
      </c>
      <c r="P229" s="87">
        <v>0.44739769099999993</v>
      </c>
      <c r="Q229" s="88">
        <v>3.5531182758308911E-4</v>
      </c>
      <c r="R229" s="88">
        <v>5.7582150558197876E-6</v>
      </c>
    </row>
    <row r="230" spans="2:18">
      <c r="B230" s="86" t="s">
        <v>2434</v>
      </c>
      <c r="C230" s="93" t="s">
        <v>2174</v>
      </c>
      <c r="D230" s="82">
        <v>9287</v>
      </c>
      <c r="E230" s="82"/>
      <c r="F230" s="82" t="s">
        <v>434</v>
      </c>
      <c r="G230" s="103">
        <v>44861</v>
      </c>
      <c r="H230" s="82" t="s">
        <v>124</v>
      </c>
      <c r="I230" s="87">
        <v>2.6400000000000006</v>
      </c>
      <c r="J230" s="93" t="s">
        <v>122</v>
      </c>
      <c r="K230" s="93" t="s">
        <v>126</v>
      </c>
      <c r="L230" s="94">
        <v>5.2499999999999998E-2</v>
      </c>
      <c r="M230" s="94">
        <v>5.5699999989655413E-2</v>
      </c>
      <c r="N230" s="87">
        <v>242.81329600000001</v>
      </c>
      <c r="O230" s="89">
        <v>99.53</v>
      </c>
      <c r="P230" s="87">
        <v>0.24167212499999996</v>
      </c>
      <c r="Q230" s="88">
        <v>1.9192983365137384E-4</v>
      </c>
      <c r="R230" s="88">
        <v>3.1104319417396402E-6</v>
      </c>
    </row>
    <row r="231" spans="2:18">
      <c r="B231" s="86" t="s">
        <v>2434</v>
      </c>
      <c r="C231" s="93" t="s">
        <v>2174</v>
      </c>
      <c r="D231" s="82">
        <v>9339</v>
      </c>
      <c r="E231" s="82"/>
      <c r="F231" s="82" t="s">
        <v>434</v>
      </c>
      <c r="G231" s="103">
        <v>44895</v>
      </c>
      <c r="H231" s="82" t="s">
        <v>124</v>
      </c>
      <c r="I231" s="87">
        <v>2.640000002148438</v>
      </c>
      <c r="J231" s="93" t="s">
        <v>122</v>
      </c>
      <c r="K231" s="93" t="s">
        <v>126</v>
      </c>
      <c r="L231" s="94">
        <v>5.2499999999999998E-2</v>
      </c>
      <c r="M231" s="94">
        <v>5.5700000025661896E-2</v>
      </c>
      <c r="N231" s="87">
        <v>336.70966499999997</v>
      </c>
      <c r="O231" s="89">
        <v>99.53</v>
      </c>
      <c r="P231" s="87">
        <v>0.33512720200000001</v>
      </c>
      <c r="Q231" s="88">
        <v>2.6614947061813759E-4</v>
      </c>
      <c r="R231" s="88">
        <v>4.3132419746242265E-6</v>
      </c>
    </row>
    <row r="232" spans="2:18">
      <c r="B232" s="86" t="s">
        <v>2434</v>
      </c>
      <c r="C232" s="93" t="s">
        <v>2174</v>
      </c>
      <c r="D232" s="82">
        <v>9388</v>
      </c>
      <c r="E232" s="82"/>
      <c r="F232" s="82" t="s">
        <v>434</v>
      </c>
      <c r="G232" s="103">
        <v>44921</v>
      </c>
      <c r="H232" s="82" t="s">
        <v>124</v>
      </c>
      <c r="I232" s="87">
        <v>2.63999999917122</v>
      </c>
      <c r="J232" s="93" t="s">
        <v>122</v>
      </c>
      <c r="K232" s="93" t="s">
        <v>126</v>
      </c>
      <c r="L232" s="94">
        <v>5.2499999999999998E-2</v>
      </c>
      <c r="M232" s="94">
        <v>5.5699999971948959E-2</v>
      </c>
      <c r="N232" s="87">
        <v>630.39026699999999</v>
      </c>
      <c r="O232" s="89">
        <v>99.53</v>
      </c>
      <c r="P232" s="87">
        <v>0.62742756799999999</v>
      </c>
      <c r="Q232" s="88">
        <v>4.9828696112357213E-4</v>
      </c>
      <c r="R232" s="88">
        <v>8.0752827767588854E-6</v>
      </c>
    </row>
    <row r="233" spans="2:18">
      <c r="B233" s="86" t="s">
        <v>2434</v>
      </c>
      <c r="C233" s="93" t="s">
        <v>2174</v>
      </c>
      <c r="D233" s="82">
        <v>8814</v>
      </c>
      <c r="E233" s="82"/>
      <c r="F233" s="82" t="s">
        <v>434</v>
      </c>
      <c r="G233" s="103">
        <v>44558</v>
      </c>
      <c r="H233" s="82" t="s">
        <v>124</v>
      </c>
      <c r="I233" s="87">
        <v>2.6399999968367958</v>
      </c>
      <c r="J233" s="93" t="s">
        <v>122</v>
      </c>
      <c r="K233" s="93" t="s">
        <v>126</v>
      </c>
      <c r="L233" s="94">
        <v>5.2499999999999998E-2</v>
      </c>
      <c r="M233" s="94">
        <v>5.5699999908145427E-2</v>
      </c>
      <c r="N233" s="87">
        <v>330.33308</v>
      </c>
      <c r="O233" s="89">
        <v>99.53</v>
      </c>
      <c r="P233" s="87">
        <v>0.32878058600000004</v>
      </c>
      <c r="Q233" s="88">
        <v>2.6110915017104778E-4</v>
      </c>
      <c r="R233" s="88">
        <v>4.2315580935048966E-6</v>
      </c>
    </row>
    <row r="234" spans="2:18">
      <c r="B234" s="86" t="s">
        <v>2434</v>
      </c>
      <c r="C234" s="93" t="s">
        <v>2174</v>
      </c>
      <c r="D234" s="82">
        <v>9003</v>
      </c>
      <c r="E234" s="82"/>
      <c r="F234" s="82" t="s">
        <v>434</v>
      </c>
      <c r="G234" s="103">
        <v>44644</v>
      </c>
      <c r="H234" s="82" t="s">
        <v>124</v>
      </c>
      <c r="I234" s="87">
        <v>2.6400000011852978</v>
      </c>
      <c r="J234" s="93" t="s">
        <v>122</v>
      </c>
      <c r="K234" s="93" t="s">
        <v>126</v>
      </c>
      <c r="L234" s="94">
        <v>5.2499999999999998E-2</v>
      </c>
      <c r="M234" s="94">
        <v>5.5700000011217991E-2</v>
      </c>
      <c r="N234" s="87">
        <v>474.68609400000003</v>
      </c>
      <c r="O234" s="89">
        <v>99.53</v>
      </c>
      <c r="P234" s="87">
        <v>0.47245517099999995</v>
      </c>
      <c r="Q234" s="88">
        <v>3.7521183867507017E-4</v>
      </c>
      <c r="R234" s="88">
        <v>6.0807164041714114E-6</v>
      </c>
    </row>
    <row r="235" spans="2:18">
      <c r="B235" s="86" t="s">
        <v>2434</v>
      </c>
      <c r="C235" s="93" t="s">
        <v>2174</v>
      </c>
      <c r="D235" s="82">
        <v>9096</v>
      </c>
      <c r="E235" s="82"/>
      <c r="F235" s="82" t="s">
        <v>434</v>
      </c>
      <c r="G235" s="103">
        <v>44711</v>
      </c>
      <c r="H235" s="82" t="s">
        <v>124</v>
      </c>
      <c r="I235" s="87">
        <v>2.6400000026761115</v>
      </c>
      <c r="J235" s="93" t="s">
        <v>122</v>
      </c>
      <c r="K235" s="93" t="s">
        <v>126</v>
      </c>
      <c r="L235" s="94">
        <v>5.2499999999999998E-2</v>
      </c>
      <c r="M235" s="94">
        <v>5.5700000060421563E-2</v>
      </c>
      <c r="N235" s="87">
        <v>480.56457399999999</v>
      </c>
      <c r="O235" s="89">
        <v>99.53</v>
      </c>
      <c r="P235" s="87">
        <v>0.47830602299999997</v>
      </c>
      <c r="Q235" s="88">
        <v>3.7985843600638758E-4</v>
      </c>
      <c r="R235" s="88">
        <v>6.1560195734847584E-6</v>
      </c>
    </row>
    <row r="236" spans="2:18">
      <c r="B236" s="86" t="s">
        <v>2434</v>
      </c>
      <c r="C236" s="93" t="s">
        <v>2174</v>
      </c>
      <c r="D236" s="82">
        <v>9127</v>
      </c>
      <c r="E236" s="82"/>
      <c r="F236" s="82" t="s">
        <v>434</v>
      </c>
      <c r="G236" s="103">
        <v>44738</v>
      </c>
      <c r="H236" s="82" t="s">
        <v>124</v>
      </c>
      <c r="I236" s="87">
        <v>2.6399999995722911</v>
      </c>
      <c r="J236" s="93" t="s">
        <v>122</v>
      </c>
      <c r="K236" s="93" t="s">
        <v>126</v>
      </c>
      <c r="L236" s="94">
        <v>5.2499999999999998E-2</v>
      </c>
      <c r="M236" s="94">
        <v>5.5700000033503852E-2</v>
      </c>
      <c r="N236" s="87">
        <v>281.88957799999997</v>
      </c>
      <c r="O236" s="89">
        <v>99.53</v>
      </c>
      <c r="P236" s="87">
        <v>0.28056475799999997</v>
      </c>
      <c r="Q236" s="88">
        <v>2.2281737015130711E-4</v>
      </c>
      <c r="R236" s="88">
        <v>3.6109981033586408E-6</v>
      </c>
    </row>
    <row r="237" spans="2:18">
      <c r="B237" s="86" t="s">
        <v>2435</v>
      </c>
      <c r="C237" s="93" t="s">
        <v>2174</v>
      </c>
      <c r="D237" s="82" t="s">
        <v>2340</v>
      </c>
      <c r="E237" s="82"/>
      <c r="F237" s="82" t="s">
        <v>434</v>
      </c>
      <c r="G237" s="103">
        <v>43530</v>
      </c>
      <c r="H237" s="82" t="s">
        <v>124</v>
      </c>
      <c r="I237" s="87">
        <v>3.4799999997549689</v>
      </c>
      <c r="J237" s="93" t="s">
        <v>278</v>
      </c>
      <c r="K237" s="93" t="s">
        <v>126</v>
      </c>
      <c r="L237" s="94">
        <v>6.5500000000000003E-2</v>
      </c>
      <c r="M237" s="94">
        <v>5.8799999999999998E-2</v>
      </c>
      <c r="N237" s="87">
        <v>3237.7597450000003</v>
      </c>
      <c r="O237" s="89">
        <v>105.88</v>
      </c>
      <c r="P237" s="87">
        <v>3.4281397080000002</v>
      </c>
      <c r="Q237" s="88">
        <v>2.7225410621523252E-3</v>
      </c>
      <c r="R237" s="88">
        <v>4.4121742416545578E-5</v>
      </c>
    </row>
    <row r="238" spans="2:18">
      <c r="B238" s="86" t="s">
        <v>2436</v>
      </c>
      <c r="C238" s="93" t="s">
        <v>2174</v>
      </c>
      <c r="D238" s="82" t="s">
        <v>2341</v>
      </c>
      <c r="E238" s="82"/>
      <c r="F238" s="82" t="s">
        <v>455</v>
      </c>
      <c r="G238" s="103">
        <v>44294</v>
      </c>
      <c r="H238" s="82" t="s">
        <v>124</v>
      </c>
      <c r="I238" s="87">
        <v>7.7500000002906253</v>
      </c>
      <c r="J238" s="93" t="s">
        <v>480</v>
      </c>
      <c r="K238" s="93" t="s">
        <v>126</v>
      </c>
      <c r="L238" s="94">
        <v>0.03</v>
      </c>
      <c r="M238" s="94">
        <v>4.8800000002208757E-2</v>
      </c>
      <c r="N238" s="87">
        <v>7317.1036489999997</v>
      </c>
      <c r="O238" s="89">
        <v>94.05</v>
      </c>
      <c r="P238" s="87">
        <v>6.8817357959999992</v>
      </c>
      <c r="Q238" s="88">
        <v>5.4652989315957922E-3</v>
      </c>
      <c r="R238" s="88">
        <v>8.8571120208801371E-5</v>
      </c>
    </row>
    <row r="239" spans="2:18">
      <c r="B239" s="86" t="s">
        <v>2437</v>
      </c>
      <c r="C239" s="93" t="s">
        <v>2174</v>
      </c>
      <c r="D239" s="82" t="s">
        <v>2342</v>
      </c>
      <c r="E239" s="82"/>
      <c r="F239" s="82" t="s">
        <v>455</v>
      </c>
      <c r="G239" s="103">
        <v>42326</v>
      </c>
      <c r="H239" s="82" t="s">
        <v>124</v>
      </c>
      <c r="I239" s="87">
        <v>6.6199999845939921</v>
      </c>
      <c r="J239" s="93" t="s">
        <v>480</v>
      </c>
      <c r="K239" s="93" t="s">
        <v>126</v>
      </c>
      <c r="L239" s="94">
        <v>6.5500000000000003E-2</v>
      </c>
      <c r="M239" s="94">
        <v>7.4299999813694784E-2</v>
      </c>
      <c r="N239" s="87">
        <v>115.13376399999999</v>
      </c>
      <c r="O239" s="89">
        <v>96.97</v>
      </c>
      <c r="P239" s="87">
        <v>0.111644756</v>
      </c>
      <c r="Q239" s="88">
        <v>8.8665415786484377E-5</v>
      </c>
      <c r="R239" s="88">
        <v>1.4369196082921371E-6</v>
      </c>
    </row>
    <row r="240" spans="2:18">
      <c r="B240" s="86" t="s">
        <v>2437</v>
      </c>
      <c r="C240" s="93" t="s">
        <v>2174</v>
      </c>
      <c r="D240" s="82" t="s">
        <v>2343</v>
      </c>
      <c r="E240" s="82"/>
      <c r="F240" s="82" t="s">
        <v>455</v>
      </c>
      <c r="G240" s="103">
        <v>42606</v>
      </c>
      <c r="H240" s="82" t="s">
        <v>124</v>
      </c>
      <c r="I240" s="87">
        <v>6.6099999939480441</v>
      </c>
      <c r="J240" s="93" t="s">
        <v>480</v>
      </c>
      <c r="K240" s="93" t="s">
        <v>126</v>
      </c>
      <c r="L240" s="94">
        <v>6.5500000000000003E-2</v>
      </c>
      <c r="M240" s="94">
        <v>7.4399999928399407E-2</v>
      </c>
      <c r="N240" s="87">
        <v>484.28458899999998</v>
      </c>
      <c r="O240" s="89">
        <v>96.9</v>
      </c>
      <c r="P240" s="87">
        <v>0.46926984400000005</v>
      </c>
      <c r="Q240" s="88">
        <v>3.7268213326847763E-4</v>
      </c>
      <c r="R240" s="88">
        <v>6.0397197735269566E-6</v>
      </c>
    </row>
    <row r="241" spans="2:18">
      <c r="B241" s="86" t="s">
        <v>2437</v>
      </c>
      <c r="C241" s="93" t="s">
        <v>2174</v>
      </c>
      <c r="D241" s="82" t="s">
        <v>2344</v>
      </c>
      <c r="E241" s="82"/>
      <c r="F241" s="82" t="s">
        <v>455</v>
      </c>
      <c r="G241" s="103">
        <v>42648</v>
      </c>
      <c r="H241" s="82" t="s">
        <v>124</v>
      </c>
      <c r="I241" s="87">
        <v>6.6199999957737488</v>
      </c>
      <c r="J241" s="93" t="s">
        <v>480</v>
      </c>
      <c r="K241" s="93" t="s">
        <v>126</v>
      </c>
      <c r="L241" s="94">
        <v>6.5500000000000003E-2</v>
      </c>
      <c r="M241" s="94">
        <v>7.4399999934051914E-2</v>
      </c>
      <c r="N241" s="87">
        <v>444.23702300000002</v>
      </c>
      <c r="O241" s="89">
        <v>96.94</v>
      </c>
      <c r="P241" s="87">
        <v>0.43064161099999998</v>
      </c>
      <c r="Q241" s="88">
        <v>3.4200457650045347E-4</v>
      </c>
      <c r="R241" s="88">
        <v>5.5425565621050294E-6</v>
      </c>
    </row>
    <row r="242" spans="2:18">
      <c r="B242" s="86" t="s">
        <v>2437</v>
      </c>
      <c r="C242" s="93" t="s">
        <v>2174</v>
      </c>
      <c r="D242" s="82" t="s">
        <v>2345</v>
      </c>
      <c r="E242" s="82"/>
      <c r="F242" s="82" t="s">
        <v>455</v>
      </c>
      <c r="G242" s="103">
        <v>42718</v>
      </c>
      <c r="H242" s="82" t="s">
        <v>124</v>
      </c>
      <c r="I242" s="87">
        <v>6.6200000065814084</v>
      </c>
      <c r="J242" s="93" t="s">
        <v>480</v>
      </c>
      <c r="K242" s="93" t="s">
        <v>126</v>
      </c>
      <c r="L242" s="94">
        <v>6.5500000000000003E-2</v>
      </c>
      <c r="M242" s="94">
        <v>7.4400000091740859E-2</v>
      </c>
      <c r="N242" s="87">
        <v>310.37723599999998</v>
      </c>
      <c r="O242" s="89">
        <v>96.93</v>
      </c>
      <c r="P242" s="87">
        <v>0.300847421</v>
      </c>
      <c r="Q242" s="88">
        <v>2.3892534344610429E-4</v>
      </c>
      <c r="R242" s="88">
        <v>3.8720453501552704E-6</v>
      </c>
    </row>
    <row r="243" spans="2:18">
      <c r="B243" s="86" t="s">
        <v>2437</v>
      </c>
      <c r="C243" s="93" t="s">
        <v>2174</v>
      </c>
      <c r="D243" s="82" t="s">
        <v>2346</v>
      </c>
      <c r="E243" s="82"/>
      <c r="F243" s="82" t="s">
        <v>455</v>
      </c>
      <c r="G243" s="103">
        <v>42900</v>
      </c>
      <c r="H243" s="82" t="s">
        <v>124</v>
      </c>
      <c r="I243" s="87">
        <v>6.5999999960604718</v>
      </c>
      <c r="J243" s="93" t="s">
        <v>480</v>
      </c>
      <c r="K243" s="93" t="s">
        <v>126</v>
      </c>
      <c r="L243" s="94">
        <v>6.5500000000000003E-2</v>
      </c>
      <c r="M243" s="94">
        <v>7.4799999940344294E-2</v>
      </c>
      <c r="N243" s="87">
        <v>367.65362699999997</v>
      </c>
      <c r="O243" s="89">
        <v>96.66</v>
      </c>
      <c r="P243" s="87">
        <v>0.35537254400000001</v>
      </c>
      <c r="Q243" s="88">
        <v>2.8222780452725175E-4</v>
      </c>
      <c r="R243" s="88">
        <v>4.5738088829023035E-6</v>
      </c>
    </row>
    <row r="244" spans="2:18">
      <c r="B244" s="86" t="s">
        <v>2437</v>
      </c>
      <c r="C244" s="93" t="s">
        <v>2174</v>
      </c>
      <c r="D244" s="82" t="s">
        <v>2347</v>
      </c>
      <c r="E244" s="82"/>
      <c r="F244" s="82" t="s">
        <v>455</v>
      </c>
      <c r="G244" s="103">
        <v>43075</v>
      </c>
      <c r="H244" s="82" t="s">
        <v>124</v>
      </c>
      <c r="I244" s="87">
        <v>6.6000000036320765</v>
      </c>
      <c r="J244" s="93" t="s">
        <v>480</v>
      </c>
      <c r="K244" s="93" t="s">
        <v>126</v>
      </c>
      <c r="L244" s="94">
        <v>6.5500000000000003E-2</v>
      </c>
      <c r="M244" s="94">
        <v>7.5000000022700478E-2</v>
      </c>
      <c r="N244" s="87">
        <v>228.131159</v>
      </c>
      <c r="O244" s="89">
        <v>96.55</v>
      </c>
      <c r="P244" s="87">
        <v>0.22025973699999998</v>
      </c>
      <c r="Q244" s="88">
        <v>1.7492466159473442E-4</v>
      </c>
      <c r="R244" s="88">
        <v>2.8348446120708895E-6</v>
      </c>
    </row>
    <row r="245" spans="2:18">
      <c r="B245" s="86" t="s">
        <v>2437</v>
      </c>
      <c r="C245" s="93" t="s">
        <v>2174</v>
      </c>
      <c r="D245" s="82" t="s">
        <v>2348</v>
      </c>
      <c r="E245" s="82"/>
      <c r="F245" s="82" t="s">
        <v>455</v>
      </c>
      <c r="G245" s="103">
        <v>43292</v>
      </c>
      <c r="H245" s="82" t="s">
        <v>124</v>
      </c>
      <c r="I245" s="87">
        <v>6.5999999973348853</v>
      </c>
      <c r="J245" s="93" t="s">
        <v>480</v>
      </c>
      <c r="K245" s="93" t="s">
        <v>126</v>
      </c>
      <c r="L245" s="94">
        <v>6.5500000000000003E-2</v>
      </c>
      <c r="M245" s="94">
        <v>7.5099999959856722E-2</v>
      </c>
      <c r="N245" s="87">
        <v>622.06180900000004</v>
      </c>
      <c r="O245" s="89">
        <v>96.51</v>
      </c>
      <c r="P245" s="87">
        <v>0.60034939099999995</v>
      </c>
      <c r="Q245" s="88">
        <v>4.7678216404698555E-4</v>
      </c>
      <c r="R245" s="88">
        <v>7.7267741241168821E-6</v>
      </c>
    </row>
    <row r="246" spans="2:18">
      <c r="B246" s="86" t="s">
        <v>2409</v>
      </c>
      <c r="C246" s="93" t="s">
        <v>2174</v>
      </c>
      <c r="D246" s="82" t="s">
        <v>2240</v>
      </c>
      <c r="E246" s="82"/>
      <c r="F246" s="82" t="s">
        <v>455</v>
      </c>
      <c r="G246" s="103">
        <v>44858</v>
      </c>
      <c r="H246" s="82" t="s">
        <v>124</v>
      </c>
      <c r="I246" s="87">
        <v>5.8900000014535419</v>
      </c>
      <c r="J246" s="93" t="s">
        <v>480</v>
      </c>
      <c r="K246" s="93" t="s">
        <v>126</v>
      </c>
      <c r="L246" s="94">
        <v>3.49E-2</v>
      </c>
      <c r="M246" s="94">
        <v>4.0700000009900934E-2</v>
      </c>
      <c r="N246" s="87">
        <v>966.90616199999999</v>
      </c>
      <c r="O246" s="89">
        <v>98.19</v>
      </c>
      <c r="P246" s="87">
        <v>0.94940515800000003</v>
      </c>
      <c r="Q246" s="88">
        <v>7.5399334549938822E-4</v>
      </c>
      <c r="R246" s="88">
        <v>1.2219283167620472E-5</v>
      </c>
    </row>
    <row r="247" spans="2:18">
      <c r="B247" s="86" t="s">
        <v>2409</v>
      </c>
      <c r="C247" s="93" t="s">
        <v>2174</v>
      </c>
      <c r="D247" s="82" t="s">
        <v>2241</v>
      </c>
      <c r="E247" s="82"/>
      <c r="F247" s="82" t="s">
        <v>455</v>
      </c>
      <c r="G247" s="103">
        <v>44858</v>
      </c>
      <c r="H247" s="82" t="s">
        <v>124</v>
      </c>
      <c r="I247" s="87">
        <v>5.9499999975078177</v>
      </c>
      <c r="J247" s="93" t="s">
        <v>480</v>
      </c>
      <c r="K247" s="93" t="s">
        <v>126</v>
      </c>
      <c r="L247" s="94">
        <v>3.49E-2</v>
      </c>
      <c r="M247" s="94">
        <v>4.0599999981340583E-2</v>
      </c>
      <c r="N247" s="87">
        <v>796.95115899999985</v>
      </c>
      <c r="O247" s="89">
        <v>98.18</v>
      </c>
      <c r="P247" s="87">
        <v>0.78244664100000005</v>
      </c>
      <c r="Q247" s="88">
        <v>6.2139915245999625E-4</v>
      </c>
      <c r="R247" s="88">
        <v>1.0070449891038487E-5</v>
      </c>
    </row>
    <row r="248" spans="2:18">
      <c r="B248" s="86" t="s">
        <v>2409</v>
      </c>
      <c r="C248" s="93" t="s">
        <v>2174</v>
      </c>
      <c r="D248" s="82" t="s">
        <v>2242</v>
      </c>
      <c r="E248" s="82"/>
      <c r="F248" s="82" t="s">
        <v>455</v>
      </c>
      <c r="G248" s="103">
        <v>44858</v>
      </c>
      <c r="H248" s="82" t="s">
        <v>124</v>
      </c>
      <c r="I248" s="87">
        <v>5.7999999979711667</v>
      </c>
      <c r="J248" s="93" t="s">
        <v>480</v>
      </c>
      <c r="K248" s="93" t="s">
        <v>126</v>
      </c>
      <c r="L248" s="94">
        <v>3.49E-2</v>
      </c>
      <c r="M248" s="94">
        <v>4.0699999987827001E-2</v>
      </c>
      <c r="N248" s="87">
        <v>1003.653189</v>
      </c>
      <c r="O248" s="89">
        <v>98.22</v>
      </c>
      <c r="P248" s="87">
        <v>0.98578815999999991</v>
      </c>
      <c r="Q248" s="88">
        <v>7.8288779711062633E-4</v>
      </c>
      <c r="R248" s="88">
        <v>1.2687549218399713E-5</v>
      </c>
    </row>
    <row r="249" spans="2:18">
      <c r="B249" s="86" t="s">
        <v>2409</v>
      </c>
      <c r="C249" s="93" t="s">
        <v>2174</v>
      </c>
      <c r="D249" s="82" t="s">
        <v>2243</v>
      </c>
      <c r="E249" s="82"/>
      <c r="F249" s="82" t="s">
        <v>455</v>
      </c>
      <c r="G249" s="103">
        <v>44858</v>
      </c>
      <c r="H249" s="82" t="s">
        <v>124</v>
      </c>
      <c r="I249" s="87">
        <v>5.839999999599236</v>
      </c>
      <c r="J249" s="93" t="s">
        <v>480</v>
      </c>
      <c r="K249" s="93" t="s">
        <v>126</v>
      </c>
      <c r="L249" s="94">
        <v>3.49E-2</v>
      </c>
      <c r="M249" s="94">
        <v>4.0699999999666031E-2</v>
      </c>
      <c r="N249" s="87">
        <v>1219.541976</v>
      </c>
      <c r="O249" s="89">
        <v>98.21</v>
      </c>
      <c r="P249" s="87">
        <v>1.1977121719999999</v>
      </c>
      <c r="Q249" s="88">
        <v>9.511924386570676E-4</v>
      </c>
      <c r="R249" s="88">
        <v>1.541510919721984E-5</v>
      </c>
    </row>
    <row r="250" spans="2:18">
      <c r="B250" s="86" t="s">
        <v>2409</v>
      </c>
      <c r="C250" s="93" t="s">
        <v>2174</v>
      </c>
      <c r="D250" s="82" t="s">
        <v>2254</v>
      </c>
      <c r="E250" s="82"/>
      <c r="F250" s="82" t="s">
        <v>455</v>
      </c>
      <c r="G250" s="103">
        <v>44858</v>
      </c>
      <c r="H250" s="82" t="s">
        <v>124</v>
      </c>
      <c r="I250" s="87">
        <v>6.0500000012754445</v>
      </c>
      <c r="J250" s="93" t="s">
        <v>480</v>
      </c>
      <c r="K250" s="93" t="s">
        <v>126</v>
      </c>
      <c r="L250" s="94">
        <v>3.49E-2</v>
      </c>
      <c r="M250" s="94">
        <v>4.0600000009636684E-2</v>
      </c>
      <c r="N250" s="87">
        <v>718.86372600000004</v>
      </c>
      <c r="O250" s="89">
        <v>98.16</v>
      </c>
      <c r="P250" s="87">
        <v>0.70563662199999988</v>
      </c>
      <c r="Q250" s="88">
        <v>5.6039859573700263E-4</v>
      </c>
      <c r="R250" s="88">
        <v>9.0818694474179041E-6</v>
      </c>
    </row>
    <row r="251" spans="2:18">
      <c r="B251" s="86" t="s">
        <v>2438</v>
      </c>
      <c r="C251" s="93" t="s">
        <v>2173</v>
      </c>
      <c r="D251" s="82" t="s">
        <v>2349</v>
      </c>
      <c r="E251" s="82"/>
      <c r="F251" s="82" t="s">
        <v>455</v>
      </c>
      <c r="G251" s="103">
        <v>42372</v>
      </c>
      <c r="H251" s="82" t="s">
        <v>124</v>
      </c>
      <c r="I251" s="87">
        <v>9.9600000001278168</v>
      </c>
      <c r="J251" s="93" t="s">
        <v>122</v>
      </c>
      <c r="K251" s="93" t="s">
        <v>126</v>
      </c>
      <c r="L251" s="94">
        <v>6.7000000000000004E-2</v>
      </c>
      <c r="M251" s="94">
        <v>2.900000000071009E-2</v>
      </c>
      <c r="N251" s="87">
        <v>9053.4716659999995</v>
      </c>
      <c r="O251" s="89">
        <v>155.55000000000001</v>
      </c>
      <c r="P251" s="87">
        <v>14.08267562</v>
      </c>
      <c r="Q251" s="88">
        <v>1.1184101555414628E-2</v>
      </c>
      <c r="R251" s="88">
        <v>1.8125054378367427E-4</v>
      </c>
    </row>
    <row r="252" spans="2:18">
      <c r="B252" s="86" t="s">
        <v>2466</v>
      </c>
      <c r="C252" s="93" t="s">
        <v>2174</v>
      </c>
      <c r="D252" s="82" t="s">
        <v>2350</v>
      </c>
      <c r="E252" s="126"/>
      <c r="F252" s="82" t="s">
        <v>469</v>
      </c>
      <c r="G252" s="103">
        <v>44871</v>
      </c>
      <c r="H252" s="82"/>
      <c r="I252" s="87">
        <v>5.6900000001091842</v>
      </c>
      <c r="J252" s="93" t="s">
        <v>267</v>
      </c>
      <c r="K252" s="93" t="s">
        <v>126</v>
      </c>
      <c r="L252" s="94">
        <v>0.05</v>
      </c>
      <c r="M252" s="94">
        <v>5.3600000000873477E-2</v>
      </c>
      <c r="N252" s="87">
        <v>11509.590212999999</v>
      </c>
      <c r="O252" s="89">
        <v>99.47</v>
      </c>
      <c r="P252" s="87">
        <v>11.448589374999999</v>
      </c>
      <c r="Q252" s="88">
        <v>9.0921774875221389E-3</v>
      </c>
      <c r="R252" s="88">
        <v>1.4734863642160248E-4</v>
      </c>
    </row>
    <row r="253" spans="2:18">
      <c r="B253" s="86" t="s">
        <v>2439</v>
      </c>
      <c r="C253" s="93" t="s">
        <v>2174</v>
      </c>
      <c r="D253" s="82" t="s">
        <v>2351</v>
      </c>
      <c r="E253" s="82"/>
      <c r="F253" s="82" t="s">
        <v>469</v>
      </c>
      <c r="G253" s="103">
        <v>41534</v>
      </c>
      <c r="H253" s="82"/>
      <c r="I253" s="87">
        <v>5.8399999999877004</v>
      </c>
      <c r="J253" s="93" t="s">
        <v>416</v>
      </c>
      <c r="K253" s="93" t="s">
        <v>126</v>
      </c>
      <c r="L253" s="94">
        <v>3.9842000000000002E-2</v>
      </c>
      <c r="M253" s="94">
        <v>2.889999999996349E-2</v>
      </c>
      <c r="N253" s="87">
        <v>44948.549479000001</v>
      </c>
      <c r="O253" s="89">
        <v>115.76</v>
      </c>
      <c r="P253" s="87">
        <v>52.032440070999996</v>
      </c>
      <c r="Q253" s="88">
        <v>4.1322835917887137E-2</v>
      </c>
      <c r="R253" s="88">
        <v>6.6968155141389196E-4</v>
      </c>
    </row>
    <row r="254" spans="2:18">
      <c r="B254" s="85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7"/>
      <c r="O254" s="89"/>
      <c r="P254" s="82"/>
      <c r="Q254" s="88"/>
      <c r="R254" s="82"/>
    </row>
    <row r="255" spans="2:18">
      <c r="B255" s="83" t="s">
        <v>37</v>
      </c>
      <c r="C255" s="84"/>
      <c r="D255" s="84"/>
      <c r="E255" s="84"/>
      <c r="F255" s="84"/>
      <c r="G255" s="84"/>
      <c r="H255" s="84"/>
      <c r="I255" s="90">
        <v>2.6516312264339104</v>
      </c>
      <c r="J255" s="84"/>
      <c r="K255" s="84"/>
      <c r="L255" s="84"/>
      <c r="M255" s="102">
        <v>6.9726935179992289E-2</v>
      </c>
      <c r="N255" s="90"/>
      <c r="O255" s="92"/>
      <c r="P255" s="90">
        <v>84.582609797000003</v>
      </c>
      <c r="Q255" s="91">
        <v>6.7173349959732745E-2</v>
      </c>
      <c r="R255" s="91">
        <v>1.0886172794164369E-3</v>
      </c>
    </row>
    <row r="256" spans="2:18">
      <c r="B256" s="97" t="s">
        <v>35</v>
      </c>
      <c r="C256" s="84"/>
      <c r="D256" s="84"/>
      <c r="E256" s="84"/>
      <c r="F256" s="84"/>
      <c r="G256" s="84"/>
      <c r="H256" s="84"/>
      <c r="I256" s="90">
        <v>2.6516312264339104</v>
      </c>
      <c r="J256" s="84"/>
      <c r="K256" s="84"/>
      <c r="L256" s="84"/>
      <c r="M256" s="102">
        <v>6.9726935179992303E-2</v>
      </c>
      <c r="N256" s="90"/>
      <c r="O256" s="92"/>
      <c r="P256" s="90">
        <v>84.582609797000003</v>
      </c>
      <c r="Q256" s="91">
        <v>6.7173349959732745E-2</v>
      </c>
      <c r="R256" s="91">
        <v>1.0886172794164369E-3</v>
      </c>
    </row>
    <row r="257" spans="2:18">
      <c r="B257" s="86" t="s">
        <v>2440</v>
      </c>
      <c r="C257" s="93" t="s">
        <v>2173</v>
      </c>
      <c r="D257" s="82">
        <v>6211</v>
      </c>
      <c r="E257" s="82"/>
      <c r="F257" s="82" t="s">
        <v>361</v>
      </c>
      <c r="G257" s="103">
        <v>43186</v>
      </c>
      <c r="H257" s="82" t="s">
        <v>247</v>
      </c>
      <c r="I257" s="87">
        <v>3.7799999997087999</v>
      </c>
      <c r="J257" s="93" t="s">
        <v>480</v>
      </c>
      <c r="K257" s="93" t="s">
        <v>125</v>
      </c>
      <c r="L257" s="94">
        <v>4.8000000000000001E-2</v>
      </c>
      <c r="M257" s="94">
        <v>5.8799999996158633E-2</v>
      </c>
      <c r="N257" s="87">
        <v>938.71509200000003</v>
      </c>
      <c r="O257" s="89">
        <v>97.72</v>
      </c>
      <c r="P257" s="87">
        <v>3.2280224230000001</v>
      </c>
      <c r="Q257" s="88">
        <v>2.5636130218546918E-3</v>
      </c>
      <c r="R257" s="88">
        <v>4.1546140470900359E-5</v>
      </c>
    </row>
    <row r="258" spans="2:18">
      <c r="B258" s="86" t="s">
        <v>2440</v>
      </c>
      <c r="C258" s="93" t="s">
        <v>2173</v>
      </c>
      <c r="D258" s="82">
        <v>6831</v>
      </c>
      <c r="E258" s="82"/>
      <c r="F258" s="82" t="s">
        <v>361</v>
      </c>
      <c r="G258" s="103">
        <v>43552</v>
      </c>
      <c r="H258" s="82" t="s">
        <v>247</v>
      </c>
      <c r="I258" s="87">
        <v>3.7700000010168448</v>
      </c>
      <c r="J258" s="93" t="s">
        <v>480</v>
      </c>
      <c r="K258" s="93" t="s">
        <v>125</v>
      </c>
      <c r="L258" s="94">
        <v>4.5999999999999999E-2</v>
      </c>
      <c r="M258" s="94">
        <v>6.2900000013981619E-2</v>
      </c>
      <c r="N258" s="87">
        <v>468.16276099999993</v>
      </c>
      <c r="O258" s="89">
        <v>95.51</v>
      </c>
      <c r="P258" s="87">
        <v>1.5734935200000002</v>
      </c>
      <c r="Q258" s="88">
        <v>1.2496283944419108E-3</v>
      </c>
      <c r="R258" s="88">
        <v>2.025158881988704E-5</v>
      </c>
    </row>
    <row r="259" spans="2:18">
      <c r="B259" s="86" t="s">
        <v>2440</v>
      </c>
      <c r="C259" s="93" t="s">
        <v>2173</v>
      </c>
      <c r="D259" s="82">
        <v>7598</v>
      </c>
      <c r="E259" s="82"/>
      <c r="F259" s="82" t="s">
        <v>361</v>
      </c>
      <c r="G259" s="103">
        <v>43942</v>
      </c>
      <c r="H259" s="82" t="s">
        <v>247</v>
      </c>
      <c r="I259" s="87">
        <v>3.669999999866921</v>
      </c>
      <c r="J259" s="93" t="s">
        <v>480</v>
      </c>
      <c r="K259" s="93" t="s">
        <v>125</v>
      </c>
      <c r="L259" s="94">
        <v>5.4400000000000004E-2</v>
      </c>
      <c r="M259" s="94">
        <v>7.6500000000316856E-2</v>
      </c>
      <c r="N259" s="87">
        <v>475.73368300000004</v>
      </c>
      <c r="O259" s="89">
        <v>94.26</v>
      </c>
      <c r="P259" s="87">
        <v>1.5780131630000001</v>
      </c>
      <c r="Q259" s="88">
        <v>1.253217779560917E-3</v>
      </c>
      <c r="R259" s="88">
        <v>2.0309758714128916E-5</v>
      </c>
    </row>
    <row r="260" spans="2:18">
      <c r="B260" s="86" t="s">
        <v>2441</v>
      </c>
      <c r="C260" s="93" t="s">
        <v>2174</v>
      </c>
      <c r="D260" s="82">
        <v>4623</v>
      </c>
      <c r="E260" s="82"/>
      <c r="F260" s="82" t="s">
        <v>2352</v>
      </c>
      <c r="G260" s="103">
        <v>42354</v>
      </c>
      <c r="H260" s="82" t="s">
        <v>2353</v>
      </c>
      <c r="I260" s="87">
        <v>2.4299999999999997</v>
      </c>
      <c r="J260" s="93" t="s">
        <v>1500</v>
      </c>
      <c r="K260" s="93" t="s">
        <v>125</v>
      </c>
      <c r="L260" s="94">
        <v>5.0199999999999995E-2</v>
      </c>
      <c r="M260" s="94">
        <v>6.4799999999999996E-2</v>
      </c>
      <c r="N260" s="87">
        <v>4056.83</v>
      </c>
      <c r="O260" s="89">
        <v>99.23</v>
      </c>
      <c r="P260" s="87">
        <v>14.166079999999999</v>
      </c>
      <c r="Q260" s="88">
        <v>1.1250339185340694E-2</v>
      </c>
      <c r="R260" s="88">
        <v>1.8232399670106385E-4</v>
      </c>
    </row>
    <row r="261" spans="2:18">
      <c r="B261" s="86" t="s">
        <v>2442</v>
      </c>
      <c r="C261" s="93" t="s">
        <v>2174</v>
      </c>
      <c r="D261" s="82" t="s">
        <v>2354</v>
      </c>
      <c r="E261" s="82"/>
      <c r="F261" s="82" t="s">
        <v>2352</v>
      </c>
      <c r="G261" s="103">
        <v>43185</v>
      </c>
      <c r="H261" s="82" t="s">
        <v>2353</v>
      </c>
      <c r="I261" s="87">
        <v>4.2499999970367233</v>
      </c>
      <c r="J261" s="93" t="s">
        <v>1500</v>
      </c>
      <c r="K261" s="93" t="s">
        <v>133</v>
      </c>
      <c r="L261" s="94">
        <v>4.2199999999999994E-2</v>
      </c>
      <c r="M261" s="94">
        <v>7.2699999935598128E-2</v>
      </c>
      <c r="N261" s="87">
        <v>220.601855</v>
      </c>
      <c r="O261" s="89">
        <v>88.37</v>
      </c>
      <c r="P261" s="87">
        <v>0.50619643800000003</v>
      </c>
      <c r="Q261" s="88">
        <v>4.0200829177240857E-4</v>
      </c>
      <c r="R261" s="88">
        <v>6.5149821045767267E-6</v>
      </c>
    </row>
    <row r="262" spans="2:18">
      <c r="B262" s="86" t="s">
        <v>2443</v>
      </c>
      <c r="C262" s="93" t="s">
        <v>2174</v>
      </c>
      <c r="D262" s="82">
        <v>6812</v>
      </c>
      <c r="E262" s="82"/>
      <c r="F262" s="82" t="s">
        <v>469</v>
      </c>
      <c r="G262" s="103">
        <v>43536</v>
      </c>
      <c r="H262" s="82"/>
      <c r="I262" s="87">
        <v>3.0000000015307222</v>
      </c>
      <c r="J262" s="93" t="s">
        <v>1500</v>
      </c>
      <c r="K262" s="93" t="s">
        <v>125</v>
      </c>
      <c r="L262" s="94">
        <v>6.7621000000000001E-2</v>
      </c>
      <c r="M262" s="94">
        <v>7.4800000055106008E-2</v>
      </c>
      <c r="N262" s="87">
        <v>187.067149</v>
      </c>
      <c r="O262" s="89">
        <v>99.24</v>
      </c>
      <c r="P262" s="87">
        <v>0.65328628</v>
      </c>
      <c r="Q262" s="88">
        <v>5.1882329022068577E-4</v>
      </c>
      <c r="R262" s="88">
        <v>8.4080963512538609E-6</v>
      </c>
    </row>
    <row r="263" spans="2:18">
      <c r="B263" s="86" t="s">
        <v>2443</v>
      </c>
      <c r="C263" s="93" t="s">
        <v>2174</v>
      </c>
      <c r="D263" s="82">
        <v>6872</v>
      </c>
      <c r="E263" s="82"/>
      <c r="F263" s="82" t="s">
        <v>469</v>
      </c>
      <c r="G263" s="103">
        <v>43570</v>
      </c>
      <c r="H263" s="82"/>
      <c r="I263" s="87">
        <v>2.9900000005306571</v>
      </c>
      <c r="J263" s="93" t="s">
        <v>1500</v>
      </c>
      <c r="K263" s="93" t="s">
        <v>125</v>
      </c>
      <c r="L263" s="94">
        <v>6.7452999999999999E-2</v>
      </c>
      <c r="M263" s="94">
        <v>7.5300000021984351E-2</v>
      </c>
      <c r="N263" s="87">
        <v>150.938796</v>
      </c>
      <c r="O263" s="89">
        <v>99.34</v>
      </c>
      <c r="P263" s="87">
        <v>0.52764802799999999</v>
      </c>
      <c r="Q263" s="88">
        <v>4.1904459705692358E-4</v>
      </c>
      <c r="R263" s="88">
        <v>6.7910739821033651E-6</v>
      </c>
    </row>
    <row r="264" spans="2:18">
      <c r="B264" s="86" t="s">
        <v>2443</v>
      </c>
      <c r="C264" s="93" t="s">
        <v>2174</v>
      </c>
      <c r="D264" s="82">
        <v>7258</v>
      </c>
      <c r="E264" s="82"/>
      <c r="F264" s="82" t="s">
        <v>469</v>
      </c>
      <c r="G264" s="103">
        <v>43774</v>
      </c>
      <c r="H264" s="82"/>
      <c r="I264" s="87">
        <v>2.9999999979279206</v>
      </c>
      <c r="J264" s="93" t="s">
        <v>1500</v>
      </c>
      <c r="K264" s="93" t="s">
        <v>125</v>
      </c>
      <c r="L264" s="94">
        <v>6.8148E-2</v>
      </c>
      <c r="M264" s="94">
        <v>7.3999999975135039E-2</v>
      </c>
      <c r="N264" s="87">
        <v>137.84626700000001</v>
      </c>
      <c r="O264" s="89">
        <v>99.49</v>
      </c>
      <c r="P264" s="87">
        <v>0.48260709800000007</v>
      </c>
      <c r="Q264" s="88">
        <v>3.8327423999814751E-4</v>
      </c>
      <c r="R264" s="88">
        <v>6.2113763965516225E-6</v>
      </c>
    </row>
    <row r="265" spans="2:18">
      <c r="B265" s="86" t="s">
        <v>2444</v>
      </c>
      <c r="C265" s="93" t="s">
        <v>2174</v>
      </c>
      <c r="D265" s="82">
        <v>6861</v>
      </c>
      <c r="E265" s="82"/>
      <c r="F265" s="82" t="s">
        <v>469</v>
      </c>
      <c r="G265" s="103">
        <v>43563</v>
      </c>
      <c r="H265" s="82"/>
      <c r="I265" s="87">
        <v>1.2100000001738671</v>
      </c>
      <c r="J265" s="93" t="s">
        <v>1166</v>
      </c>
      <c r="K265" s="93" t="s">
        <v>125</v>
      </c>
      <c r="L265" s="94">
        <v>6.8239999999999995E-2</v>
      </c>
      <c r="M265" s="94">
        <v>7.8900000009947485E-2</v>
      </c>
      <c r="N265" s="87">
        <v>997.29452300000003</v>
      </c>
      <c r="O265" s="89">
        <v>99.97</v>
      </c>
      <c r="P265" s="87">
        <v>3.5084266590000004</v>
      </c>
      <c r="Q265" s="88">
        <v>2.786302909530487E-3</v>
      </c>
      <c r="R265" s="88">
        <v>4.5155072581930955E-5</v>
      </c>
    </row>
    <row r="266" spans="2:18">
      <c r="B266" s="86" t="s">
        <v>2445</v>
      </c>
      <c r="C266" s="93" t="s">
        <v>2174</v>
      </c>
      <c r="D266" s="82">
        <v>6932</v>
      </c>
      <c r="E266" s="82"/>
      <c r="F266" s="82" t="s">
        <v>469</v>
      </c>
      <c r="G266" s="103">
        <v>43098</v>
      </c>
      <c r="H266" s="82"/>
      <c r="I266" s="87">
        <v>2.1899999991195562</v>
      </c>
      <c r="J266" s="93" t="s">
        <v>1500</v>
      </c>
      <c r="K266" s="93" t="s">
        <v>125</v>
      </c>
      <c r="L266" s="94">
        <v>6.8285999999999999E-2</v>
      </c>
      <c r="M266" s="94">
        <v>6.1299999982391128E-2</v>
      </c>
      <c r="N266" s="87">
        <v>328.50835499999999</v>
      </c>
      <c r="O266" s="89">
        <v>102.18</v>
      </c>
      <c r="P266" s="87">
        <v>1.1812221159999998</v>
      </c>
      <c r="Q266" s="88">
        <v>9.3809645704569288E-4</v>
      </c>
      <c r="R266" s="88">
        <v>1.5202874555332714E-5</v>
      </c>
    </row>
    <row r="267" spans="2:18">
      <c r="B267" s="86" t="s">
        <v>2445</v>
      </c>
      <c r="C267" s="93" t="s">
        <v>2174</v>
      </c>
      <c r="D267" s="82">
        <v>9335</v>
      </c>
      <c r="E267" s="82"/>
      <c r="F267" s="82" t="s">
        <v>469</v>
      </c>
      <c r="G267" s="103">
        <v>44064</v>
      </c>
      <c r="H267" s="82"/>
      <c r="I267" s="87">
        <v>2.9600000003376619</v>
      </c>
      <c r="J267" s="93" t="s">
        <v>1500</v>
      </c>
      <c r="K267" s="93" t="s">
        <v>125</v>
      </c>
      <c r="L267" s="94">
        <v>7.8285999999999994E-2</v>
      </c>
      <c r="M267" s="94">
        <v>9.4900000010584407E-2</v>
      </c>
      <c r="N267" s="87">
        <v>905.02562999999998</v>
      </c>
      <c r="O267" s="89">
        <v>96.71</v>
      </c>
      <c r="P267" s="87">
        <v>3.0800058260000003</v>
      </c>
      <c r="Q267" s="88">
        <v>2.4460620182383155E-3</v>
      </c>
      <c r="R267" s="88">
        <v>3.9641098459057227E-5</v>
      </c>
    </row>
    <row r="268" spans="2:18">
      <c r="B268" s="86" t="s">
        <v>2445</v>
      </c>
      <c r="C268" s="93" t="s">
        <v>2174</v>
      </c>
      <c r="D268" s="82" t="s">
        <v>2355</v>
      </c>
      <c r="E268" s="82"/>
      <c r="F268" s="82" t="s">
        <v>469</v>
      </c>
      <c r="G268" s="103">
        <v>42817</v>
      </c>
      <c r="H268" s="82"/>
      <c r="I268" s="87">
        <v>2.2199999968917967</v>
      </c>
      <c r="J268" s="93" t="s">
        <v>1500</v>
      </c>
      <c r="K268" s="93" t="s">
        <v>125</v>
      </c>
      <c r="L268" s="94">
        <v>5.7820000000000003E-2</v>
      </c>
      <c r="M268" s="94">
        <v>7.8199999924515054E-2</v>
      </c>
      <c r="N268" s="87">
        <v>93.049965999999998</v>
      </c>
      <c r="O268" s="89">
        <v>96.29</v>
      </c>
      <c r="P268" s="87">
        <v>0.31529470900000001</v>
      </c>
      <c r="Q268" s="88">
        <v>2.5039901084797567E-4</v>
      </c>
      <c r="R268" s="88">
        <v>4.0579886237815182E-6</v>
      </c>
    </row>
    <row r="269" spans="2:18">
      <c r="B269" s="86" t="s">
        <v>2445</v>
      </c>
      <c r="C269" s="93" t="s">
        <v>2174</v>
      </c>
      <c r="D269" s="82">
        <v>7291</v>
      </c>
      <c r="E269" s="82"/>
      <c r="F269" s="82" t="s">
        <v>469</v>
      </c>
      <c r="G269" s="103">
        <v>43798</v>
      </c>
      <c r="H269" s="82"/>
      <c r="I269" s="87">
        <v>2.1900000030569982</v>
      </c>
      <c r="J269" s="93" t="s">
        <v>1500</v>
      </c>
      <c r="K269" s="93" t="s">
        <v>125</v>
      </c>
      <c r="L269" s="94">
        <v>6.8285999999999999E-2</v>
      </c>
      <c r="M269" s="94">
        <v>6.6800000163039899E-2</v>
      </c>
      <c r="N269" s="87">
        <v>19.324020999999998</v>
      </c>
      <c r="O269" s="89">
        <v>101.02</v>
      </c>
      <c r="P269" s="87">
        <v>6.8694840999999993E-2</v>
      </c>
      <c r="Q269" s="88">
        <v>5.4555689473238073E-5</v>
      </c>
      <c r="R269" s="88">
        <v>8.8413435218946277E-7</v>
      </c>
    </row>
    <row r="270" spans="2:18">
      <c r="B270" s="86" t="s">
        <v>2446</v>
      </c>
      <c r="C270" s="93" t="s">
        <v>2174</v>
      </c>
      <c r="D270" s="82">
        <v>9327</v>
      </c>
      <c r="E270" s="82"/>
      <c r="F270" s="82" t="s">
        <v>469</v>
      </c>
      <c r="G270" s="103">
        <v>44880</v>
      </c>
      <c r="H270" s="82"/>
      <c r="I270" s="87">
        <v>1.5400000072801383</v>
      </c>
      <c r="J270" s="93" t="s">
        <v>2356</v>
      </c>
      <c r="K270" s="93" t="s">
        <v>131</v>
      </c>
      <c r="L270" s="94">
        <v>5.2600000000000001E-2</v>
      </c>
      <c r="M270" s="94">
        <v>6.3400000205167534E-2</v>
      </c>
      <c r="N270" s="87">
        <v>89.699126000000021</v>
      </c>
      <c r="O270" s="89">
        <v>99.88</v>
      </c>
      <c r="P270" s="87">
        <v>3.0219207000000001E-2</v>
      </c>
      <c r="Q270" s="88">
        <v>2.3999322936339611E-5</v>
      </c>
      <c r="R270" s="88">
        <v>3.8893516042382692E-7</v>
      </c>
    </row>
    <row r="271" spans="2:18">
      <c r="B271" s="86" t="s">
        <v>2446</v>
      </c>
      <c r="C271" s="93" t="s">
        <v>2174</v>
      </c>
      <c r="D271" s="82">
        <v>8763</v>
      </c>
      <c r="E271" s="82"/>
      <c r="F271" s="82" t="s">
        <v>469</v>
      </c>
      <c r="G271" s="103">
        <v>44529</v>
      </c>
      <c r="H271" s="82"/>
      <c r="I271" s="87">
        <v>3.220000000290939</v>
      </c>
      <c r="J271" s="93" t="s">
        <v>2356</v>
      </c>
      <c r="K271" s="93" t="s">
        <v>2120</v>
      </c>
      <c r="L271" s="94">
        <v>6.3299999999999995E-2</v>
      </c>
      <c r="M271" s="94">
        <v>6.8900000007102336E-2</v>
      </c>
      <c r="N271" s="87">
        <v>3272.2994549999999</v>
      </c>
      <c r="O271" s="89">
        <v>99.98</v>
      </c>
      <c r="P271" s="87">
        <v>1.168631553</v>
      </c>
      <c r="Q271" s="88">
        <v>9.2809735325096647E-4</v>
      </c>
      <c r="R271" s="88">
        <v>1.5040828190574324E-5</v>
      </c>
    </row>
    <row r="272" spans="2:18">
      <c r="B272" s="86" t="s">
        <v>2447</v>
      </c>
      <c r="C272" s="93" t="s">
        <v>2174</v>
      </c>
      <c r="D272" s="82">
        <v>9040</v>
      </c>
      <c r="E272" s="82"/>
      <c r="F272" s="82" t="s">
        <v>469</v>
      </c>
      <c r="G272" s="103">
        <v>44665</v>
      </c>
      <c r="H272" s="82"/>
      <c r="I272" s="87">
        <v>4.5999999991873119</v>
      </c>
      <c r="J272" s="93" t="s">
        <v>2356</v>
      </c>
      <c r="K272" s="93" t="s">
        <v>127</v>
      </c>
      <c r="L272" s="94">
        <v>5.2839999999999998E-2</v>
      </c>
      <c r="M272" s="94">
        <v>6.4399999986816378E-2</v>
      </c>
      <c r="N272" s="87">
        <v>594.5</v>
      </c>
      <c r="O272" s="89">
        <v>99.27</v>
      </c>
      <c r="P272" s="87">
        <v>2.2148710930000002</v>
      </c>
      <c r="Q272" s="88">
        <v>1.7589940935005502E-3</v>
      </c>
      <c r="R272" s="88">
        <v>2.8506414608234156E-5</v>
      </c>
    </row>
    <row r="273" spans="2:18">
      <c r="B273" s="86" t="s">
        <v>2448</v>
      </c>
      <c r="C273" s="93" t="s">
        <v>2174</v>
      </c>
      <c r="D273" s="82">
        <v>9186</v>
      </c>
      <c r="E273" s="82"/>
      <c r="F273" s="82" t="s">
        <v>469</v>
      </c>
      <c r="G273" s="103">
        <v>44778</v>
      </c>
      <c r="H273" s="82"/>
      <c r="I273" s="87">
        <v>3.8300000004396137</v>
      </c>
      <c r="J273" s="93" t="s">
        <v>416</v>
      </c>
      <c r="K273" s="93" t="s">
        <v>127</v>
      </c>
      <c r="L273" s="94">
        <v>5.842E-2</v>
      </c>
      <c r="M273" s="94">
        <v>6.4000000001490226E-2</v>
      </c>
      <c r="N273" s="87">
        <v>356.03757599999994</v>
      </c>
      <c r="O273" s="89">
        <v>100.44</v>
      </c>
      <c r="P273" s="87">
        <v>1.3420883269999999</v>
      </c>
      <c r="Q273" s="88">
        <v>1.0658522961494242E-3</v>
      </c>
      <c r="R273" s="88">
        <v>1.7273297038029172E-5</v>
      </c>
    </row>
    <row r="274" spans="2:18">
      <c r="B274" s="86" t="s">
        <v>2448</v>
      </c>
      <c r="C274" s="93" t="s">
        <v>2174</v>
      </c>
      <c r="D274" s="82">
        <v>9187</v>
      </c>
      <c r="E274" s="82"/>
      <c r="F274" s="82" t="s">
        <v>469</v>
      </c>
      <c r="G274" s="103">
        <v>44778</v>
      </c>
      <c r="H274" s="82"/>
      <c r="I274" s="87">
        <v>3.67</v>
      </c>
      <c r="J274" s="93" t="s">
        <v>416</v>
      </c>
      <c r="K274" s="93" t="s">
        <v>125</v>
      </c>
      <c r="L274" s="94">
        <v>7.9612000000000002E-2</v>
      </c>
      <c r="M274" s="94">
        <v>9.1799999997100951E-2</v>
      </c>
      <c r="N274" s="87">
        <v>980.41343199999983</v>
      </c>
      <c r="O274" s="89">
        <v>99.98</v>
      </c>
      <c r="P274" s="87">
        <v>3.4493849000000001</v>
      </c>
      <c r="Q274" s="88">
        <v>2.7394134514129873E-3</v>
      </c>
      <c r="R274" s="88">
        <v>4.4395177856421781E-5</v>
      </c>
    </row>
    <row r="275" spans="2:18">
      <c r="B275" s="86" t="s">
        <v>2449</v>
      </c>
      <c r="C275" s="93" t="s">
        <v>2174</v>
      </c>
      <c r="D275" s="82">
        <v>9047</v>
      </c>
      <c r="E275" s="82"/>
      <c r="F275" s="82" t="s">
        <v>469</v>
      </c>
      <c r="G275" s="103">
        <v>44677</v>
      </c>
      <c r="H275" s="82"/>
      <c r="I275" s="87">
        <v>3.3899999987288854</v>
      </c>
      <c r="J275" s="93" t="s">
        <v>2356</v>
      </c>
      <c r="K275" s="93" t="s">
        <v>2120</v>
      </c>
      <c r="L275" s="94">
        <v>0.10060000000000001</v>
      </c>
      <c r="M275" s="94">
        <v>0.10830000000988646</v>
      </c>
      <c r="N275" s="87">
        <v>997.78245200000003</v>
      </c>
      <c r="O275" s="89">
        <v>99.33</v>
      </c>
      <c r="P275" s="87">
        <v>0.354019955</v>
      </c>
      <c r="Q275" s="88">
        <v>2.811536128646068E-4</v>
      </c>
      <c r="R275" s="88">
        <v>4.5564004373496949E-6</v>
      </c>
    </row>
    <row r="276" spans="2:18">
      <c r="B276" s="86" t="s">
        <v>2449</v>
      </c>
      <c r="C276" s="93" t="s">
        <v>2174</v>
      </c>
      <c r="D276" s="82">
        <v>9048</v>
      </c>
      <c r="E276" s="82"/>
      <c r="F276" s="82" t="s">
        <v>469</v>
      </c>
      <c r="G276" s="103">
        <v>44677</v>
      </c>
      <c r="H276" s="82"/>
      <c r="I276" s="87">
        <v>3.6400000008117757</v>
      </c>
      <c r="J276" s="93" t="s">
        <v>2356</v>
      </c>
      <c r="K276" s="93" t="s">
        <v>2120</v>
      </c>
      <c r="L276" s="94">
        <v>6.1399999999999996E-2</v>
      </c>
      <c r="M276" s="94">
        <v>6.6600000017470823E-2</v>
      </c>
      <c r="N276" s="87">
        <v>3203.213096</v>
      </c>
      <c r="O276" s="89">
        <v>99.05</v>
      </c>
      <c r="P276" s="87">
        <v>1.1333179470000001</v>
      </c>
      <c r="Q276" s="88">
        <v>9.0005218864950426E-4</v>
      </c>
      <c r="R276" s="88">
        <v>1.4586325760555105E-5</v>
      </c>
    </row>
    <row r="277" spans="2:18">
      <c r="B277" s="86" t="s">
        <v>2449</v>
      </c>
      <c r="C277" s="93" t="s">
        <v>2174</v>
      </c>
      <c r="D277" s="82">
        <v>9074</v>
      </c>
      <c r="E277" s="82"/>
      <c r="F277" s="82" t="s">
        <v>469</v>
      </c>
      <c r="G277" s="103">
        <v>44684</v>
      </c>
      <c r="H277" s="82"/>
      <c r="I277" s="87">
        <v>3.5600000306988817</v>
      </c>
      <c r="J277" s="93" t="s">
        <v>2356</v>
      </c>
      <c r="K277" s="93" t="s">
        <v>2120</v>
      </c>
      <c r="L277" s="94">
        <v>6.6299999999999998E-2</v>
      </c>
      <c r="M277" s="94">
        <v>7.4500000601767841E-2</v>
      </c>
      <c r="N277" s="87">
        <v>162.040729</v>
      </c>
      <c r="O277" s="89">
        <v>99.05</v>
      </c>
      <c r="P277" s="87">
        <v>5.7331079E-2</v>
      </c>
      <c r="Q277" s="88">
        <v>4.5530879721952931E-5</v>
      </c>
      <c r="R277" s="88">
        <v>7.3787748328856191E-7</v>
      </c>
    </row>
    <row r="278" spans="2:18">
      <c r="B278" s="86" t="s">
        <v>2449</v>
      </c>
      <c r="C278" s="93" t="s">
        <v>2174</v>
      </c>
      <c r="D278" s="82">
        <v>9220</v>
      </c>
      <c r="E278" s="82"/>
      <c r="F278" s="82" t="s">
        <v>469</v>
      </c>
      <c r="G278" s="103">
        <v>44811</v>
      </c>
      <c r="H278" s="82"/>
      <c r="I278" s="87">
        <v>3.6000000094296589</v>
      </c>
      <c r="J278" s="93" t="s">
        <v>2356</v>
      </c>
      <c r="K278" s="93" t="s">
        <v>2120</v>
      </c>
      <c r="L278" s="94">
        <v>6.7099999999999993E-2</v>
      </c>
      <c r="M278" s="94">
        <v>7.1300000087224341E-2</v>
      </c>
      <c r="N278" s="87">
        <v>239.78834500000002</v>
      </c>
      <c r="O278" s="89">
        <v>99.05</v>
      </c>
      <c r="P278" s="87">
        <v>8.4838702000000002E-2</v>
      </c>
      <c r="Q278" s="88">
        <v>6.7376731851298449E-5</v>
      </c>
      <c r="R278" s="88">
        <v>1.0919133044265273E-6</v>
      </c>
    </row>
    <row r="279" spans="2:18">
      <c r="B279" s="86" t="s">
        <v>2450</v>
      </c>
      <c r="C279" s="93" t="s">
        <v>2174</v>
      </c>
      <c r="D279" s="82" t="s">
        <v>2357</v>
      </c>
      <c r="E279" s="82"/>
      <c r="F279" s="82" t="s">
        <v>469</v>
      </c>
      <c r="G279" s="103">
        <v>42870</v>
      </c>
      <c r="H279" s="82"/>
      <c r="I279" s="87">
        <v>1.4300000024646233</v>
      </c>
      <c r="J279" s="93" t="s">
        <v>1500</v>
      </c>
      <c r="K279" s="93" t="s">
        <v>125</v>
      </c>
      <c r="L279" s="94">
        <v>7.0885999999999991E-2</v>
      </c>
      <c r="M279" s="94">
        <v>7.9700000069244187E-2</v>
      </c>
      <c r="N279" s="87">
        <v>97.495676000000003</v>
      </c>
      <c r="O279" s="89">
        <v>99.34</v>
      </c>
      <c r="P279" s="87">
        <v>0.34082291199999998</v>
      </c>
      <c r="Q279" s="88">
        <v>2.7067285813263251E-4</v>
      </c>
      <c r="R279" s="88">
        <v>4.3865483946959903E-6</v>
      </c>
    </row>
    <row r="280" spans="2:18">
      <c r="B280" s="86" t="s">
        <v>2451</v>
      </c>
      <c r="C280" s="93" t="s">
        <v>2174</v>
      </c>
      <c r="D280" s="82">
        <v>8702</v>
      </c>
      <c r="E280" s="82"/>
      <c r="F280" s="82" t="s">
        <v>469</v>
      </c>
      <c r="G280" s="103">
        <v>44497</v>
      </c>
      <c r="H280" s="82"/>
      <c r="I280" s="87">
        <v>0.53999998567014984</v>
      </c>
      <c r="J280" s="93" t="s">
        <v>1166</v>
      </c>
      <c r="K280" s="93" t="s">
        <v>125</v>
      </c>
      <c r="L280" s="94">
        <v>6.2775999999999998E-2</v>
      </c>
      <c r="M280" s="94">
        <v>6.2599993694865894E-2</v>
      </c>
      <c r="N280" s="87">
        <v>0.78959800000000002</v>
      </c>
      <c r="O280" s="89">
        <v>100.46</v>
      </c>
      <c r="P280" s="87">
        <v>2.7913759999999999E-3</v>
      </c>
      <c r="Q280" s="88">
        <v>2.216839576920331E-6</v>
      </c>
      <c r="R280" s="88">
        <v>3.5926299203126679E-8</v>
      </c>
    </row>
    <row r="281" spans="2:18">
      <c r="B281" s="86" t="s">
        <v>2451</v>
      </c>
      <c r="C281" s="93" t="s">
        <v>2174</v>
      </c>
      <c r="D281" s="82">
        <v>9118</v>
      </c>
      <c r="E281" s="82"/>
      <c r="F281" s="82" t="s">
        <v>469</v>
      </c>
      <c r="G281" s="103">
        <v>44733</v>
      </c>
      <c r="H281" s="82"/>
      <c r="I281" s="87">
        <v>0.54000001619333682</v>
      </c>
      <c r="J281" s="93" t="s">
        <v>1166</v>
      </c>
      <c r="K281" s="93" t="s">
        <v>125</v>
      </c>
      <c r="L281" s="94">
        <v>6.2775999999999998E-2</v>
      </c>
      <c r="M281" s="94">
        <v>6.2599998578584864E-2</v>
      </c>
      <c r="N281" s="87">
        <v>3.144298</v>
      </c>
      <c r="O281" s="89">
        <v>100.46</v>
      </c>
      <c r="P281" s="87">
        <v>1.1115683000000001E-2</v>
      </c>
      <c r="Q281" s="88">
        <v>8.827791741026834E-6</v>
      </c>
      <c r="R281" s="88">
        <v>1.4306397751686222E-7</v>
      </c>
    </row>
    <row r="282" spans="2:18">
      <c r="B282" s="86" t="s">
        <v>2451</v>
      </c>
      <c r="C282" s="93" t="s">
        <v>2174</v>
      </c>
      <c r="D282" s="82">
        <v>9233</v>
      </c>
      <c r="E282" s="82"/>
      <c r="F282" s="82" t="s">
        <v>469</v>
      </c>
      <c r="G282" s="103">
        <v>44819</v>
      </c>
      <c r="H282" s="82"/>
      <c r="I282" s="87">
        <v>0.53999989000190662</v>
      </c>
      <c r="J282" s="93" t="s">
        <v>1166</v>
      </c>
      <c r="K282" s="93" t="s">
        <v>125</v>
      </c>
      <c r="L282" s="94">
        <v>6.2775999999999998E-2</v>
      </c>
      <c r="M282" s="94">
        <v>6.2600002016631726E-2</v>
      </c>
      <c r="N282" s="87">
        <v>0.61718300000000004</v>
      </c>
      <c r="O282" s="89">
        <v>100.46</v>
      </c>
      <c r="P282" s="87">
        <v>2.1818559999999998E-3</v>
      </c>
      <c r="Q282" s="88">
        <v>1.7327743492603955E-6</v>
      </c>
      <c r="R282" s="88">
        <v>2.8081495102822822E-8</v>
      </c>
    </row>
    <row r="283" spans="2:18">
      <c r="B283" s="86" t="s">
        <v>2451</v>
      </c>
      <c r="C283" s="93" t="s">
        <v>2174</v>
      </c>
      <c r="D283" s="82">
        <v>9276</v>
      </c>
      <c r="E283" s="82"/>
      <c r="F283" s="82" t="s">
        <v>469</v>
      </c>
      <c r="G283" s="103">
        <v>44854</v>
      </c>
      <c r="H283" s="82"/>
      <c r="I283" s="87">
        <v>0.53999989000190662</v>
      </c>
      <c r="J283" s="93" t="s">
        <v>1166</v>
      </c>
      <c r="K283" s="93" t="s">
        <v>125</v>
      </c>
      <c r="L283" s="94">
        <v>6.2775999999999998E-2</v>
      </c>
      <c r="M283" s="94">
        <v>6.2600043935472152E-2</v>
      </c>
      <c r="N283" s="87">
        <v>0.14808099999999999</v>
      </c>
      <c r="O283" s="89">
        <v>100.46</v>
      </c>
      <c r="P283" s="87">
        <v>5.2349500000000002E-4</v>
      </c>
      <c r="Q283" s="88">
        <v>4.1574636821406678E-7</v>
      </c>
      <c r="R283" s="88">
        <v>6.7376225923490071E-9</v>
      </c>
    </row>
    <row r="284" spans="2:18">
      <c r="B284" s="86" t="s">
        <v>2451</v>
      </c>
      <c r="C284" s="93" t="s">
        <v>2174</v>
      </c>
      <c r="D284" s="82">
        <v>8060</v>
      </c>
      <c r="E284" s="82"/>
      <c r="F284" s="82" t="s">
        <v>469</v>
      </c>
      <c r="G284" s="103">
        <v>44150</v>
      </c>
      <c r="H284" s="82"/>
      <c r="I284" s="87">
        <v>0.53999999999999992</v>
      </c>
      <c r="J284" s="93" t="s">
        <v>1166</v>
      </c>
      <c r="K284" s="93" t="s">
        <v>125</v>
      </c>
      <c r="L284" s="94">
        <v>6.2775999999999998E-2</v>
      </c>
      <c r="M284" s="94">
        <v>6.2599999994659442E-2</v>
      </c>
      <c r="N284" s="87">
        <v>1059.332748</v>
      </c>
      <c r="O284" s="89">
        <v>100.46</v>
      </c>
      <c r="P284" s="87">
        <v>3.7449398500000006</v>
      </c>
      <c r="Q284" s="88">
        <v>2.9741356494668186E-3</v>
      </c>
      <c r="R284" s="88">
        <v>4.8199106658799235E-5</v>
      </c>
    </row>
    <row r="285" spans="2:18">
      <c r="B285" s="86" t="s">
        <v>2451</v>
      </c>
      <c r="C285" s="93" t="s">
        <v>2174</v>
      </c>
      <c r="D285" s="82">
        <v>8119</v>
      </c>
      <c r="E285" s="82"/>
      <c r="F285" s="82" t="s">
        <v>469</v>
      </c>
      <c r="G285" s="103">
        <v>44169</v>
      </c>
      <c r="H285" s="82"/>
      <c r="I285" s="87">
        <v>0.53999998423217621</v>
      </c>
      <c r="J285" s="93" t="s">
        <v>1166</v>
      </c>
      <c r="K285" s="93" t="s">
        <v>125</v>
      </c>
      <c r="L285" s="94">
        <v>6.2775999999999998E-2</v>
      </c>
      <c r="M285" s="94">
        <v>6.2600000382932869E-2</v>
      </c>
      <c r="N285" s="87">
        <v>2.5115620000000001</v>
      </c>
      <c r="O285" s="89">
        <v>100.46</v>
      </c>
      <c r="P285" s="87">
        <v>8.8788410000000002E-3</v>
      </c>
      <c r="Q285" s="88">
        <v>7.0513489139345226E-6</v>
      </c>
      <c r="R285" s="88">
        <v>1.1427478718130001E-7</v>
      </c>
    </row>
    <row r="286" spans="2:18">
      <c r="B286" s="86" t="s">
        <v>2451</v>
      </c>
      <c r="C286" s="93" t="s">
        <v>2174</v>
      </c>
      <c r="D286" s="82">
        <v>8418</v>
      </c>
      <c r="E286" s="82"/>
      <c r="F286" s="82" t="s">
        <v>469</v>
      </c>
      <c r="G286" s="103">
        <v>44326</v>
      </c>
      <c r="H286" s="82"/>
      <c r="I286" s="87">
        <v>0.54000009581180008</v>
      </c>
      <c r="J286" s="93" t="s">
        <v>1166</v>
      </c>
      <c r="K286" s="93" t="s">
        <v>125</v>
      </c>
      <c r="L286" s="94">
        <v>6.2775999999999998E-2</v>
      </c>
      <c r="M286" s="94">
        <v>6.2600007558486451E-2</v>
      </c>
      <c r="N286" s="87">
        <v>0.53142400000000001</v>
      </c>
      <c r="O286" s="89">
        <v>100.46</v>
      </c>
      <c r="P286" s="87">
        <v>1.8786830000000001E-3</v>
      </c>
      <c r="Q286" s="88">
        <v>1.4920020903265698E-6</v>
      </c>
      <c r="R286" s="88">
        <v>2.417951847613064E-8</v>
      </c>
    </row>
    <row r="287" spans="2:18">
      <c r="B287" s="86" t="s">
        <v>2452</v>
      </c>
      <c r="C287" s="93" t="s">
        <v>2174</v>
      </c>
      <c r="D287" s="82">
        <v>8718</v>
      </c>
      <c r="E287" s="82"/>
      <c r="F287" s="82" t="s">
        <v>469</v>
      </c>
      <c r="G287" s="103">
        <v>44508</v>
      </c>
      <c r="H287" s="82"/>
      <c r="I287" s="87">
        <v>3.6100000003270538</v>
      </c>
      <c r="J287" s="93" t="s">
        <v>1500</v>
      </c>
      <c r="K287" s="93" t="s">
        <v>125</v>
      </c>
      <c r="L287" s="94">
        <v>7.3773999999999992E-2</v>
      </c>
      <c r="M287" s="94">
        <v>7.730000000825421E-2</v>
      </c>
      <c r="N287" s="87">
        <v>914.15616699999998</v>
      </c>
      <c r="O287" s="89">
        <v>99.8</v>
      </c>
      <c r="P287" s="87">
        <v>3.2104815950000001</v>
      </c>
      <c r="Q287" s="88">
        <v>2.5496825439390147E-3</v>
      </c>
      <c r="R287" s="88">
        <v>4.1320381907740618E-5</v>
      </c>
    </row>
    <row r="288" spans="2:18">
      <c r="B288" s="86" t="s">
        <v>2467</v>
      </c>
      <c r="C288" s="93" t="s">
        <v>2174</v>
      </c>
      <c r="D288" s="82">
        <v>9382</v>
      </c>
      <c r="E288" s="82"/>
      <c r="F288" s="82" t="s">
        <v>469</v>
      </c>
      <c r="G288" s="103">
        <v>44341</v>
      </c>
      <c r="H288" s="82"/>
      <c r="I288" s="87">
        <v>1.1800000003385576</v>
      </c>
      <c r="J288" s="93" t="s">
        <v>2356</v>
      </c>
      <c r="K288" s="93" t="s">
        <v>125</v>
      </c>
      <c r="L288" s="94">
        <v>6.8678000000000003E-2</v>
      </c>
      <c r="M288" s="94">
        <v>7.5400000027084593E-2</v>
      </c>
      <c r="N288" s="87">
        <v>336.315766</v>
      </c>
      <c r="O288" s="89">
        <v>99.83</v>
      </c>
      <c r="P288" s="87">
        <v>1.1814832200000001</v>
      </c>
      <c r="Q288" s="88">
        <v>9.3830381917852366E-4</v>
      </c>
      <c r="R288" s="88">
        <v>1.5206235084486486E-5</v>
      </c>
    </row>
    <row r="289" spans="2:18">
      <c r="B289" s="86" t="s">
        <v>2453</v>
      </c>
      <c r="C289" s="93" t="s">
        <v>2174</v>
      </c>
      <c r="D289" s="82">
        <v>8806</v>
      </c>
      <c r="E289" s="82"/>
      <c r="F289" s="82" t="s">
        <v>469</v>
      </c>
      <c r="G289" s="103">
        <v>44137</v>
      </c>
      <c r="H289" s="82"/>
      <c r="I289" s="87">
        <v>0.69999999995340556</v>
      </c>
      <c r="J289" s="93" t="s">
        <v>1166</v>
      </c>
      <c r="K289" s="93" t="s">
        <v>125</v>
      </c>
      <c r="L289" s="94">
        <v>6.2385000000000003E-2</v>
      </c>
      <c r="M289" s="94">
        <v>7.080000000167741E-2</v>
      </c>
      <c r="N289" s="87">
        <v>1215.871817</v>
      </c>
      <c r="O289" s="89">
        <v>100.32</v>
      </c>
      <c r="P289" s="87">
        <v>4.2923447159999997</v>
      </c>
      <c r="Q289" s="88">
        <v>3.4088706230237915E-3</v>
      </c>
      <c r="R289" s="88">
        <v>5.5244460276930016E-5</v>
      </c>
    </row>
    <row r="290" spans="2:18">
      <c r="B290" s="86" t="s">
        <v>2453</v>
      </c>
      <c r="C290" s="93" t="s">
        <v>2174</v>
      </c>
      <c r="D290" s="82">
        <v>9044</v>
      </c>
      <c r="E290" s="82"/>
      <c r="F290" s="82" t="s">
        <v>469</v>
      </c>
      <c r="G290" s="103">
        <v>44679</v>
      </c>
      <c r="H290" s="82"/>
      <c r="I290" s="87">
        <v>0.6999999864727563</v>
      </c>
      <c r="J290" s="93" t="s">
        <v>1166</v>
      </c>
      <c r="K290" s="93" t="s">
        <v>125</v>
      </c>
      <c r="L290" s="94">
        <v>6.2385000000000003E-2</v>
      </c>
      <c r="M290" s="94">
        <v>7.0799999837673072E-2</v>
      </c>
      <c r="N290" s="87">
        <v>10.470174</v>
      </c>
      <c r="O290" s="89">
        <v>100.32</v>
      </c>
      <c r="P290" s="87">
        <v>3.6962445000000003E-2</v>
      </c>
      <c r="Q290" s="88">
        <v>2.9354630453131724E-5</v>
      </c>
      <c r="R290" s="88">
        <v>4.7572374998893513E-7</v>
      </c>
    </row>
    <row r="291" spans="2:18">
      <c r="B291" s="86" t="s">
        <v>2453</v>
      </c>
      <c r="C291" s="93" t="s">
        <v>2174</v>
      </c>
      <c r="D291" s="82">
        <v>9224</v>
      </c>
      <c r="E291" s="82"/>
      <c r="F291" s="82" t="s">
        <v>469</v>
      </c>
      <c r="G291" s="103">
        <v>44810</v>
      </c>
      <c r="H291" s="82"/>
      <c r="I291" s="87">
        <v>0.69999999700985438</v>
      </c>
      <c r="J291" s="93" t="s">
        <v>1166</v>
      </c>
      <c r="K291" s="93" t="s">
        <v>125</v>
      </c>
      <c r="L291" s="94">
        <v>6.2385000000000003E-2</v>
      </c>
      <c r="M291" s="94">
        <v>7.0800000137546698E-2</v>
      </c>
      <c r="N291" s="87">
        <v>18.946581999999999</v>
      </c>
      <c r="O291" s="89">
        <v>100.32</v>
      </c>
      <c r="P291" s="87">
        <v>6.6886375999999997E-2</v>
      </c>
      <c r="Q291" s="88">
        <v>5.311945272638806E-5</v>
      </c>
      <c r="R291" s="88">
        <v>8.6085857182580614E-7</v>
      </c>
    </row>
    <row r="292" spans="2:18">
      <c r="B292" s="86" t="s">
        <v>2454</v>
      </c>
      <c r="C292" s="93" t="s">
        <v>2174</v>
      </c>
      <c r="D292" s="82" t="s">
        <v>2358</v>
      </c>
      <c r="E292" s="82"/>
      <c r="F292" s="82" t="s">
        <v>469</v>
      </c>
      <c r="G292" s="103">
        <v>42921</v>
      </c>
      <c r="H292" s="82"/>
      <c r="I292" s="87">
        <v>1.4099999998730439</v>
      </c>
      <c r="J292" s="93" t="s">
        <v>1500</v>
      </c>
      <c r="K292" s="93" t="s">
        <v>125</v>
      </c>
      <c r="L292" s="94">
        <v>7.2993000000000002E-2</v>
      </c>
      <c r="M292" s="94">
        <v>8.4899999992805827E-2</v>
      </c>
      <c r="N292" s="87">
        <v>135.73971</v>
      </c>
      <c r="O292" s="89">
        <v>98.94</v>
      </c>
      <c r="P292" s="87">
        <v>0.47260476600000006</v>
      </c>
      <c r="Q292" s="88">
        <v>3.753306432060648E-4</v>
      </c>
      <c r="R292" s="88">
        <v>6.0826417609593519E-6</v>
      </c>
    </row>
    <row r="293" spans="2:18">
      <c r="B293" s="86" t="s">
        <v>2454</v>
      </c>
      <c r="C293" s="93" t="s">
        <v>2174</v>
      </c>
      <c r="D293" s="82">
        <v>6497</v>
      </c>
      <c r="E293" s="82"/>
      <c r="F293" s="82" t="s">
        <v>469</v>
      </c>
      <c r="G293" s="103">
        <v>43342</v>
      </c>
      <c r="H293" s="82"/>
      <c r="I293" s="87">
        <v>2.4300000071347632</v>
      </c>
      <c r="J293" s="93" t="s">
        <v>1500</v>
      </c>
      <c r="K293" s="93" t="s">
        <v>125</v>
      </c>
      <c r="L293" s="94">
        <v>7.2993000000000002E-2</v>
      </c>
      <c r="M293" s="94">
        <v>8.1400000414708101E-2</v>
      </c>
      <c r="N293" s="87">
        <v>25.763760999999999</v>
      </c>
      <c r="O293" s="89">
        <v>98.94</v>
      </c>
      <c r="P293" s="87">
        <v>8.9701651999999993E-2</v>
      </c>
      <c r="Q293" s="88">
        <v>7.1238762627727243E-5</v>
      </c>
      <c r="R293" s="88">
        <v>1.1545017184237261E-6</v>
      </c>
    </row>
    <row r="294" spans="2:18">
      <c r="B294" s="86" t="s">
        <v>2455</v>
      </c>
      <c r="C294" s="93" t="s">
        <v>2174</v>
      </c>
      <c r="D294" s="82">
        <v>8791</v>
      </c>
      <c r="E294" s="82"/>
      <c r="F294" s="82" t="s">
        <v>469</v>
      </c>
      <c r="G294" s="103">
        <v>43866</v>
      </c>
      <c r="H294" s="82"/>
      <c r="I294" s="87">
        <v>1.7399999999538496</v>
      </c>
      <c r="J294" s="93" t="s">
        <v>1166</v>
      </c>
      <c r="K294" s="93" t="s">
        <v>125</v>
      </c>
      <c r="L294" s="94">
        <v>6.5016999999999991E-2</v>
      </c>
      <c r="M294" s="94">
        <v>8.0699999991693E-2</v>
      </c>
      <c r="N294" s="87">
        <v>999.70376499999998</v>
      </c>
      <c r="O294" s="89">
        <v>98.55</v>
      </c>
      <c r="P294" s="87">
        <v>3.4669470840000001</v>
      </c>
      <c r="Q294" s="88">
        <v>2.753360889718811E-3</v>
      </c>
      <c r="R294" s="88">
        <v>4.4621211281171566E-5</v>
      </c>
    </row>
    <row r="295" spans="2:18">
      <c r="B295" s="86" t="s">
        <v>2455</v>
      </c>
      <c r="C295" s="93" t="s">
        <v>2174</v>
      </c>
      <c r="D295" s="82">
        <v>8933</v>
      </c>
      <c r="E295" s="82"/>
      <c r="F295" s="82" t="s">
        <v>469</v>
      </c>
      <c r="G295" s="103">
        <v>44601</v>
      </c>
      <c r="H295" s="82"/>
      <c r="I295" s="87">
        <v>1.7400001335764423</v>
      </c>
      <c r="J295" s="93" t="s">
        <v>1166</v>
      </c>
      <c r="K295" s="93" t="s">
        <v>125</v>
      </c>
      <c r="L295" s="94">
        <v>6.5016999999999991E-2</v>
      </c>
      <c r="M295" s="94">
        <v>8.0700001931443152E-2</v>
      </c>
      <c r="N295" s="87">
        <v>1.5974449999999998</v>
      </c>
      <c r="O295" s="89">
        <v>98.55</v>
      </c>
      <c r="P295" s="87">
        <v>5.539899E-3</v>
      </c>
      <c r="Q295" s="88">
        <v>4.3996463949469241E-6</v>
      </c>
      <c r="R295" s="88">
        <v>7.1301060490991651E-8</v>
      </c>
    </row>
    <row r="296" spans="2:18">
      <c r="B296" s="86" t="s">
        <v>2455</v>
      </c>
      <c r="C296" s="93" t="s">
        <v>2174</v>
      </c>
      <c r="D296" s="82">
        <v>8952</v>
      </c>
      <c r="E296" s="82"/>
      <c r="F296" s="82" t="s">
        <v>469</v>
      </c>
      <c r="G296" s="103">
        <v>44620</v>
      </c>
      <c r="H296" s="82"/>
      <c r="I296" s="87">
        <v>1.7399999975240148</v>
      </c>
      <c r="J296" s="93" t="s">
        <v>1166</v>
      </c>
      <c r="K296" s="93" t="s">
        <v>125</v>
      </c>
      <c r="L296" s="94">
        <v>6.5016999999999991E-2</v>
      </c>
      <c r="M296" s="94">
        <v>8.0699999368623793E-2</v>
      </c>
      <c r="N296" s="87">
        <v>11.645981000000001</v>
      </c>
      <c r="O296" s="89">
        <v>98.55</v>
      </c>
      <c r="P296" s="87">
        <v>4.0387964999999998E-2</v>
      </c>
      <c r="Q296" s="88">
        <v>3.2075091010051363E-5</v>
      </c>
      <c r="R296" s="88">
        <v>5.198117755527769E-7</v>
      </c>
    </row>
    <row r="297" spans="2:18">
      <c r="B297" s="86" t="s">
        <v>2455</v>
      </c>
      <c r="C297" s="93" t="s">
        <v>2174</v>
      </c>
      <c r="D297" s="82">
        <v>9060</v>
      </c>
      <c r="E297" s="82"/>
      <c r="F297" s="82" t="s">
        <v>469</v>
      </c>
      <c r="G297" s="103">
        <v>44690</v>
      </c>
      <c r="H297" s="82"/>
      <c r="I297" s="87">
        <v>1.7399999218531015</v>
      </c>
      <c r="J297" s="93" t="s">
        <v>1166</v>
      </c>
      <c r="K297" s="93" t="s">
        <v>125</v>
      </c>
      <c r="L297" s="94">
        <v>6.5016999999999991E-2</v>
      </c>
      <c r="M297" s="94">
        <v>8.0699996730169227E-2</v>
      </c>
      <c r="N297" s="87">
        <v>1.4021549999999998</v>
      </c>
      <c r="O297" s="89">
        <v>98.55</v>
      </c>
      <c r="P297" s="87">
        <v>4.8626370000000004E-3</v>
      </c>
      <c r="Q297" s="88">
        <v>3.8617821998172762E-6</v>
      </c>
      <c r="R297" s="88">
        <v>6.2584385542540425E-8</v>
      </c>
    </row>
    <row r="298" spans="2:18">
      <c r="B298" s="86" t="s">
        <v>2455</v>
      </c>
      <c r="C298" s="93" t="s">
        <v>2174</v>
      </c>
      <c r="D298" s="82">
        <v>9076</v>
      </c>
      <c r="E298" s="82"/>
      <c r="F298" s="82" t="s">
        <v>469</v>
      </c>
      <c r="G298" s="103">
        <v>44700</v>
      </c>
      <c r="H298" s="82"/>
      <c r="I298" s="87">
        <v>1.7400000881107727</v>
      </c>
      <c r="J298" s="93" t="s">
        <v>1166</v>
      </c>
      <c r="K298" s="93" t="s">
        <v>125</v>
      </c>
      <c r="L298" s="94">
        <v>6.5016999999999991E-2</v>
      </c>
      <c r="M298" s="94">
        <v>8.0700002812766986E-2</v>
      </c>
      <c r="N298" s="87">
        <v>4.2544019999999998</v>
      </c>
      <c r="O298" s="89">
        <v>98.55</v>
      </c>
      <c r="P298" s="87">
        <v>1.4754155000000001E-2</v>
      </c>
      <c r="Q298" s="88">
        <v>1.1717373341325924E-5</v>
      </c>
      <c r="R298" s="88">
        <v>1.8989279374018676E-7</v>
      </c>
    </row>
    <row r="299" spans="2:18">
      <c r="B299" s="86" t="s">
        <v>2455</v>
      </c>
      <c r="C299" s="93" t="s">
        <v>2174</v>
      </c>
      <c r="D299" s="82">
        <v>9109</v>
      </c>
      <c r="E299" s="82"/>
      <c r="F299" s="82" t="s">
        <v>469</v>
      </c>
      <c r="G299" s="103">
        <v>44721</v>
      </c>
      <c r="H299" s="82"/>
      <c r="I299" s="87">
        <v>1.7400001150538218</v>
      </c>
      <c r="J299" s="93" t="s">
        <v>1166</v>
      </c>
      <c r="K299" s="93" t="s">
        <v>125</v>
      </c>
      <c r="L299" s="94">
        <v>6.5016999999999991E-2</v>
      </c>
      <c r="M299" s="94">
        <v>8.0700001833670279E-2</v>
      </c>
      <c r="N299" s="87">
        <v>1.6039950000000003</v>
      </c>
      <c r="O299" s="89">
        <v>98.55</v>
      </c>
      <c r="P299" s="87">
        <v>5.5626139999999996E-3</v>
      </c>
      <c r="Q299" s="88">
        <v>4.4176860682083353E-6</v>
      </c>
      <c r="R299" s="88">
        <v>7.159341303912526E-8</v>
      </c>
    </row>
    <row r="300" spans="2:18">
      <c r="B300" s="86" t="s">
        <v>2455</v>
      </c>
      <c r="C300" s="93" t="s">
        <v>2174</v>
      </c>
      <c r="D300" s="82">
        <v>9142</v>
      </c>
      <c r="E300" s="82"/>
      <c r="F300" s="82" t="s">
        <v>469</v>
      </c>
      <c r="G300" s="103">
        <v>44750</v>
      </c>
      <c r="H300" s="82"/>
      <c r="I300" s="87">
        <v>1.7399997695879081</v>
      </c>
      <c r="J300" s="93" t="s">
        <v>1166</v>
      </c>
      <c r="K300" s="93" t="s">
        <v>125</v>
      </c>
      <c r="L300" s="94">
        <v>6.5016999999999991E-2</v>
      </c>
      <c r="M300" s="94">
        <v>8.0699991935576795E-2</v>
      </c>
      <c r="N300" s="87">
        <v>0.62573299999999998</v>
      </c>
      <c r="O300" s="89">
        <v>98.55</v>
      </c>
      <c r="P300" s="87">
        <v>2.1700249999999999E-3</v>
      </c>
      <c r="Q300" s="88">
        <v>1.7233784710144896E-6</v>
      </c>
      <c r="R300" s="88">
        <v>2.7929224664919729E-8</v>
      </c>
    </row>
    <row r="301" spans="2:18">
      <c r="B301" s="86" t="s">
        <v>2455</v>
      </c>
      <c r="C301" s="93" t="s">
        <v>2174</v>
      </c>
      <c r="D301" s="82">
        <v>9147</v>
      </c>
      <c r="E301" s="82"/>
      <c r="F301" s="82" t="s">
        <v>469</v>
      </c>
      <c r="G301" s="103">
        <v>44757</v>
      </c>
      <c r="H301" s="82"/>
      <c r="I301" s="87">
        <v>1.7400000168282601</v>
      </c>
      <c r="J301" s="93" t="s">
        <v>1166</v>
      </c>
      <c r="K301" s="93" t="s">
        <v>125</v>
      </c>
      <c r="L301" s="94">
        <v>6.5016999999999991E-2</v>
      </c>
      <c r="M301" s="94">
        <v>8.0699999122526456E-2</v>
      </c>
      <c r="N301" s="87">
        <v>2.3989039999999999</v>
      </c>
      <c r="O301" s="89">
        <v>98.55</v>
      </c>
      <c r="P301" s="87">
        <v>8.3193389999999985E-3</v>
      </c>
      <c r="Q301" s="88">
        <v>6.6070067053011876E-6</v>
      </c>
      <c r="R301" s="88">
        <v>1.0707373785768764E-7</v>
      </c>
    </row>
    <row r="302" spans="2:18">
      <c r="B302" s="86" t="s">
        <v>2455</v>
      </c>
      <c r="C302" s="93" t="s">
        <v>2174</v>
      </c>
      <c r="D302" s="82">
        <v>9190</v>
      </c>
      <c r="E302" s="82"/>
      <c r="F302" s="82" t="s">
        <v>469</v>
      </c>
      <c r="G302" s="103">
        <v>44782</v>
      </c>
      <c r="H302" s="82"/>
      <c r="I302" s="87">
        <v>1.7399998072965515</v>
      </c>
      <c r="J302" s="93" t="s">
        <v>1166</v>
      </c>
      <c r="K302" s="93" t="s">
        <v>125</v>
      </c>
      <c r="L302" s="94">
        <v>6.5016999999999991E-2</v>
      </c>
      <c r="M302" s="94">
        <v>8.069999527641547E-2</v>
      </c>
      <c r="N302" s="87">
        <v>1.2270110000000001</v>
      </c>
      <c r="O302" s="89">
        <v>98.55</v>
      </c>
      <c r="P302" s="87">
        <v>4.2552429999999997E-3</v>
      </c>
      <c r="Q302" s="88">
        <v>3.3794053870969729E-6</v>
      </c>
      <c r="R302" s="88">
        <v>5.4766944044804567E-8</v>
      </c>
    </row>
    <row r="303" spans="2:18">
      <c r="B303" s="86" t="s">
        <v>2455</v>
      </c>
      <c r="C303" s="93" t="s">
        <v>2174</v>
      </c>
      <c r="D303" s="82">
        <v>9206</v>
      </c>
      <c r="E303" s="82"/>
      <c r="F303" s="82" t="s">
        <v>469</v>
      </c>
      <c r="G303" s="103">
        <v>44796</v>
      </c>
      <c r="H303" s="82"/>
      <c r="I303" s="87">
        <v>1.7399999008209546</v>
      </c>
      <c r="J303" s="93" t="s">
        <v>1166</v>
      </c>
      <c r="K303" s="93" t="s">
        <v>125</v>
      </c>
      <c r="L303" s="94">
        <v>6.5016999999999991E-2</v>
      </c>
      <c r="M303" s="94">
        <v>8.0699995784890566E-2</v>
      </c>
      <c r="N303" s="87">
        <v>2.325917</v>
      </c>
      <c r="O303" s="89">
        <v>98.55</v>
      </c>
      <c r="P303" s="87">
        <v>8.0662199999999989E-3</v>
      </c>
      <c r="Q303" s="88">
        <v>6.4059860556751624E-6</v>
      </c>
      <c r="R303" s="88">
        <v>1.0381597934432498E-7</v>
      </c>
    </row>
    <row r="304" spans="2:18">
      <c r="B304" s="86" t="s">
        <v>2455</v>
      </c>
      <c r="C304" s="93" t="s">
        <v>2174</v>
      </c>
      <c r="D304" s="82">
        <v>9269</v>
      </c>
      <c r="E304" s="82"/>
      <c r="F304" s="82" t="s">
        <v>469</v>
      </c>
      <c r="G304" s="103">
        <v>44845</v>
      </c>
      <c r="H304" s="82"/>
      <c r="I304" s="87">
        <v>1.7400000581589592</v>
      </c>
      <c r="J304" s="93" t="s">
        <v>1166</v>
      </c>
      <c r="K304" s="93" t="s">
        <v>125</v>
      </c>
      <c r="L304" s="94">
        <v>6.5016999999999991E-2</v>
      </c>
      <c r="M304" s="94">
        <v>8.0700001233913063E-2</v>
      </c>
      <c r="N304" s="87">
        <v>3.6689280000000002</v>
      </c>
      <c r="O304" s="89">
        <v>98.55</v>
      </c>
      <c r="P304" s="87">
        <v>1.2723748999999999E-2</v>
      </c>
      <c r="Q304" s="88">
        <v>1.0104876716716232E-5</v>
      </c>
      <c r="R304" s="88">
        <v>1.6376053013262415E-7</v>
      </c>
    </row>
    <row r="305" spans="2:18">
      <c r="B305" s="86" t="s">
        <v>2455</v>
      </c>
      <c r="C305" s="93" t="s">
        <v>2174</v>
      </c>
      <c r="D305" s="82">
        <v>9270</v>
      </c>
      <c r="E305" s="82"/>
      <c r="F305" s="82" t="s">
        <v>469</v>
      </c>
      <c r="G305" s="103">
        <v>44845</v>
      </c>
      <c r="H305" s="82"/>
      <c r="I305" s="87">
        <v>1.7399995990432553</v>
      </c>
      <c r="J305" s="93" t="s">
        <v>1166</v>
      </c>
      <c r="K305" s="93" t="s">
        <v>125</v>
      </c>
      <c r="L305" s="94">
        <v>6.5016999999999991E-2</v>
      </c>
      <c r="M305" s="94">
        <v>8.0699977947379042E-2</v>
      </c>
      <c r="N305" s="87">
        <v>0.37396400000000002</v>
      </c>
      <c r="O305" s="89">
        <v>98.55</v>
      </c>
      <c r="P305" s="87">
        <v>1.2968980000000001E-3</v>
      </c>
      <c r="Q305" s="88">
        <v>1.0299632918062003E-6</v>
      </c>
      <c r="R305" s="88">
        <v>1.6691676644040999E-8</v>
      </c>
    </row>
    <row r="306" spans="2:18">
      <c r="B306" s="86" t="s">
        <v>2455</v>
      </c>
      <c r="C306" s="93" t="s">
        <v>2174</v>
      </c>
      <c r="D306" s="82">
        <v>9286</v>
      </c>
      <c r="E306" s="82"/>
      <c r="F306" s="82" t="s">
        <v>469</v>
      </c>
      <c r="G306" s="103">
        <v>44865</v>
      </c>
      <c r="H306" s="82"/>
      <c r="I306" s="87">
        <v>1.7399999546683653</v>
      </c>
      <c r="J306" s="93" t="s">
        <v>1166</v>
      </c>
      <c r="K306" s="93" t="s">
        <v>125</v>
      </c>
      <c r="L306" s="94">
        <v>6.5016999999999991E-2</v>
      </c>
      <c r="M306" s="94">
        <v>8.0700002039923571E-2</v>
      </c>
      <c r="N306" s="87">
        <v>1.272192</v>
      </c>
      <c r="O306" s="89">
        <v>98.55</v>
      </c>
      <c r="P306" s="87">
        <v>4.4119299999999997E-3</v>
      </c>
      <c r="Q306" s="88">
        <v>3.5038422034874972E-6</v>
      </c>
      <c r="R306" s="88">
        <v>5.678357815043573E-8</v>
      </c>
    </row>
    <row r="307" spans="2:18">
      <c r="B307" s="86" t="s">
        <v>2455</v>
      </c>
      <c r="C307" s="93" t="s">
        <v>2174</v>
      </c>
      <c r="D307" s="82">
        <v>9297</v>
      </c>
      <c r="E307" s="82"/>
      <c r="F307" s="82" t="s">
        <v>469</v>
      </c>
      <c r="G307" s="103">
        <v>44874</v>
      </c>
      <c r="H307" s="82"/>
      <c r="I307" s="87">
        <v>1.7400000222493666</v>
      </c>
      <c r="J307" s="93" t="s">
        <v>1166</v>
      </c>
      <c r="K307" s="93" t="s">
        <v>125</v>
      </c>
      <c r="L307" s="94">
        <v>6.5016999999999991E-2</v>
      </c>
      <c r="M307" s="94">
        <v>8.0699995661373536E-2</v>
      </c>
      <c r="N307" s="87">
        <v>1.0368029999999999</v>
      </c>
      <c r="O307" s="89">
        <v>98.55</v>
      </c>
      <c r="P307" s="87">
        <v>3.5956079999999997E-3</v>
      </c>
      <c r="Q307" s="88">
        <v>2.8555401054860962E-6</v>
      </c>
      <c r="R307" s="88">
        <v>4.6277136732978977E-8</v>
      </c>
    </row>
    <row r="308" spans="2:18">
      <c r="B308" s="86" t="s">
        <v>2455</v>
      </c>
      <c r="C308" s="93" t="s">
        <v>2174</v>
      </c>
      <c r="D308" s="82">
        <v>9380</v>
      </c>
      <c r="E308" s="82"/>
      <c r="F308" s="82" t="s">
        <v>469</v>
      </c>
      <c r="G308" s="103">
        <v>44915</v>
      </c>
      <c r="H308" s="82"/>
      <c r="I308" s="87">
        <v>1.740000004466427</v>
      </c>
      <c r="J308" s="93" t="s">
        <v>1166</v>
      </c>
      <c r="K308" s="93" t="s">
        <v>125</v>
      </c>
      <c r="L308" s="94">
        <v>6.5926999999999999E-2</v>
      </c>
      <c r="M308" s="94">
        <v>8.0599997498800757E-2</v>
      </c>
      <c r="N308" s="87">
        <v>2.5871270000000006</v>
      </c>
      <c r="O308" s="89">
        <v>98.37</v>
      </c>
      <c r="P308" s="87">
        <v>8.9557040000000001E-3</v>
      </c>
      <c r="Q308" s="88">
        <v>7.1123915468155194E-6</v>
      </c>
      <c r="R308" s="88">
        <v>1.1526404951487669E-7</v>
      </c>
    </row>
    <row r="309" spans="2:18">
      <c r="B309" s="86" t="s">
        <v>2456</v>
      </c>
      <c r="C309" s="93" t="s">
        <v>2174</v>
      </c>
      <c r="D309" s="82">
        <v>8061</v>
      </c>
      <c r="E309" s="82"/>
      <c r="F309" s="82" t="s">
        <v>469</v>
      </c>
      <c r="G309" s="103">
        <v>44136</v>
      </c>
      <c r="H309" s="82"/>
      <c r="I309" s="87">
        <v>0.1599999999501201</v>
      </c>
      <c r="J309" s="93" t="s">
        <v>1166</v>
      </c>
      <c r="K309" s="93" t="s">
        <v>125</v>
      </c>
      <c r="L309" s="94">
        <v>6.096E-2</v>
      </c>
      <c r="M309" s="94">
        <v>8.5199999989026429E-2</v>
      </c>
      <c r="N309" s="87">
        <v>682.153369</v>
      </c>
      <c r="O309" s="89">
        <v>100.22</v>
      </c>
      <c r="P309" s="87">
        <v>2.4057800820000002</v>
      </c>
      <c r="Q309" s="88">
        <v>1.9106091401316914E-3</v>
      </c>
      <c r="R309" s="88">
        <v>3.0963501528584702E-5</v>
      </c>
    </row>
    <row r="310" spans="2:18">
      <c r="B310" s="86" t="s">
        <v>2456</v>
      </c>
      <c r="C310" s="93" t="s">
        <v>2174</v>
      </c>
      <c r="D310" s="82">
        <v>9119</v>
      </c>
      <c r="E310" s="82"/>
      <c r="F310" s="82" t="s">
        <v>469</v>
      </c>
      <c r="G310" s="103">
        <v>44734</v>
      </c>
      <c r="H310" s="82"/>
      <c r="I310" s="87">
        <v>0.15999995927298197</v>
      </c>
      <c r="J310" s="93" t="s">
        <v>1166</v>
      </c>
      <c r="K310" s="93" t="s">
        <v>125</v>
      </c>
      <c r="L310" s="94">
        <v>6.0953999999999994E-2</v>
      </c>
      <c r="M310" s="94">
        <v>8.5199993076406924E-2</v>
      </c>
      <c r="N310" s="87">
        <v>1.392431</v>
      </c>
      <c r="O310" s="89">
        <v>100.22</v>
      </c>
      <c r="P310" s="87">
        <v>4.9107450000000002E-3</v>
      </c>
      <c r="Q310" s="88">
        <v>3.8999883455914335E-6</v>
      </c>
      <c r="R310" s="88">
        <v>6.3203557736492086E-8</v>
      </c>
    </row>
    <row r="311" spans="2:18">
      <c r="B311" s="86" t="s">
        <v>2456</v>
      </c>
      <c r="C311" s="93" t="s">
        <v>2174</v>
      </c>
      <c r="D311" s="82">
        <v>8073</v>
      </c>
      <c r="E311" s="82"/>
      <c r="F311" s="82" t="s">
        <v>469</v>
      </c>
      <c r="G311" s="103">
        <v>44153</v>
      </c>
      <c r="H311" s="82"/>
      <c r="I311" s="87">
        <v>0.15999999146472105</v>
      </c>
      <c r="J311" s="93" t="s">
        <v>1166</v>
      </c>
      <c r="K311" s="93" t="s">
        <v>125</v>
      </c>
      <c r="L311" s="94">
        <v>6.0953999999999994E-2</v>
      </c>
      <c r="M311" s="94">
        <v>8.5200004523697817E-2</v>
      </c>
      <c r="N311" s="87">
        <v>2.6576550000000001</v>
      </c>
      <c r="O311" s="89">
        <v>100.22</v>
      </c>
      <c r="P311" s="87">
        <v>9.3728630000000004E-3</v>
      </c>
      <c r="Q311" s="88">
        <v>7.443688577766746E-6</v>
      </c>
      <c r="R311" s="88">
        <v>1.2063307864218778E-7</v>
      </c>
    </row>
    <row r="312" spans="2:18">
      <c r="B312" s="86" t="s">
        <v>2456</v>
      </c>
      <c r="C312" s="93" t="s">
        <v>2174</v>
      </c>
      <c r="D312" s="82">
        <v>8531</v>
      </c>
      <c r="E312" s="82"/>
      <c r="F312" s="82" t="s">
        <v>469</v>
      </c>
      <c r="G312" s="103">
        <v>44392</v>
      </c>
      <c r="H312" s="82"/>
      <c r="I312" s="87">
        <v>0.16000002791057963</v>
      </c>
      <c r="J312" s="93" t="s">
        <v>1166</v>
      </c>
      <c r="K312" s="93" t="s">
        <v>125</v>
      </c>
      <c r="L312" s="94">
        <v>6.0953999999999994E-2</v>
      </c>
      <c r="M312" s="94">
        <v>8.5200001309650275E-2</v>
      </c>
      <c r="N312" s="87">
        <v>5.2827590000000013</v>
      </c>
      <c r="O312" s="89">
        <v>100.22</v>
      </c>
      <c r="P312" s="87">
        <v>1.8630928000000001E-2</v>
      </c>
      <c r="Q312" s="88">
        <v>1.4796207513840184E-5</v>
      </c>
      <c r="R312" s="88">
        <v>2.3978865396847671E-7</v>
      </c>
    </row>
    <row r="313" spans="2:18">
      <c r="B313" s="86" t="s">
        <v>2456</v>
      </c>
      <c r="C313" s="93" t="s">
        <v>2174</v>
      </c>
      <c r="D313" s="82">
        <v>9005</v>
      </c>
      <c r="E313" s="82"/>
      <c r="F313" s="82" t="s">
        <v>469</v>
      </c>
      <c r="G313" s="103">
        <v>44649</v>
      </c>
      <c r="H313" s="82"/>
      <c r="I313" s="87">
        <v>0.15999996139742295</v>
      </c>
      <c r="J313" s="93" t="s">
        <v>1166</v>
      </c>
      <c r="K313" s="93" t="s">
        <v>125</v>
      </c>
      <c r="L313" s="94">
        <v>6.0953999999999994E-2</v>
      </c>
      <c r="M313" s="94">
        <v>8.5199997136975528E-2</v>
      </c>
      <c r="N313" s="87">
        <v>3.5257479999999997</v>
      </c>
      <c r="O313" s="89">
        <v>100.22</v>
      </c>
      <c r="P313" s="87">
        <v>1.2434403E-2</v>
      </c>
      <c r="Q313" s="88">
        <v>9.8750855082858406E-6</v>
      </c>
      <c r="R313" s="88">
        <v>1.600365133863213E-7</v>
      </c>
    </row>
    <row r="314" spans="2:18">
      <c r="B314" s="86" t="s">
        <v>2456</v>
      </c>
      <c r="C314" s="93" t="s">
        <v>2174</v>
      </c>
      <c r="D314" s="82">
        <v>9075</v>
      </c>
      <c r="E314" s="82"/>
      <c r="F314" s="82" t="s">
        <v>469</v>
      </c>
      <c r="G314" s="103">
        <v>44699</v>
      </c>
      <c r="H314" s="82"/>
      <c r="I314" s="87">
        <v>0.15999996910645836</v>
      </c>
      <c r="J314" s="93" t="s">
        <v>1166</v>
      </c>
      <c r="K314" s="93" t="s">
        <v>125</v>
      </c>
      <c r="L314" s="94">
        <v>6.0953999999999994E-2</v>
      </c>
      <c r="M314" s="94">
        <v>8.5199997065113567E-2</v>
      </c>
      <c r="N314" s="87">
        <v>2.9370310000000002</v>
      </c>
      <c r="O314" s="89">
        <v>100.22</v>
      </c>
      <c r="P314" s="87">
        <v>1.0358152000000001E-2</v>
      </c>
      <c r="Q314" s="88">
        <v>8.2261799547450739E-6</v>
      </c>
      <c r="R314" s="88">
        <v>1.3331420344069199E-7</v>
      </c>
    </row>
    <row r="315" spans="2:18">
      <c r="B315" s="86" t="s">
        <v>2457</v>
      </c>
      <c r="C315" s="93" t="s">
        <v>2174</v>
      </c>
      <c r="D315" s="82">
        <v>6588</v>
      </c>
      <c r="E315" s="82"/>
      <c r="F315" s="82" t="s">
        <v>469</v>
      </c>
      <c r="G315" s="103">
        <v>43397</v>
      </c>
      <c r="H315" s="82"/>
      <c r="I315" s="87">
        <v>0.50999999984396893</v>
      </c>
      <c r="J315" s="93" t="s">
        <v>1166</v>
      </c>
      <c r="K315" s="93" t="s">
        <v>125</v>
      </c>
      <c r="L315" s="94">
        <v>6.037E-2</v>
      </c>
      <c r="M315" s="94">
        <v>6.6800000006587978E-2</v>
      </c>
      <c r="N315" s="87">
        <v>653.95000000000005</v>
      </c>
      <c r="O315" s="89">
        <v>100.26</v>
      </c>
      <c r="P315" s="87">
        <v>2.3072332360000001</v>
      </c>
      <c r="Q315" s="88">
        <v>1.8323457501786813E-3</v>
      </c>
      <c r="R315" s="88">
        <v>2.9695158075420222E-5</v>
      </c>
    </row>
    <row r="316" spans="2:18">
      <c r="B316" s="86" t="s">
        <v>2468</v>
      </c>
      <c r="C316" s="93" t="s">
        <v>2174</v>
      </c>
      <c r="D316" s="82" t="s">
        <v>2359</v>
      </c>
      <c r="E316" s="82"/>
      <c r="F316" s="82" t="s">
        <v>469</v>
      </c>
      <c r="G316" s="103">
        <v>44144</v>
      </c>
      <c r="H316" s="82"/>
      <c r="I316" s="87">
        <v>0.5099999999506093</v>
      </c>
      <c r="J316" s="93" t="s">
        <v>1166</v>
      </c>
      <c r="K316" s="93" t="s">
        <v>125</v>
      </c>
      <c r="L316" s="94">
        <v>7.3783000000000001E-2</v>
      </c>
      <c r="M316" s="94">
        <v>7.4199999989839643E-2</v>
      </c>
      <c r="N316" s="87">
        <v>799.66021999999998</v>
      </c>
      <c r="O316" s="89">
        <v>100.73</v>
      </c>
      <c r="P316" s="87">
        <v>2.8345465139999999</v>
      </c>
      <c r="Q316" s="88">
        <v>2.251124497329188E-3</v>
      </c>
      <c r="R316" s="88">
        <v>3.6481923670313031E-5</v>
      </c>
    </row>
    <row r="317" spans="2:18">
      <c r="B317" s="86" t="s">
        <v>2458</v>
      </c>
      <c r="C317" s="93" t="s">
        <v>2174</v>
      </c>
      <c r="D317" s="82">
        <v>6826</v>
      </c>
      <c r="E317" s="82"/>
      <c r="F317" s="82" t="s">
        <v>469</v>
      </c>
      <c r="G317" s="103">
        <v>43550</v>
      </c>
      <c r="H317" s="82"/>
      <c r="I317" s="87">
        <v>2.5200000009864145</v>
      </c>
      <c r="J317" s="93" t="s">
        <v>1500</v>
      </c>
      <c r="K317" s="93" t="s">
        <v>125</v>
      </c>
      <c r="L317" s="94">
        <v>7.4768000000000001E-2</v>
      </c>
      <c r="M317" s="94">
        <v>7.6500000028770415E-2</v>
      </c>
      <c r="N317" s="87">
        <v>343.91409599999997</v>
      </c>
      <c r="O317" s="89">
        <v>100.52</v>
      </c>
      <c r="P317" s="87">
        <v>1.2165268900000001</v>
      </c>
      <c r="Q317" s="88">
        <v>9.661346074981682E-4</v>
      </c>
      <c r="R317" s="88">
        <v>1.5657263313430074E-5</v>
      </c>
    </row>
    <row r="318" spans="2:18">
      <c r="B318" s="86" t="s">
        <v>2459</v>
      </c>
      <c r="C318" s="93" t="s">
        <v>2174</v>
      </c>
      <c r="D318" s="82">
        <v>8705</v>
      </c>
      <c r="E318" s="82"/>
      <c r="F318" s="82" t="s">
        <v>469</v>
      </c>
      <c r="G318" s="103">
        <v>43707</v>
      </c>
      <c r="H318" s="82"/>
      <c r="I318" s="87">
        <v>8.1999999984523733</v>
      </c>
      <c r="J318" s="93" t="s">
        <v>1500</v>
      </c>
      <c r="K318" s="93" t="s">
        <v>128</v>
      </c>
      <c r="L318" s="94">
        <v>5.3793000000000001E-2</v>
      </c>
      <c r="M318" s="94">
        <v>5.9099999988908671E-2</v>
      </c>
      <c r="N318" s="87">
        <v>571.68193499999995</v>
      </c>
      <c r="O318" s="89">
        <v>96.02</v>
      </c>
      <c r="P318" s="87">
        <v>2.3261414380000001</v>
      </c>
      <c r="Q318" s="88">
        <v>1.8473621616266569E-3</v>
      </c>
      <c r="R318" s="88">
        <v>2.9938515373915714E-5</v>
      </c>
    </row>
    <row r="319" spans="2:18">
      <c r="B319" s="86" t="s">
        <v>2459</v>
      </c>
      <c r="C319" s="93" t="s">
        <v>2174</v>
      </c>
      <c r="D319" s="82">
        <v>8826</v>
      </c>
      <c r="E319" s="82"/>
      <c r="F319" s="82" t="s">
        <v>469</v>
      </c>
      <c r="G319" s="103">
        <v>44561</v>
      </c>
      <c r="H319" s="82"/>
      <c r="I319" s="87">
        <v>8.2000003128992027</v>
      </c>
      <c r="J319" s="93" t="s">
        <v>1500</v>
      </c>
      <c r="K319" s="93" t="s">
        <v>128</v>
      </c>
      <c r="L319" s="94">
        <v>5.3793000000000001E-2</v>
      </c>
      <c r="M319" s="94">
        <v>5.9100002256167933E-2</v>
      </c>
      <c r="N319" s="87">
        <v>2.9846780000000002</v>
      </c>
      <c r="O319" s="89">
        <v>96.02</v>
      </c>
      <c r="P319" s="87">
        <v>1.2144486000000003E-2</v>
      </c>
      <c r="Q319" s="88">
        <v>9.6448408262286752E-6</v>
      </c>
      <c r="R319" s="88">
        <v>1.5630514760612087E-7</v>
      </c>
    </row>
    <row r="320" spans="2:18">
      <c r="B320" s="86" t="s">
        <v>2459</v>
      </c>
      <c r="C320" s="93" t="s">
        <v>2174</v>
      </c>
      <c r="D320" s="82">
        <v>8917</v>
      </c>
      <c r="E320" s="82"/>
      <c r="F320" s="82" t="s">
        <v>469</v>
      </c>
      <c r="G320" s="103">
        <v>44592</v>
      </c>
      <c r="H320" s="82"/>
      <c r="I320" s="87">
        <v>8.2000001060934746</v>
      </c>
      <c r="J320" s="93" t="s">
        <v>1500</v>
      </c>
      <c r="K320" s="93" t="s">
        <v>128</v>
      </c>
      <c r="L320" s="94">
        <v>5.3793000000000001E-2</v>
      </c>
      <c r="M320" s="94">
        <v>5.9100000716130953E-2</v>
      </c>
      <c r="N320" s="87">
        <v>6.4861609999999992</v>
      </c>
      <c r="O320" s="89">
        <v>96.02</v>
      </c>
      <c r="P320" s="87">
        <v>2.6391820999999999E-2</v>
      </c>
      <c r="Q320" s="88">
        <v>2.0959710658756509E-5</v>
      </c>
      <c r="R320" s="88">
        <v>3.3967493371060079E-7</v>
      </c>
    </row>
    <row r="321" spans="2:18">
      <c r="B321" s="86" t="s">
        <v>2459</v>
      </c>
      <c r="C321" s="93" t="s">
        <v>2174</v>
      </c>
      <c r="D321" s="82">
        <v>8958</v>
      </c>
      <c r="E321" s="82"/>
      <c r="F321" s="82" t="s">
        <v>469</v>
      </c>
      <c r="G321" s="103">
        <v>44620</v>
      </c>
      <c r="H321" s="82"/>
      <c r="I321" s="87">
        <v>7.5900000149959048</v>
      </c>
      <c r="J321" s="93" t="s">
        <v>1500</v>
      </c>
      <c r="K321" s="93" t="s">
        <v>128</v>
      </c>
      <c r="L321" s="94">
        <v>6.7449999999999996E-2</v>
      </c>
      <c r="M321" s="94">
        <v>7.4300000135968686E-2</v>
      </c>
      <c r="N321" s="87">
        <v>56.213394000000001</v>
      </c>
      <c r="O321" s="89">
        <v>96.02</v>
      </c>
      <c r="P321" s="87">
        <v>0.22872912299999998</v>
      </c>
      <c r="Q321" s="88">
        <v>1.8165083179789407E-4</v>
      </c>
      <c r="R321" s="88">
        <v>2.9438495241654168E-6</v>
      </c>
    </row>
    <row r="322" spans="2:18">
      <c r="B322" s="86" t="s">
        <v>2459</v>
      </c>
      <c r="C322" s="93" t="s">
        <v>2174</v>
      </c>
      <c r="D322" s="82">
        <v>9036</v>
      </c>
      <c r="E322" s="82"/>
      <c r="F322" s="82" t="s">
        <v>469</v>
      </c>
      <c r="G322" s="103">
        <v>44670</v>
      </c>
      <c r="H322" s="82"/>
      <c r="I322" s="87">
        <v>7.5900000144565363</v>
      </c>
      <c r="J322" s="93" t="s">
        <v>1500</v>
      </c>
      <c r="K322" s="93" t="s">
        <v>128</v>
      </c>
      <c r="L322" s="94">
        <v>6.7449999999999996E-2</v>
      </c>
      <c r="M322" s="94">
        <v>7.4300000135337788E-2</v>
      </c>
      <c r="N322" s="87">
        <v>31.963705999999998</v>
      </c>
      <c r="O322" s="89">
        <v>96.01</v>
      </c>
      <c r="P322" s="87">
        <v>0.13004496800000001</v>
      </c>
      <c r="Q322" s="88">
        <v>1.032783945415229E-4</v>
      </c>
      <c r="R322" s="88">
        <v>1.6737388407111888E-6</v>
      </c>
    </row>
    <row r="323" spans="2:18">
      <c r="B323" s="86" t="s">
        <v>2460</v>
      </c>
      <c r="C323" s="93" t="s">
        <v>2174</v>
      </c>
      <c r="D323" s="82">
        <v>6528</v>
      </c>
      <c r="E323" s="82"/>
      <c r="F323" s="82" t="s">
        <v>469</v>
      </c>
      <c r="G323" s="103">
        <v>43373</v>
      </c>
      <c r="H323" s="82"/>
      <c r="I323" s="87">
        <v>4.7500000010900099</v>
      </c>
      <c r="J323" s="93" t="s">
        <v>1500</v>
      </c>
      <c r="K323" s="93" t="s">
        <v>128</v>
      </c>
      <c r="L323" s="94">
        <v>3.032E-2</v>
      </c>
      <c r="M323" s="94">
        <v>7.1600000018021484E-2</v>
      </c>
      <c r="N323" s="87">
        <v>589.30080099999998</v>
      </c>
      <c r="O323" s="89">
        <v>82.66</v>
      </c>
      <c r="P323" s="87">
        <v>2.0642030329999996</v>
      </c>
      <c r="Q323" s="88">
        <v>1.639337365640954E-3</v>
      </c>
      <c r="R323" s="88">
        <v>2.656724704216113E-5</v>
      </c>
    </row>
    <row r="324" spans="2:18">
      <c r="B324" s="86" t="s">
        <v>2461</v>
      </c>
      <c r="C324" s="93" t="s">
        <v>2174</v>
      </c>
      <c r="D324" s="82">
        <v>8860</v>
      </c>
      <c r="E324" s="82"/>
      <c r="F324" s="82" t="s">
        <v>469</v>
      </c>
      <c r="G324" s="103">
        <v>44585</v>
      </c>
      <c r="H324" s="82"/>
      <c r="I324" s="87">
        <v>3.0600000000000005</v>
      </c>
      <c r="J324" s="93" t="s">
        <v>2356</v>
      </c>
      <c r="K324" s="93" t="s">
        <v>127</v>
      </c>
      <c r="L324" s="94">
        <v>4.607E-2</v>
      </c>
      <c r="M324" s="94">
        <v>6.439999992010996E-2</v>
      </c>
      <c r="N324" s="87">
        <v>34.228788000000002</v>
      </c>
      <c r="O324" s="89">
        <v>97.44</v>
      </c>
      <c r="P324" s="87">
        <v>0.12517205000000001</v>
      </c>
      <c r="Q324" s="88">
        <v>9.9408447433900187E-5</v>
      </c>
      <c r="R324" s="88">
        <v>1.6110221339471046E-6</v>
      </c>
    </row>
    <row r="325" spans="2:18">
      <c r="B325" s="86" t="s">
        <v>2461</v>
      </c>
      <c r="C325" s="93" t="s">
        <v>2174</v>
      </c>
      <c r="D325" s="82">
        <v>8977</v>
      </c>
      <c r="E325" s="82"/>
      <c r="F325" s="82" t="s">
        <v>469</v>
      </c>
      <c r="G325" s="103">
        <v>44553</v>
      </c>
      <c r="H325" s="82"/>
      <c r="I325" s="87">
        <v>3.0599999567775034</v>
      </c>
      <c r="J325" s="93" t="s">
        <v>2356</v>
      </c>
      <c r="K325" s="93" t="s">
        <v>127</v>
      </c>
      <c r="L325" s="94">
        <v>4.607E-2</v>
      </c>
      <c r="M325" s="94">
        <v>6.3199998595268869E-2</v>
      </c>
      <c r="N325" s="87">
        <v>5.0442419999999997</v>
      </c>
      <c r="O325" s="89">
        <v>97.77</v>
      </c>
      <c r="P325" s="87">
        <v>1.8508880000000002E-2</v>
      </c>
      <c r="Q325" s="88">
        <v>1.4699280107183405E-5</v>
      </c>
      <c r="R325" s="88">
        <v>2.3821783980186382E-7</v>
      </c>
    </row>
    <row r="326" spans="2:18">
      <c r="B326" s="86" t="s">
        <v>2461</v>
      </c>
      <c r="C326" s="93" t="s">
        <v>2174</v>
      </c>
      <c r="D326" s="82">
        <v>8978</v>
      </c>
      <c r="E326" s="82"/>
      <c r="F326" s="82" t="s">
        <v>469</v>
      </c>
      <c r="G326" s="103">
        <v>44553</v>
      </c>
      <c r="H326" s="82"/>
      <c r="I326" s="87">
        <v>3.0600000253115005</v>
      </c>
      <c r="J326" s="93" t="s">
        <v>2356</v>
      </c>
      <c r="K326" s="93" t="s">
        <v>127</v>
      </c>
      <c r="L326" s="94">
        <v>4.607E-2</v>
      </c>
      <c r="M326" s="94">
        <v>6.460000025311502E-2</v>
      </c>
      <c r="N326" s="87">
        <v>6.4854549999999991</v>
      </c>
      <c r="O326" s="89">
        <v>97.39</v>
      </c>
      <c r="P326" s="87">
        <v>2.3704639999999999E-2</v>
      </c>
      <c r="Q326" s="88">
        <v>1.8825620091542221E-5</v>
      </c>
      <c r="R326" s="88">
        <v>3.0508967231301151E-7</v>
      </c>
    </row>
    <row r="327" spans="2:18">
      <c r="B327" s="86" t="s">
        <v>2461</v>
      </c>
      <c r="C327" s="93" t="s">
        <v>2174</v>
      </c>
      <c r="D327" s="82">
        <v>8979</v>
      </c>
      <c r="E327" s="82"/>
      <c r="F327" s="82" t="s">
        <v>469</v>
      </c>
      <c r="G327" s="103">
        <v>44553</v>
      </c>
      <c r="H327" s="82"/>
      <c r="I327" s="87">
        <v>3.06000001224387</v>
      </c>
      <c r="J327" s="93" t="s">
        <v>2356</v>
      </c>
      <c r="K327" s="93" t="s">
        <v>127</v>
      </c>
      <c r="L327" s="94">
        <v>4.607E-2</v>
      </c>
      <c r="M327" s="94">
        <v>6.310000016745293E-2</v>
      </c>
      <c r="N327" s="87">
        <v>30.265453999999998</v>
      </c>
      <c r="O327" s="89">
        <v>97.79</v>
      </c>
      <c r="P327" s="87">
        <v>0.111075994</v>
      </c>
      <c r="Q327" s="88">
        <v>8.8213719522187359E-5</v>
      </c>
      <c r="R327" s="88">
        <v>1.4295993784888542E-6</v>
      </c>
    </row>
    <row r="328" spans="2:18">
      <c r="B328" s="86" t="s">
        <v>2461</v>
      </c>
      <c r="C328" s="93" t="s">
        <v>2174</v>
      </c>
      <c r="D328" s="82">
        <v>8918</v>
      </c>
      <c r="E328" s="82"/>
      <c r="F328" s="82" t="s">
        <v>469</v>
      </c>
      <c r="G328" s="103">
        <v>44553</v>
      </c>
      <c r="H328" s="82"/>
      <c r="I328" s="87">
        <v>3.0600000327837678</v>
      </c>
      <c r="J328" s="93" t="s">
        <v>2356</v>
      </c>
      <c r="K328" s="93" t="s">
        <v>127</v>
      </c>
      <c r="L328" s="94">
        <v>4.607E-2</v>
      </c>
      <c r="M328" s="94">
        <v>6.3300000857421615E-2</v>
      </c>
      <c r="N328" s="87">
        <v>4.3236359999999996</v>
      </c>
      <c r="O328" s="89">
        <v>97.75</v>
      </c>
      <c r="P328" s="87">
        <v>1.5861508E-2</v>
      </c>
      <c r="Q328" s="88">
        <v>1.2596804831752673E-5</v>
      </c>
      <c r="R328" s="88">
        <v>2.0414493863269853E-7</v>
      </c>
    </row>
    <row r="329" spans="2:18">
      <c r="B329" s="86" t="s">
        <v>2461</v>
      </c>
      <c r="C329" s="93" t="s">
        <v>2174</v>
      </c>
      <c r="D329" s="82">
        <v>9037</v>
      </c>
      <c r="E329" s="82"/>
      <c r="F329" s="82" t="s">
        <v>469</v>
      </c>
      <c r="G329" s="103">
        <v>44671</v>
      </c>
      <c r="H329" s="82"/>
      <c r="I329" s="87">
        <v>3.0599999757134277</v>
      </c>
      <c r="J329" s="93" t="s">
        <v>2356</v>
      </c>
      <c r="K329" s="93" t="s">
        <v>127</v>
      </c>
      <c r="L329" s="94">
        <v>4.607E-2</v>
      </c>
      <c r="M329" s="94">
        <v>6.4400000242865726E-2</v>
      </c>
      <c r="N329" s="87">
        <v>2.7022729999999999</v>
      </c>
      <c r="O329" s="89">
        <v>97.44</v>
      </c>
      <c r="P329" s="87">
        <v>9.8820039999999998E-3</v>
      </c>
      <c r="Q329" s="88">
        <v>7.848035365527618E-6</v>
      </c>
      <c r="R329" s="88">
        <v>1.2718595862058522E-7</v>
      </c>
    </row>
    <row r="330" spans="2:18">
      <c r="B330" s="86" t="s">
        <v>2461</v>
      </c>
      <c r="C330" s="93" t="s">
        <v>2174</v>
      </c>
      <c r="D330" s="82">
        <v>9130</v>
      </c>
      <c r="E330" s="82"/>
      <c r="F330" s="82" t="s">
        <v>469</v>
      </c>
      <c r="G330" s="103">
        <v>44742</v>
      </c>
      <c r="H330" s="82"/>
      <c r="I330" s="87">
        <v>3.0600000104567187</v>
      </c>
      <c r="J330" s="93" t="s">
        <v>2356</v>
      </c>
      <c r="K330" s="93" t="s">
        <v>127</v>
      </c>
      <c r="L330" s="94">
        <v>4.607E-2</v>
      </c>
      <c r="M330" s="94">
        <v>6.4400000317074685E-2</v>
      </c>
      <c r="N330" s="87">
        <v>16.213636000000001</v>
      </c>
      <c r="O330" s="89">
        <v>97.44</v>
      </c>
      <c r="P330" s="87">
        <v>5.9292022999999999E-2</v>
      </c>
      <c r="Q330" s="88">
        <v>4.7088211398991229E-5</v>
      </c>
      <c r="R330" s="88">
        <v>7.6311573885304907E-7</v>
      </c>
    </row>
    <row r="331" spans="2:18">
      <c r="B331" s="86" t="s">
        <v>2461</v>
      </c>
      <c r="C331" s="93" t="s">
        <v>2174</v>
      </c>
      <c r="D331" s="82">
        <v>9313</v>
      </c>
      <c r="E331" s="82"/>
      <c r="F331" s="82" t="s">
        <v>469</v>
      </c>
      <c r="G331" s="103">
        <v>44886</v>
      </c>
      <c r="H331" s="82"/>
      <c r="I331" s="87">
        <v>3.0699999646766414</v>
      </c>
      <c r="J331" s="93" t="s">
        <v>2356</v>
      </c>
      <c r="K331" s="93" t="s">
        <v>127</v>
      </c>
      <c r="L331" s="94">
        <v>4.6409000000000006E-2</v>
      </c>
      <c r="M331" s="94">
        <v>6.299999907043792E-2</v>
      </c>
      <c r="N331" s="87">
        <v>7.3862120000000004</v>
      </c>
      <c r="O331" s="89">
        <v>97.02</v>
      </c>
      <c r="P331" s="87">
        <v>2.6894385000000003E-2</v>
      </c>
      <c r="Q331" s="88">
        <v>2.1358834160977422E-5</v>
      </c>
      <c r="R331" s="88">
        <v>3.4614316465932297E-7</v>
      </c>
    </row>
    <row r="332" spans="2:18">
      <c r="B332" s="86" t="s">
        <v>2461</v>
      </c>
      <c r="C332" s="93" t="s">
        <v>2174</v>
      </c>
      <c r="D332" s="82">
        <v>8829</v>
      </c>
      <c r="E332" s="82"/>
      <c r="F332" s="82" t="s">
        <v>469</v>
      </c>
      <c r="G332" s="103">
        <v>44553</v>
      </c>
      <c r="H332" s="82"/>
      <c r="I332" s="87">
        <v>3.0600000000669048</v>
      </c>
      <c r="J332" s="93" t="s">
        <v>2356</v>
      </c>
      <c r="K332" s="93" t="s">
        <v>127</v>
      </c>
      <c r="L332" s="94">
        <v>4.6029999999999995E-2</v>
      </c>
      <c r="M332" s="94">
        <v>6.4300000002007154E-2</v>
      </c>
      <c r="N332" s="87">
        <v>326.97500100000002</v>
      </c>
      <c r="O332" s="89">
        <v>97.44</v>
      </c>
      <c r="P332" s="87">
        <v>1.1957224319999999</v>
      </c>
      <c r="Q332" s="88">
        <v>9.4961223793176897E-4</v>
      </c>
      <c r="R332" s="88">
        <v>1.538950032382678E-5</v>
      </c>
    </row>
    <row r="333" spans="2:18">
      <c r="B333" s="86" t="s">
        <v>2462</v>
      </c>
      <c r="C333" s="93" t="s">
        <v>2174</v>
      </c>
      <c r="D333" s="82">
        <v>7770</v>
      </c>
      <c r="E333" s="82"/>
      <c r="F333" s="82" t="s">
        <v>469</v>
      </c>
      <c r="G333" s="103">
        <v>44004</v>
      </c>
      <c r="H333" s="82"/>
      <c r="I333" s="87">
        <v>2.2599999999575102</v>
      </c>
      <c r="J333" s="93" t="s">
        <v>2356</v>
      </c>
      <c r="K333" s="93" t="s">
        <v>129</v>
      </c>
      <c r="L333" s="94">
        <v>6.4335000000000003E-2</v>
      </c>
      <c r="M333" s="94">
        <v>7.069999999778448E-2</v>
      </c>
      <c r="N333" s="87">
        <v>1359.3903870000001</v>
      </c>
      <c r="O333" s="89">
        <v>101.36</v>
      </c>
      <c r="P333" s="87">
        <v>3.2949198390000003</v>
      </c>
      <c r="Q333" s="88">
        <v>2.6167412422673144E-3</v>
      </c>
      <c r="R333" s="88">
        <v>4.2407141132628495E-5</v>
      </c>
    </row>
    <row r="334" spans="2:18">
      <c r="B334" s="86" t="s">
        <v>2462</v>
      </c>
      <c r="C334" s="93" t="s">
        <v>2174</v>
      </c>
      <c r="D334" s="82">
        <v>8789</v>
      </c>
      <c r="E334" s="82"/>
      <c r="F334" s="82" t="s">
        <v>469</v>
      </c>
      <c r="G334" s="103">
        <v>44004</v>
      </c>
      <c r="H334" s="82"/>
      <c r="I334" s="87">
        <v>2.2600000008984096</v>
      </c>
      <c r="J334" s="93" t="s">
        <v>2356</v>
      </c>
      <c r="K334" s="93" t="s">
        <v>129</v>
      </c>
      <c r="L334" s="94">
        <v>6.4335000000000003E-2</v>
      </c>
      <c r="M334" s="94">
        <v>7.2100000023517186E-2</v>
      </c>
      <c r="N334" s="87">
        <v>156.584363</v>
      </c>
      <c r="O334" s="89">
        <v>101.07</v>
      </c>
      <c r="P334" s="87">
        <v>0.378446691</v>
      </c>
      <c r="Q334" s="88">
        <v>3.0055270316981279E-4</v>
      </c>
      <c r="R334" s="88">
        <v>4.8707838189119737E-6</v>
      </c>
    </row>
    <row r="335" spans="2:18">
      <c r="B335" s="86" t="s">
        <v>2462</v>
      </c>
      <c r="C335" s="93" t="s">
        <v>2174</v>
      </c>
      <c r="D335" s="82">
        <v>8980</v>
      </c>
      <c r="E335" s="82"/>
      <c r="F335" s="82" t="s">
        <v>469</v>
      </c>
      <c r="G335" s="103">
        <v>44627</v>
      </c>
      <c r="H335" s="82"/>
      <c r="I335" s="87">
        <v>2.2600000009378971</v>
      </c>
      <c r="J335" s="93" t="s">
        <v>2356</v>
      </c>
      <c r="K335" s="93" t="s">
        <v>129</v>
      </c>
      <c r="L335" s="94">
        <v>6.4335000000000003E-2</v>
      </c>
      <c r="M335" s="94">
        <v>7.3900000066173838E-2</v>
      </c>
      <c r="N335" s="87">
        <v>159.43003999999999</v>
      </c>
      <c r="O335" s="89">
        <v>100.68</v>
      </c>
      <c r="P335" s="87">
        <v>0.38383751399999999</v>
      </c>
      <c r="Q335" s="88">
        <v>3.0483395721031911E-4</v>
      </c>
      <c r="R335" s="88">
        <v>4.9401662023848907E-6</v>
      </c>
    </row>
    <row r="336" spans="2:18">
      <c r="B336" s="86" t="s">
        <v>2462</v>
      </c>
      <c r="C336" s="93" t="s">
        <v>2174</v>
      </c>
      <c r="D336" s="82">
        <v>9027</v>
      </c>
      <c r="E336" s="82"/>
      <c r="F336" s="82" t="s">
        <v>469</v>
      </c>
      <c r="G336" s="103">
        <v>44658</v>
      </c>
      <c r="H336" s="82"/>
      <c r="I336" s="87">
        <v>2.2599999940244118</v>
      </c>
      <c r="J336" s="93" t="s">
        <v>2356</v>
      </c>
      <c r="K336" s="93" t="s">
        <v>129</v>
      </c>
      <c r="L336" s="94">
        <v>6.4335000000000003E-2</v>
      </c>
      <c r="M336" s="94">
        <v>7.3899999822489876E-2</v>
      </c>
      <c r="N336" s="87">
        <v>23.633113999999999</v>
      </c>
      <c r="O336" s="89">
        <v>100.68</v>
      </c>
      <c r="P336" s="87">
        <v>5.689815899999999E-2</v>
      </c>
      <c r="Q336" s="88">
        <v>4.5187065707058351E-5</v>
      </c>
      <c r="R336" s="88">
        <v>7.3230560280702955E-7</v>
      </c>
    </row>
    <row r="337" spans="2:18">
      <c r="B337" s="86" t="s">
        <v>2462</v>
      </c>
      <c r="C337" s="93" t="s">
        <v>2174</v>
      </c>
      <c r="D337" s="82">
        <v>9126</v>
      </c>
      <c r="E337" s="82"/>
      <c r="F337" s="82" t="s">
        <v>469</v>
      </c>
      <c r="G337" s="103">
        <v>44741</v>
      </c>
      <c r="H337" s="82"/>
      <c r="I337" s="87">
        <v>2.2599999984669084</v>
      </c>
      <c r="J337" s="93" t="s">
        <v>2356</v>
      </c>
      <c r="K337" s="93" t="s">
        <v>129</v>
      </c>
      <c r="L337" s="94">
        <v>6.4335000000000003E-2</v>
      </c>
      <c r="M337" s="94">
        <v>7.3899999957348597E-2</v>
      </c>
      <c r="N337" s="87">
        <v>211.324218</v>
      </c>
      <c r="O337" s="89">
        <v>100.68</v>
      </c>
      <c r="P337" s="87">
        <v>0.50877590299999997</v>
      </c>
      <c r="Q337" s="88">
        <v>4.0405683704158071E-4</v>
      </c>
      <c r="R337" s="88">
        <v>6.5481810112714869E-6</v>
      </c>
    </row>
    <row r="338" spans="2:18">
      <c r="B338" s="86" t="s">
        <v>2462</v>
      </c>
      <c r="C338" s="93" t="s">
        <v>2174</v>
      </c>
      <c r="D338" s="82">
        <v>9261</v>
      </c>
      <c r="E338" s="82"/>
      <c r="F338" s="82" t="s">
        <v>469</v>
      </c>
      <c r="G338" s="103">
        <v>44833</v>
      </c>
      <c r="H338" s="82"/>
      <c r="I338" s="87">
        <v>2.2600000003180543</v>
      </c>
      <c r="J338" s="93" t="s">
        <v>2356</v>
      </c>
      <c r="K338" s="93" t="s">
        <v>129</v>
      </c>
      <c r="L338" s="94">
        <v>6.6406999999999994E-2</v>
      </c>
      <c r="M338" s="94">
        <v>7.55000000424072E-2</v>
      </c>
      <c r="N338" s="87">
        <v>156.71234200000001</v>
      </c>
      <c r="O338" s="89">
        <v>100.68</v>
      </c>
      <c r="P338" s="87">
        <v>0.37729448799999998</v>
      </c>
      <c r="Q338" s="88">
        <v>2.9963765295406029E-4</v>
      </c>
      <c r="R338" s="88">
        <v>4.8559544337912515E-6</v>
      </c>
    </row>
    <row r="339" spans="2:18">
      <c r="B339" s="86" t="s">
        <v>2462</v>
      </c>
      <c r="C339" s="93" t="s">
        <v>2174</v>
      </c>
      <c r="D339" s="82">
        <v>9285</v>
      </c>
      <c r="E339" s="82"/>
      <c r="F339" s="82" t="s">
        <v>469</v>
      </c>
      <c r="G339" s="103">
        <v>44861</v>
      </c>
      <c r="H339" s="82"/>
      <c r="I339" s="87">
        <v>2.2699999999394751</v>
      </c>
      <c r="J339" s="93" t="s">
        <v>2356</v>
      </c>
      <c r="K339" s="93" t="s">
        <v>129</v>
      </c>
      <c r="L339" s="94">
        <v>6.4923000000000008E-2</v>
      </c>
      <c r="M339" s="94">
        <v>7.2800000021788991E-2</v>
      </c>
      <c r="N339" s="87">
        <v>68.858451000000002</v>
      </c>
      <c r="O339" s="89">
        <v>100.34</v>
      </c>
      <c r="P339" s="87">
        <v>0.16522106299999997</v>
      </c>
      <c r="Q339" s="88">
        <v>1.3121435141637936E-4</v>
      </c>
      <c r="R339" s="88">
        <v>2.1264714406072998E-6</v>
      </c>
    </row>
    <row r="340" spans="2:18">
      <c r="B340" s="86" t="s">
        <v>2462</v>
      </c>
      <c r="C340" s="93" t="s">
        <v>2174</v>
      </c>
      <c r="D340" s="82">
        <v>9374</v>
      </c>
      <c r="E340" s="82"/>
      <c r="F340" s="82" t="s">
        <v>469</v>
      </c>
      <c r="G340" s="103">
        <v>44910</v>
      </c>
      <c r="H340" s="82"/>
      <c r="I340" s="87">
        <v>2.290000004692498</v>
      </c>
      <c r="J340" s="93" t="s">
        <v>2356</v>
      </c>
      <c r="K340" s="93" t="s">
        <v>129</v>
      </c>
      <c r="L340" s="94">
        <v>6.515E-2</v>
      </c>
      <c r="M340" s="94">
        <v>7.2300000186814539E-2</v>
      </c>
      <c r="N340" s="87">
        <v>47.488588</v>
      </c>
      <c r="O340" s="89">
        <v>99.46</v>
      </c>
      <c r="P340" s="87">
        <v>0.112946243</v>
      </c>
      <c r="Q340" s="88">
        <v>8.9699023544968841E-5</v>
      </c>
      <c r="R340" s="88">
        <v>1.4536703474870645E-6</v>
      </c>
    </row>
    <row r="341" spans="2:18">
      <c r="B341" s="86" t="s">
        <v>2463</v>
      </c>
      <c r="C341" s="93" t="s">
        <v>2174</v>
      </c>
      <c r="D341" s="82">
        <v>7382</v>
      </c>
      <c r="E341" s="82"/>
      <c r="F341" s="82" t="s">
        <v>469</v>
      </c>
      <c r="G341" s="103">
        <v>43860</v>
      </c>
      <c r="H341" s="82"/>
      <c r="I341" s="87">
        <v>3.1099999993898306</v>
      </c>
      <c r="J341" s="93" t="s">
        <v>1500</v>
      </c>
      <c r="K341" s="93" t="s">
        <v>125</v>
      </c>
      <c r="L341" s="94">
        <v>7.0786000000000002E-2</v>
      </c>
      <c r="M341" s="94">
        <v>7.6099999984056851E-2</v>
      </c>
      <c r="N341" s="87">
        <v>576.05981599999996</v>
      </c>
      <c r="O341" s="89">
        <v>100.25</v>
      </c>
      <c r="P341" s="87">
        <v>2.0322222839999999</v>
      </c>
      <c r="Q341" s="88">
        <v>1.6139390710067827E-3</v>
      </c>
      <c r="R341" s="88">
        <v>2.6155640022069932E-5</v>
      </c>
    </row>
    <row r="342" spans="2:18">
      <c r="B342" s="86" t="s">
        <v>2464</v>
      </c>
      <c r="C342" s="93" t="s">
        <v>2174</v>
      </c>
      <c r="D342" s="82">
        <v>7823</v>
      </c>
      <c r="E342" s="82"/>
      <c r="F342" s="82" t="s">
        <v>469</v>
      </c>
      <c r="G342" s="103">
        <v>44027</v>
      </c>
      <c r="H342" s="82"/>
      <c r="I342" s="87">
        <v>4.0599999991109765</v>
      </c>
      <c r="J342" s="93" t="s">
        <v>2356</v>
      </c>
      <c r="K342" s="93" t="s">
        <v>127</v>
      </c>
      <c r="L342" s="94">
        <v>2.35E-2</v>
      </c>
      <c r="M342" s="94">
        <v>2.7899999992915592E-2</v>
      </c>
      <c r="N342" s="87">
        <v>389.59566699999993</v>
      </c>
      <c r="O342" s="89">
        <v>98.47</v>
      </c>
      <c r="P342" s="87">
        <v>1.4397815379999999</v>
      </c>
      <c r="Q342" s="88">
        <v>1.1434377509721455E-3</v>
      </c>
      <c r="R342" s="88">
        <v>1.8530653814221341E-5</v>
      </c>
    </row>
    <row r="343" spans="2:18">
      <c r="B343" s="86" t="s">
        <v>2464</v>
      </c>
      <c r="C343" s="93" t="s">
        <v>2174</v>
      </c>
      <c r="D343" s="82">
        <v>7993</v>
      </c>
      <c r="E343" s="82"/>
      <c r="F343" s="82" t="s">
        <v>469</v>
      </c>
      <c r="G343" s="103">
        <v>44119</v>
      </c>
      <c r="H343" s="82"/>
      <c r="I343" s="87">
        <v>4.0599999990693023</v>
      </c>
      <c r="J343" s="93" t="s">
        <v>2356</v>
      </c>
      <c r="K343" s="93" t="s">
        <v>127</v>
      </c>
      <c r="L343" s="94">
        <v>2.35E-2</v>
      </c>
      <c r="M343" s="94">
        <v>2.789999999437414E-2</v>
      </c>
      <c r="N343" s="87">
        <v>389.59566699999993</v>
      </c>
      <c r="O343" s="89">
        <v>98.47</v>
      </c>
      <c r="P343" s="87">
        <v>1.4397815390000002</v>
      </c>
      <c r="Q343" s="88">
        <v>1.1434377517663202E-3</v>
      </c>
      <c r="R343" s="88">
        <v>1.8530653827091803E-5</v>
      </c>
    </row>
    <row r="344" spans="2:18">
      <c r="B344" s="86" t="s">
        <v>2464</v>
      </c>
      <c r="C344" s="93" t="s">
        <v>2174</v>
      </c>
      <c r="D344" s="82">
        <v>8187</v>
      </c>
      <c r="E344" s="82"/>
      <c r="F344" s="82" t="s">
        <v>469</v>
      </c>
      <c r="G344" s="103">
        <v>44211</v>
      </c>
      <c r="H344" s="82"/>
      <c r="I344" s="87">
        <v>4.0599999991109765</v>
      </c>
      <c r="J344" s="93" t="s">
        <v>2356</v>
      </c>
      <c r="K344" s="93" t="s">
        <v>127</v>
      </c>
      <c r="L344" s="94">
        <v>2.35E-2</v>
      </c>
      <c r="M344" s="94">
        <v>2.7899999992915592E-2</v>
      </c>
      <c r="N344" s="87">
        <v>389.59566699999993</v>
      </c>
      <c r="O344" s="89">
        <v>98.47</v>
      </c>
      <c r="P344" s="87">
        <v>1.4397815379999999</v>
      </c>
      <c r="Q344" s="88">
        <v>1.1434377509721455E-3</v>
      </c>
      <c r="R344" s="88">
        <v>1.8530653814221341E-5</v>
      </c>
    </row>
    <row r="345" spans="2:18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8" t="s">
        <v>208</v>
      </c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</row>
    <row r="349" spans="2:18">
      <c r="B349" s="118" t="s">
        <v>106</v>
      </c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8" t="s">
        <v>191</v>
      </c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8" t="s">
        <v>199</v>
      </c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</row>
    <row r="513" spans="2:18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</row>
    <row r="514" spans="2:18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</row>
    <row r="515" spans="2:18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</row>
    <row r="516" spans="2:18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</row>
    <row r="517" spans="2:18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</row>
    <row r="518" spans="2:18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</row>
    <row r="519" spans="2:18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</row>
    <row r="520" spans="2:18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</row>
    <row r="521" spans="2:18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</row>
    <row r="522" spans="2:18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</row>
    <row r="523" spans="2:18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</row>
    <row r="524" spans="2:18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</row>
    <row r="525" spans="2:18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</row>
    <row r="526" spans="2:18">
      <c r="B526" s="110"/>
      <c r="C526" s="110"/>
      <c r="D526" s="110"/>
      <c r="E526" s="110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</row>
    <row r="527" spans="2:18">
      <c r="B527" s="110"/>
      <c r="C527" s="110"/>
      <c r="D527" s="110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</row>
    <row r="528" spans="2:18">
      <c r="B528" s="110"/>
      <c r="C528" s="110"/>
      <c r="D528" s="110"/>
      <c r="E528" s="110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</row>
    <row r="529" spans="2:18">
      <c r="B529" s="110"/>
      <c r="C529" s="110"/>
      <c r="D529" s="110"/>
      <c r="E529" s="110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</row>
    <row r="530" spans="2:18">
      <c r="B530" s="110"/>
      <c r="C530" s="110"/>
      <c r="D530" s="110"/>
      <c r="E530" s="110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</row>
    <row r="531" spans="2:18">
      <c r="B531" s="110"/>
      <c r="C531" s="110"/>
      <c r="D531" s="110"/>
      <c r="E531" s="110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</row>
    <row r="532" spans="2:18">
      <c r="B532" s="110"/>
      <c r="C532" s="110"/>
      <c r="D532" s="110"/>
      <c r="E532" s="110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</row>
    <row r="533" spans="2:18">
      <c r="B533" s="110"/>
      <c r="C533" s="110"/>
      <c r="D533" s="110"/>
      <c r="E533" s="110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</row>
    <row r="534" spans="2:18">
      <c r="B534" s="110"/>
      <c r="C534" s="110"/>
      <c r="D534" s="110"/>
      <c r="E534" s="110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</row>
    <row r="535" spans="2:18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</row>
    <row r="536" spans="2:18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</row>
    <row r="537" spans="2:18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</row>
    <row r="538" spans="2:18">
      <c r="B538" s="110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</row>
    <row r="539" spans="2:18">
      <c r="B539" s="110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</row>
    <row r="540" spans="2:18">
      <c r="B540" s="110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</row>
    <row r="541" spans="2:18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</row>
    <row r="542" spans="2:18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</row>
    <row r="543" spans="2:18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</row>
    <row r="544" spans="2:18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</row>
    <row r="545" spans="2:18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</row>
    <row r="546" spans="2:18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</row>
    <row r="547" spans="2:18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</row>
    <row r="548" spans="2:18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</row>
    <row r="549" spans="2:18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</row>
    <row r="550" spans="2:18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</row>
    <row r="551" spans="2:18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</row>
    <row r="552" spans="2:18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</row>
    <row r="553" spans="2:18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</row>
    <row r="554" spans="2:18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</row>
    <row r="555" spans="2:18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</row>
    <row r="556" spans="2:18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</row>
    <row r="557" spans="2:18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</row>
    <row r="558" spans="2:18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</row>
    <row r="559" spans="2:18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</row>
    <row r="560" spans="2:18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</row>
    <row r="561" spans="2:18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</row>
    <row r="562" spans="2:18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</row>
    <row r="563" spans="2:18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</row>
    <row r="564" spans="2:18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</row>
    <row r="565" spans="2:18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</row>
    <row r="566" spans="2:18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</row>
    <row r="567" spans="2:18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</row>
    <row r="568" spans="2:18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</row>
    <row r="569" spans="2:18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</row>
    <row r="570" spans="2:18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</row>
    <row r="571" spans="2:18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</row>
    <row r="572" spans="2:18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</row>
    <row r="573" spans="2:18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</row>
    <row r="574" spans="2:18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</row>
    <row r="575" spans="2:18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</row>
    <row r="576" spans="2:18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</row>
    <row r="577" spans="2:18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</row>
    <row r="578" spans="2:18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</row>
    <row r="579" spans="2:18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</row>
    <row r="580" spans="2:18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</row>
    <row r="581" spans="2:18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</row>
    <row r="582" spans="2:18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</row>
    <row r="583" spans="2:18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</row>
    <row r="584" spans="2:18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</row>
    <row r="585" spans="2:18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</row>
    <row r="586" spans="2:18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</row>
    <row r="587" spans="2:18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</row>
    <row r="588" spans="2:18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</row>
    <row r="589" spans="2:18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</row>
    <row r="590" spans="2:18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</row>
    <row r="591" spans="2:18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</row>
    <row r="592" spans="2:18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</row>
    <row r="593" spans="2:18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</row>
    <row r="594" spans="2:18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</row>
    <row r="595" spans="2:18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</row>
    <row r="596" spans="2:18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</row>
    <row r="597" spans="2:18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</row>
    <row r="598" spans="2:18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</row>
    <row r="599" spans="2:18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</row>
    <row r="600" spans="2:18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</row>
    <row r="601" spans="2:18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</row>
    <row r="602" spans="2:18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</row>
    <row r="603" spans="2:18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</row>
    <row r="604" spans="2:18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</row>
    <row r="605" spans="2:18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</row>
    <row r="606" spans="2:18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</row>
    <row r="607" spans="2:18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</row>
    <row r="608" spans="2:18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</row>
    <row r="609" spans="2:18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</row>
    <row r="610" spans="2:18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</row>
    <row r="611" spans="2:18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</row>
    <row r="612" spans="2:18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</row>
    <row r="613" spans="2:18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</row>
    <row r="614" spans="2:18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</row>
    <row r="615" spans="2:18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</row>
    <row r="616" spans="2:18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</row>
    <row r="617" spans="2:18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</row>
    <row r="618" spans="2:18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</row>
    <row r="619" spans="2:18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</row>
    <row r="620" spans="2:18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</row>
    <row r="621" spans="2:18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</row>
    <row r="622" spans="2:18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</row>
    <row r="623" spans="2:18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</row>
    <row r="624" spans="2:18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</row>
    <row r="625" spans="2:18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</row>
    <row r="626" spans="2:18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</row>
    <row r="627" spans="2:18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</row>
    <row r="628" spans="2:18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</row>
    <row r="629" spans="2:18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</row>
    <row r="630" spans="2:18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</row>
    <row r="631" spans="2:18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</row>
    <row r="632" spans="2:18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</row>
    <row r="633" spans="2:18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</row>
    <row r="634" spans="2:18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</row>
    <row r="635" spans="2:18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</row>
    <row r="636" spans="2:18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</row>
    <row r="637" spans="2:18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</row>
    <row r="638" spans="2:18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</row>
    <row r="639" spans="2:18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</row>
    <row r="640" spans="2:18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</row>
    <row r="641" spans="2:18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</row>
    <row r="642" spans="2:18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</row>
    <row r="643" spans="2:18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</row>
    <row r="644" spans="2:18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</row>
    <row r="645" spans="2:18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</row>
    <row r="646" spans="2:18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</row>
    <row r="647" spans="2:18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</row>
    <row r="648" spans="2:18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</row>
    <row r="649" spans="2:18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</row>
    <row r="650" spans="2:18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</row>
    <row r="651" spans="2:18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</row>
    <row r="652" spans="2:18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</row>
    <row r="653" spans="2:18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</row>
    <row r="654" spans="2:18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</row>
    <row r="655" spans="2:18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</row>
    <row r="656" spans="2:18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</row>
    <row r="657" spans="2:18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</row>
    <row r="658" spans="2:18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</row>
    <row r="659" spans="2:18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</row>
    <row r="660" spans="2:18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</row>
    <row r="661" spans="2:18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</row>
    <row r="662" spans="2:18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</row>
    <row r="663" spans="2:18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</row>
    <row r="664" spans="2:18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</row>
    <row r="665" spans="2:18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</row>
    <row r="666" spans="2:18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</row>
    <row r="667" spans="2:18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</row>
    <row r="668" spans="2:18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</row>
    <row r="669" spans="2:18">
      <c r="B669" s="110"/>
      <c r="C669" s="110"/>
      <c r="D669" s="110"/>
      <c r="E669" s="110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</row>
    <row r="670" spans="2:18">
      <c r="B670" s="110"/>
      <c r="C670" s="110"/>
      <c r="D670" s="110"/>
      <c r="E670" s="110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</row>
    <row r="671" spans="2:18">
      <c r="B671" s="110"/>
      <c r="C671" s="110"/>
      <c r="D671" s="110"/>
      <c r="E671" s="110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</row>
    <row r="672" spans="2:18">
      <c r="B672" s="110"/>
      <c r="C672" s="110"/>
      <c r="D672" s="110"/>
      <c r="E672" s="110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</row>
    <row r="673" spans="2:18">
      <c r="B673" s="110"/>
      <c r="C673" s="110"/>
      <c r="D673" s="110"/>
      <c r="E673" s="110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</row>
    <row r="674" spans="2:18">
      <c r="B674" s="110"/>
      <c r="C674" s="110"/>
      <c r="D674" s="110"/>
      <c r="E674" s="110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</row>
    <row r="675" spans="2:18">
      <c r="B675" s="110"/>
      <c r="C675" s="110"/>
      <c r="D675" s="110"/>
      <c r="E675" s="110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</row>
    <row r="676" spans="2:18">
      <c r="B676" s="110"/>
      <c r="C676" s="110"/>
      <c r="D676" s="110"/>
      <c r="E676" s="110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</row>
    <row r="677" spans="2:18">
      <c r="B677" s="110"/>
      <c r="C677" s="110"/>
      <c r="D677" s="110"/>
      <c r="E677" s="110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</row>
    <row r="678" spans="2:18">
      <c r="B678" s="110"/>
      <c r="C678" s="110"/>
      <c r="D678" s="110"/>
      <c r="E678" s="110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</row>
    <row r="679" spans="2:18">
      <c r="B679" s="110"/>
      <c r="C679" s="110"/>
      <c r="D679" s="110"/>
      <c r="E679" s="110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</row>
    <row r="680" spans="2:18">
      <c r="B680" s="110"/>
      <c r="C680" s="110"/>
      <c r="D680" s="110"/>
      <c r="E680" s="110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</row>
    <row r="681" spans="2:18">
      <c r="B681" s="110"/>
      <c r="C681" s="110"/>
      <c r="D681" s="110"/>
      <c r="E681" s="110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</row>
    <row r="682" spans="2:18">
      <c r="B682" s="110"/>
      <c r="C682" s="110"/>
      <c r="D682" s="110"/>
      <c r="E682" s="110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</row>
    <row r="683" spans="2:18">
      <c r="B683" s="110"/>
      <c r="C683" s="110"/>
      <c r="D683" s="110"/>
      <c r="E683" s="110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</row>
    <row r="684" spans="2:18">
      <c r="B684" s="110"/>
      <c r="C684" s="110"/>
      <c r="D684" s="110"/>
      <c r="E684" s="110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</row>
    <row r="685" spans="2:18">
      <c r="B685" s="110"/>
      <c r="C685" s="110"/>
      <c r="D685" s="110"/>
      <c r="E685" s="110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</row>
    <row r="686" spans="2:18">
      <c r="B686" s="110"/>
      <c r="C686" s="110"/>
      <c r="D686" s="110"/>
      <c r="E686" s="110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</row>
    <row r="687" spans="2:18">
      <c r="B687" s="110"/>
      <c r="C687" s="110"/>
      <c r="D687" s="110"/>
      <c r="E687" s="110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</row>
    <row r="688" spans="2:18">
      <c r="B688" s="110"/>
      <c r="C688" s="110"/>
      <c r="D688" s="110"/>
      <c r="E688" s="110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</row>
    <row r="689" spans="2:18">
      <c r="B689" s="110"/>
      <c r="C689" s="110"/>
      <c r="D689" s="110"/>
      <c r="E689" s="110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</row>
    <row r="690" spans="2:18">
      <c r="B690" s="110"/>
      <c r="C690" s="110"/>
      <c r="D690" s="110"/>
      <c r="E690" s="110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</row>
    <row r="691" spans="2:18">
      <c r="B691" s="110"/>
      <c r="C691" s="110"/>
      <c r="D691" s="110"/>
      <c r="E691" s="110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</row>
    <row r="692" spans="2:18">
      <c r="B692" s="110"/>
      <c r="C692" s="110"/>
      <c r="D692" s="110"/>
      <c r="E692" s="110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</row>
    <row r="693" spans="2:18">
      <c r="B693" s="110"/>
      <c r="C693" s="110"/>
      <c r="D693" s="110"/>
      <c r="E693" s="110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</row>
    <row r="694" spans="2:18">
      <c r="B694" s="110"/>
      <c r="C694" s="110"/>
      <c r="D694" s="110"/>
      <c r="E694" s="110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</row>
    <row r="695" spans="2:18">
      <c r="B695" s="110"/>
      <c r="C695" s="110"/>
      <c r="D695" s="110"/>
      <c r="E695" s="110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</row>
    <row r="696" spans="2:18">
      <c r="B696" s="110"/>
      <c r="C696" s="110"/>
      <c r="D696" s="110"/>
      <c r="E696" s="110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</row>
    <row r="697" spans="2:18">
      <c r="B697" s="110"/>
      <c r="C697" s="110"/>
      <c r="D697" s="110"/>
      <c r="E697" s="110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</row>
    <row r="698" spans="2:18">
      <c r="B698" s="110"/>
      <c r="C698" s="110"/>
      <c r="D698" s="110"/>
      <c r="E698" s="110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</row>
    <row r="699" spans="2:18">
      <c r="B699" s="110"/>
      <c r="C699" s="110"/>
      <c r="D699" s="110"/>
      <c r="E699" s="110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</row>
    <row r="700" spans="2:18">
      <c r="B700" s="110"/>
      <c r="C700" s="110"/>
      <c r="D700" s="110"/>
      <c r="E700" s="110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</row>
    <row r="701" spans="2:18">
      <c r="B701" s="110"/>
      <c r="C701" s="110"/>
      <c r="D701" s="110"/>
      <c r="E701" s="110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</row>
    <row r="702" spans="2:18">
      <c r="B702" s="110"/>
      <c r="C702" s="110"/>
      <c r="D702" s="110"/>
      <c r="E702" s="110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</row>
    <row r="703" spans="2:18">
      <c r="B703" s="110"/>
      <c r="C703" s="110"/>
      <c r="D703" s="110"/>
      <c r="E703" s="110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</row>
    <row r="704" spans="2:18">
      <c r="B704" s="110"/>
      <c r="C704" s="110"/>
      <c r="D704" s="110"/>
      <c r="E704" s="110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</row>
    <row r="705" spans="2:18">
      <c r="B705" s="110"/>
      <c r="C705" s="110"/>
      <c r="D705" s="110"/>
      <c r="E705" s="110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</row>
    <row r="706" spans="2:18">
      <c r="B706" s="110"/>
      <c r="C706" s="110"/>
      <c r="D706" s="110"/>
      <c r="E706" s="110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</row>
    <row r="707" spans="2:18">
      <c r="B707" s="110"/>
      <c r="C707" s="110"/>
      <c r="D707" s="110"/>
      <c r="E707" s="110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</row>
    <row r="708" spans="2:18">
      <c r="B708" s="110"/>
      <c r="C708" s="110"/>
      <c r="D708" s="110"/>
      <c r="E708" s="110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</row>
    <row r="709" spans="2:18">
      <c r="B709" s="110"/>
      <c r="C709" s="110"/>
      <c r="D709" s="110"/>
      <c r="E709" s="110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</row>
    <row r="710" spans="2:18">
      <c r="B710" s="110"/>
      <c r="C710" s="110"/>
      <c r="D710" s="110"/>
      <c r="E710" s="110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</row>
    <row r="711" spans="2:18">
      <c r="B711" s="110"/>
      <c r="C711" s="110"/>
      <c r="D711" s="110"/>
      <c r="E711" s="110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</row>
    <row r="712" spans="2:18">
      <c r="B712" s="110"/>
      <c r="C712" s="110"/>
      <c r="D712" s="110"/>
      <c r="E712" s="110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</row>
    <row r="713" spans="2:18">
      <c r="B713" s="110"/>
      <c r="C713" s="110"/>
      <c r="D713" s="110"/>
      <c r="E713" s="110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</row>
    <row r="714" spans="2:18">
      <c r="B714" s="110"/>
      <c r="C714" s="110"/>
      <c r="D714" s="110"/>
      <c r="E714" s="110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</row>
    <row r="715" spans="2:18">
      <c r="B715" s="110"/>
      <c r="C715" s="110"/>
      <c r="D715" s="110"/>
      <c r="E715" s="110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</row>
    <row r="716" spans="2:18">
      <c r="B716" s="110"/>
      <c r="C716" s="110"/>
      <c r="D716" s="110"/>
      <c r="E716" s="110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</row>
    <row r="717" spans="2:18">
      <c r="B717" s="110"/>
      <c r="C717" s="110"/>
      <c r="D717" s="110"/>
      <c r="E717" s="110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</row>
    <row r="718" spans="2:18">
      <c r="B718" s="110"/>
      <c r="C718" s="110"/>
      <c r="D718" s="110"/>
      <c r="E718" s="110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</row>
    <row r="719" spans="2:18">
      <c r="B719" s="110"/>
      <c r="C719" s="110"/>
      <c r="D719" s="110"/>
      <c r="E719" s="110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</row>
    <row r="720" spans="2:18">
      <c r="B720" s="110"/>
      <c r="C720" s="110"/>
      <c r="D720" s="110"/>
      <c r="E720" s="110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</row>
    <row r="721" spans="2:18">
      <c r="B721" s="110"/>
      <c r="C721" s="110"/>
      <c r="D721" s="110"/>
      <c r="E721" s="110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</row>
    <row r="722" spans="2:18">
      <c r="B722" s="110"/>
      <c r="C722" s="110"/>
      <c r="D722" s="110"/>
      <c r="E722" s="110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</row>
    <row r="723" spans="2:18">
      <c r="B723" s="110"/>
      <c r="C723" s="110"/>
      <c r="D723" s="110"/>
      <c r="E723" s="110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</row>
    <row r="724" spans="2:18">
      <c r="B724" s="110"/>
      <c r="C724" s="110"/>
      <c r="D724" s="110"/>
      <c r="E724" s="110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</row>
    <row r="725" spans="2:18">
      <c r="B725" s="110"/>
      <c r="C725" s="110"/>
      <c r="D725" s="110"/>
      <c r="E725" s="110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</row>
    <row r="726" spans="2:18">
      <c r="B726" s="110"/>
      <c r="C726" s="110"/>
      <c r="D726" s="110"/>
      <c r="E726" s="110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</row>
    <row r="727" spans="2:18">
      <c r="B727" s="110"/>
      <c r="C727" s="110"/>
      <c r="D727" s="110"/>
      <c r="E727" s="110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</row>
    <row r="728" spans="2:18">
      <c r="B728" s="110"/>
      <c r="C728" s="110"/>
      <c r="D728" s="110"/>
      <c r="E728" s="110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</row>
    <row r="729" spans="2:18">
      <c r="B729" s="110"/>
      <c r="C729" s="110"/>
      <c r="D729" s="110"/>
      <c r="E729" s="110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</row>
    <row r="730" spans="2:18">
      <c r="B730" s="110"/>
      <c r="C730" s="110"/>
      <c r="D730" s="110"/>
      <c r="E730" s="110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</row>
    <row r="731" spans="2:18">
      <c r="B731" s="110"/>
      <c r="C731" s="110"/>
      <c r="D731" s="110"/>
      <c r="E731" s="110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</row>
    <row r="732" spans="2:18">
      <c r="B732" s="110"/>
      <c r="C732" s="110"/>
      <c r="D732" s="110"/>
      <c r="E732" s="110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</row>
    <row r="733" spans="2:18">
      <c r="B733" s="110"/>
      <c r="C733" s="110"/>
      <c r="D733" s="110"/>
      <c r="E733" s="110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</row>
    <row r="734" spans="2:18">
      <c r="B734" s="110"/>
      <c r="C734" s="110"/>
      <c r="D734" s="110"/>
      <c r="E734" s="110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</row>
    <row r="735" spans="2:18">
      <c r="B735" s="110"/>
      <c r="C735" s="110"/>
      <c r="D735" s="110"/>
      <c r="E735" s="110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</row>
    <row r="736" spans="2:18">
      <c r="B736" s="110"/>
      <c r="C736" s="110"/>
      <c r="D736" s="110"/>
      <c r="E736" s="110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</row>
    <row r="737" spans="2:18">
      <c r="B737" s="110"/>
      <c r="C737" s="110"/>
      <c r="D737" s="110"/>
      <c r="E737" s="110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</row>
    <row r="738" spans="2:18">
      <c r="B738" s="110"/>
      <c r="C738" s="110"/>
      <c r="D738" s="110"/>
      <c r="E738" s="110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</row>
    <row r="739" spans="2:18">
      <c r="B739" s="110"/>
      <c r="C739" s="110"/>
      <c r="D739" s="110"/>
      <c r="E739" s="110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</row>
    <row r="740" spans="2:18">
      <c r="B740" s="110"/>
      <c r="C740" s="110"/>
      <c r="D740" s="110"/>
      <c r="E740" s="110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</row>
    <row r="741" spans="2:18">
      <c r="B741" s="110"/>
      <c r="C741" s="110"/>
      <c r="D741" s="110"/>
      <c r="E741" s="110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</row>
    <row r="742" spans="2:18">
      <c r="B742" s="110"/>
      <c r="C742" s="110"/>
      <c r="D742" s="110"/>
      <c r="E742" s="110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</row>
    <row r="743" spans="2:18">
      <c r="B743" s="110"/>
      <c r="C743" s="110"/>
      <c r="D743" s="110"/>
      <c r="E743" s="110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</row>
    <row r="744" spans="2:18">
      <c r="B744" s="110"/>
      <c r="C744" s="110"/>
      <c r="D744" s="110"/>
      <c r="E744" s="110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</row>
    <row r="745" spans="2:18">
      <c r="B745" s="110"/>
      <c r="C745" s="110"/>
      <c r="D745" s="110"/>
      <c r="E745" s="110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</row>
    <row r="746" spans="2:18">
      <c r="B746" s="110"/>
      <c r="C746" s="110"/>
      <c r="D746" s="110"/>
      <c r="E746" s="110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</row>
    <row r="747" spans="2:18">
      <c r="B747" s="110"/>
      <c r="C747" s="110"/>
      <c r="D747" s="110"/>
      <c r="E747" s="110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</row>
    <row r="748" spans="2:18">
      <c r="B748" s="110"/>
      <c r="C748" s="110"/>
      <c r="D748" s="110"/>
      <c r="E748" s="110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</row>
    <row r="749" spans="2:18">
      <c r="B749" s="110"/>
      <c r="C749" s="110"/>
      <c r="D749" s="110"/>
      <c r="E749" s="110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</row>
    <row r="750" spans="2:18">
      <c r="B750" s="110"/>
      <c r="C750" s="110"/>
      <c r="D750" s="110"/>
      <c r="E750" s="110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</row>
    <row r="751" spans="2:18">
      <c r="B751" s="110"/>
      <c r="C751" s="110"/>
      <c r="D751" s="110"/>
      <c r="E751" s="110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</row>
    <row r="752" spans="2:18">
      <c r="B752" s="110"/>
      <c r="C752" s="110"/>
      <c r="D752" s="110"/>
      <c r="E752" s="110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</row>
    <row r="753" spans="2:18">
      <c r="B753" s="110"/>
      <c r="C753" s="110"/>
      <c r="D753" s="110"/>
      <c r="E753" s="110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</row>
    <row r="754" spans="2:18">
      <c r="B754" s="110"/>
      <c r="C754" s="110"/>
      <c r="D754" s="110"/>
      <c r="E754" s="110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</row>
    <row r="755" spans="2:18">
      <c r="B755" s="110"/>
      <c r="C755" s="110"/>
      <c r="D755" s="110"/>
      <c r="E755" s="110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</row>
    <row r="756" spans="2:18">
      <c r="B756" s="110"/>
      <c r="C756" s="110"/>
      <c r="D756" s="110"/>
      <c r="E756" s="110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</row>
    <row r="757" spans="2:18">
      <c r="B757" s="110"/>
      <c r="C757" s="110"/>
      <c r="D757" s="110"/>
      <c r="E757" s="110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</row>
    <row r="758" spans="2:18">
      <c r="B758" s="110"/>
      <c r="C758" s="110"/>
      <c r="D758" s="110"/>
      <c r="E758" s="110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</row>
    <row r="759" spans="2:18">
      <c r="B759" s="110"/>
      <c r="C759" s="110"/>
      <c r="D759" s="110"/>
      <c r="E759" s="110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</row>
    <row r="760" spans="2:18">
      <c r="B760" s="110"/>
      <c r="C760" s="110"/>
      <c r="D760" s="110"/>
      <c r="E760" s="110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</row>
    <row r="761" spans="2:18">
      <c r="B761" s="110"/>
      <c r="C761" s="110"/>
      <c r="D761" s="110"/>
      <c r="E761" s="110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</row>
    <row r="762" spans="2:18">
      <c r="B762" s="110"/>
      <c r="C762" s="110"/>
      <c r="D762" s="110"/>
      <c r="E762" s="110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</row>
    <row r="763" spans="2:18">
      <c r="B763" s="110"/>
      <c r="C763" s="110"/>
      <c r="D763" s="110"/>
      <c r="E763" s="110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</row>
    <row r="764" spans="2:18">
      <c r="B764" s="110"/>
      <c r="C764" s="110"/>
      <c r="D764" s="110"/>
      <c r="E764" s="110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</row>
    <row r="765" spans="2:18">
      <c r="B765" s="110"/>
      <c r="C765" s="110"/>
      <c r="D765" s="110"/>
      <c r="E765" s="110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</row>
    <row r="766" spans="2:18">
      <c r="B766" s="110"/>
      <c r="C766" s="110"/>
      <c r="D766" s="110"/>
      <c r="E766" s="110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</row>
    <row r="767" spans="2:18">
      <c r="B767" s="110"/>
      <c r="C767" s="110"/>
      <c r="D767" s="110"/>
      <c r="E767" s="110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</row>
    <row r="768" spans="2:18">
      <c r="B768" s="110"/>
      <c r="C768" s="110"/>
      <c r="D768" s="110"/>
      <c r="E768" s="110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</row>
    <row r="769" spans="2:18">
      <c r="B769" s="110"/>
      <c r="C769" s="110"/>
      <c r="D769" s="110"/>
      <c r="E769" s="110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</row>
    <row r="770" spans="2:18">
      <c r="B770" s="110"/>
      <c r="C770" s="110"/>
      <c r="D770" s="110"/>
      <c r="E770" s="110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</row>
    <row r="771" spans="2:18">
      <c r="B771" s="110"/>
      <c r="C771" s="110"/>
      <c r="D771" s="110"/>
      <c r="E771" s="110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</row>
    <row r="772" spans="2:18">
      <c r="B772" s="110"/>
      <c r="C772" s="110"/>
      <c r="D772" s="110"/>
      <c r="E772" s="110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</row>
    <row r="773" spans="2:18">
      <c r="B773" s="110"/>
      <c r="C773" s="110"/>
      <c r="D773" s="110"/>
      <c r="E773" s="110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</row>
    <row r="774" spans="2:18">
      <c r="B774" s="110"/>
      <c r="C774" s="110"/>
      <c r="D774" s="110"/>
      <c r="E774" s="110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</row>
    <row r="775" spans="2:18">
      <c r="B775" s="110"/>
      <c r="C775" s="110"/>
      <c r="D775" s="110"/>
      <c r="E775" s="110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</row>
    <row r="776" spans="2:18">
      <c r="B776" s="110"/>
      <c r="C776" s="110"/>
      <c r="D776" s="110"/>
      <c r="E776" s="110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</row>
    <row r="777" spans="2:18">
      <c r="B777" s="110"/>
      <c r="C777" s="110"/>
      <c r="D777" s="110"/>
      <c r="E777" s="110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</row>
    <row r="778" spans="2:18">
      <c r="B778" s="110"/>
      <c r="C778" s="110"/>
      <c r="D778" s="110"/>
      <c r="E778" s="110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</row>
    <row r="779" spans="2:18">
      <c r="B779" s="110"/>
      <c r="C779" s="110"/>
      <c r="D779" s="110"/>
      <c r="E779" s="110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</row>
    <row r="780" spans="2:18">
      <c r="B780" s="110"/>
      <c r="C780" s="110"/>
      <c r="D780" s="110"/>
      <c r="E780" s="110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</row>
    <row r="781" spans="2:18">
      <c r="B781" s="110"/>
      <c r="C781" s="110"/>
      <c r="D781" s="110"/>
      <c r="E781" s="110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</row>
    <row r="782" spans="2:18">
      <c r="B782" s="110"/>
      <c r="C782" s="110"/>
      <c r="D782" s="110"/>
      <c r="E782" s="110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</row>
    <row r="783" spans="2:18">
      <c r="B783" s="110"/>
      <c r="C783" s="110"/>
      <c r="D783" s="110"/>
      <c r="E783" s="110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</row>
    <row r="784" spans="2:18">
      <c r="B784" s="110"/>
      <c r="C784" s="110"/>
      <c r="D784" s="110"/>
      <c r="E784" s="110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</row>
    <row r="785" spans="2:18">
      <c r="B785" s="110"/>
      <c r="C785" s="110"/>
      <c r="D785" s="110"/>
      <c r="E785" s="110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</row>
    <row r="786" spans="2:18">
      <c r="B786" s="110"/>
      <c r="C786" s="110"/>
      <c r="D786" s="110"/>
      <c r="E786" s="110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</row>
    <row r="787" spans="2:18">
      <c r="B787" s="110"/>
      <c r="C787" s="110"/>
      <c r="D787" s="110"/>
      <c r="E787" s="110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</row>
    <row r="788" spans="2:18">
      <c r="B788" s="110"/>
      <c r="C788" s="110"/>
      <c r="D788" s="110"/>
      <c r="E788" s="110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</row>
    <row r="789" spans="2:18">
      <c r="B789" s="110"/>
      <c r="C789" s="110"/>
      <c r="D789" s="110"/>
      <c r="E789" s="110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</row>
    <row r="790" spans="2:18">
      <c r="B790" s="110"/>
      <c r="C790" s="110"/>
      <c r="D790" s="110"/>
      <c r="E790" s="110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</row>
    <row r="791" spans="2:18">
      <c r="B791" s="110"/>
      <c r="C791" s="110"/>
      <c r="D791" s="110"/>
      <c r="E791" s="110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</row>
    <row r="792" spans="2:18">
      <c r="B792" s="110"/>
      <c r="C792" s="110"/>
      <c r="D792" s="110"/>
      <c r="E792" s="110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</row>
    <row r="793" spans="2:18">
      <c r="B793" s="110"/>
      <c r="C793" s="110"/>
      <c r="D793" s="110"/>
      <c r="E793" s="110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</row>
    <row r="794" spans="2:18">
      <c r="B794" s="110"/>
      <c r="C794" s="110"/>
      <c r="D794" s="110"/>
      <c r="E794" s="110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</row>
    <row r="795" spans="2:18">
      <c r="B795" s="110"/>
      <c r="C795" s="110"/>
      <c r="D795" s="110"/>
      <c r="E795" s="110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</row>
    <row r="796" spans="2:18">
      <c r="B796" s="110"/>
      <c r="C796" s="110"/>
      <c r="D796" s="110"/>
      <c r="E796" s="110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</row>
    <row r="797" spans="2:18">
      <c r="B797" s="110"/>
      <c r="C797" s="110"/>
      <c r="D797" s="110"/>
      <c r="E797" s="110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</row>
    <row r="798" spans="2:18">
      <c r="B798" s="110"/>
      <c r="C798" s="110"/>
      <c r="D798" s="110"/>
      <c r="E798" s="110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</row>
    <row r="799" spans="2:18">
      <c r="B799" s="110"/>
      <c r="C799" s="110"/>
      <c r="D799" s="110"/>
      <c r="E799" s="110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</row>
    <row r="800" spans="2:18">
      <c r="B800" s="110"/>
      <c r="C800" s="110"/>
      <c r="D800" s="110"/>
      <c r="E800" s="110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</row>
    <row r="801" spans="2:18">
      <c r="B801" s="110"/>
      <c r="C801" s="110"/>
      <c r="D801" s="110"/>
      <c r="E801" s="110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</row>
    <row r="802" spans="2:18">
      <c r="B802" s="110"/>
      <c r="C802" s="110"/>
      <c r="D802" s="110"/>
      <c r="E802" s="110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</row>
    <row r="803" spans="2:18">
      <c r="B803" s="110"/>
      <c r="C803" s="110"/>
      <c r="D803" s="110"/>
      <c r="E803" s="110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</row>
    <row r="804" spans="2:18">
      <c r="B804" s="110"/>
      <c r="C804" s="110"/>
      <c r="D804" s="110"/>
      <c r="E804" s="110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</row>
    <row r="805" spans="2:18">
      <c r="B805" s="110"/>
      <c r="C805" s="110"/>
      <c r="D805" s="110"/>
      <c r="E805" s="110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</row>
    <row r="806" spans="2:18">
      <c r="B806" s="110"/>
      <c r="C806" s="110"/>
      <c r="D806" s="110"/>
      <c r="E806" s="110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</row>
    <row r="807" spans="2:18">
      <c r="B807" s="110"/>
      <c r="C807" s="110"/>
      <c r="D807" s="110"/>
      <c r="E807" s="110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</row>
    <row r="808" spans="2:18">
      <c r="B808" s="110"/>
      <c r="C808" s="110"/>
      <c r="D808" s="110"/>
      <c r="E808" s="110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</row>
    <row r="809" spans="2:18">
      <c r="B809" s="110"/>
      <c r="C809" s="110"/>
      <c r="D809" s="110"/>
      <c r="E809" s="110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</row>
    <row r="810" spans="2:18">
      <c r="B810" s="110"/>
      <c r="C810" s="110"/>
      <c r="D810" s="110"/>
      <c r="E810" s="110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</row>
    <row r="811" spans="2:18">
      <c r="B811" s="110"/>
      <c r="C811" s="110"/>
      <c r="D811" s="110"/>
      <c r="E811" s="110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</row>
    <row r="812" spans="2:18">
      <c r="B812" s="110"/>
      <c r="C812" s="110"/>
      <c r="D812" s="110"/>
      <c r="E812" s="110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</row>
    <row r="813" spans="2:18">
      <c r="B813" s="110"/>
      <c r="C813" s="110"/>
      <c r="D813" s="110"/>
      <c r="E813" s="110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</row>
    <row r="814" spans="2:18">
      <c r="B814" s="110"/>
      <c r="C814" s="110"/>
      <c r="D814" s="110"/>
      <c r="E814" s="110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</row>
    <row r="815" spans="2:18">
      <c r="B815" s="110"/>
      <c r="C815" s="110"/>
      <c r="D815" s="110"/>
      <c r="E815" s="110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</row>
    <row r="816" spans="2:18">
      <c r="B816" s="110"/>
      <c r="C816" s="110"/>
      <c r="D816" s="110"/>
      <c r="E816" s="110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</row>
    <row r="817" spans="2:18">
      <c r="B817" s="110"/>
      <c r="C817" s="110"/>
      <c r="D817" s="110"/>
      <c r="E817" s="110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</row>
    <row r="818" spans="2:18">
      <c r="B818" s="110"/>
      <c r="C818" s="110"/>
      <c r="D818" s="110"/>
      <c r="E818" s="110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</row>
    <row r="819" spans="2:18">
      <c r="B819" s="110"/>
      <c r="C819" s="110"/>
      <c r="D819" s="110"/>
      <c r="E819" s="110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</row>
    <row r="820" spans="2:18">
      <c r="B820" s="110"/>
      <c r="C820" s="110"/>
      <c r="D820" s="110"/>
      <c r="E820" s="110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</row>
    <row r="821" spans="2:18">
      <c r="B821" s="110"/>
      <c r="C821" s="110"/>
      <c r="D821" s="110"/>
      <c r="E821" s="110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</row>
    <row r="822" spans="2:18">
      <c r="B822" s="110"/>
      <c r="C822" s="110"/>
      <c r="D822" s="110"/>
      <c r="E822" s="110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</row>
    <row r="823" spans="2:18">
      <c r="B823" s="110"/>
      <c r="C823" s="110"/>
      <c r="D823" s="110"/>
      <c r="E823" s="110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</row>
    <row r="824" spans="2:18">
      <c r="B824" s="110"/>
      <c r="C824" s="110"/>
      <c r="D824" s="110"/>
      <c r="E824" s="110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</row>
    <row r="825" spans="2:18">
      <c r="B825" s="110"/>
      <c r="C825" s="110"/>
      <c r="D825" s="110"/>
      <c r="E825" s="110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</row>
    <row r="826" spans="2:18">
      <c r="B826" s="110"/>
      <c r="C826" s="110"/>
      <c r="D826" s="110"/>
      <c r="E826" s="110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</row>
    <row r="827" spans="2:18">
      <c r="B827" s="110"/>
      <c r="C827" s="110"/>
      <c r="D827" s="110"/>
      <c r="E827" s="110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</row>
    <row r="828" spans="2:18">
      <c r="B828" s="110"/>
      <c r="C828" s="110"/>
      <c r="D828" s="110"/>
      <c r="E828" s="110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</row>
    <row r="829" spans="2:18">
      <c r="B829" s="110"/>
      <c r="C829" s="110"/>
      <c r="D829" s="110"/>
      <c r="E829" s="110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</row>
    <row r="830" spans="2:18">
      <c r="B830" s="110"/>
      <c r="C830" s="110"/>
      <c r="D830" s="110"/>
      <c r="E830" s="110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</row>
    <row r="831" spans="2:18">
      <c r="B831" s="110"/>
      <c r="C831" s="110"/>
      <c r="D831" s="110"/>
      <c r="E831" s="110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</row>
    <row r="832" spans="2:18">
      <c r="B832" s="110"/>
      <c r="C832" s="110"/>
      <c r="D832" s="110"/>
      <c r="E832" s="110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</row>
    <row r="833" spans="2:18">
      <c r="B833" s="110"/>
      <c r="C833" s="110"/>
      <c r="D833" s="110"/>
      <c r="E833" s="110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</row>
    <row r="834" spans="2:18">
      <c r="B834" s="110"/>
      <c r="C834" s="110"/>
      <c r="D834" s="110"/>
      <c r="E834" s="110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</row>
    <row r="835" spans="2:18">
      <c r="B835" s="110"/>
      <c r="C835" s="110"/>
      <c r="D835" s="110"/>
      <c r="E835" s="110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</row>
    <row r="836" spans="2:18">
      <c r="B836" s="110"/>
      <c r="C836" s="110"/>
      <c r="D836" s="110"/>
      <c r="E836" s="110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</row>
    <row r="837" spans="2:18">
      <c r="B837" s="110"/>
      <c r="C837" s="110"/>
      <c r="D837" s="110"/>
      <c r="E837" s="110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</row>
    <row r="838" spans="2:18">
      <c r="B838" s="110"/>
      <c r="C838" s="110"/>
      <c r="D838" s="110"/>
      <c r="E838" s="110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</row>
    <row r="839" spans="2:18">
      <c r="B839" s="110"/>
      <c r="C839" s="110"/>
      <c r="D839" s="110"/>
      <c r="E839" s="110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</row>
    <row r="840" spans="2:18">
      <c r="B840" s="110"/>
      <c r="C840" s="110"/>
      <c r="D840" s="110"/>
      <c r="E840" s="110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</row>
    <row r="841" spans="2:18">
      <c r="B841" s="110"/>
      <c r="C841" s="110"/>
      <c r="D841" s="110"/>
      <c r="E841" s="110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</row>
    <row r="842" spans="2:18">
      <c r="B842" s="110"/>
      <c r="C842" s="110"/>
      <c r="D842" s="110"/>
      <c r="E842" s="110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</row>
    <row r="843" spans="2:18">
      <c r="B843" s="110"/>
      <c r="C843" s="110"/>
      <c r="D843" s="110"/>
      <c r="E843" s="110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</row>
    <row r="844" spans="2:18">
      <c r="B844" s="110"/>
      <c r="C844" s="110"/>
      <c r="D844" s="110"/>
      <c r="E844" s="110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</row>
    <row r="845" spans="2:18">
      <c r="B845" s="110"/>
      <c r="C845" s="110"/>
      <c r="D845" s="110"/>
      <c r="E845" s="110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</row>
    <row r="846" spans="2:18">
      <c r="B846" s="110"/>
      <c r="C846" s="110"/>
      <c r="D846" s="110"/>
      <c r="E846" s="110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</row>
    <row r="847" spans="2:18">
      <c r="B847" s="110"/>
      <c r="C847" s="110"/>
      <c r="D847" s="110"/>
      <c r="E847" s="110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</row>
    <row r="848" spans="2:18">
      <c r="B848" s="110"/>
      <c r="C848" s="110"/>
      <c r="D848" s="110"/>
      <c r="E848" s="110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</row>
    <row r="849" spans="2:18">
      <c r="B849" s="110"/>
      <c r="C849" s="110"/>
      <c r="D849" s="110"/>
      <c r="E849" s="110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</row>
    <row r="850" spans="2:18">
      <c r="B850" s="110"/>
      <c r="C850" s="110"/>
      <c r="D850" s="110"/>
      <c r="E850" s="110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</row>
    <row r="851" spans="2:18">
      <c r="B851" s="110"/>
      <c r="C851" s="110"/>
      <c r="D851" s="110"/>
      <c r="E851" s="110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</row>
    <row r="852" spans="2:18">
      <c r="B852" s="110"/>
      <c r="C852" s="110"/>
      <c r="D852" s="110"/>
      <c r="E852" s="110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</row>
    <row r="853" spans="2:18">
      <c r="B853" s="110"/>
      <c r="C853" s="110"/>
      <c r="D853" s="110"/>
      <c r="E853" s="110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</row>
    <row r="854" spans="2:18">
      <c r="B854" s="110"/>
      <c r="C854" s="110"/>
      <c r="D854" s="110"/>
      <c r="E854" s="110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</row>
    <row r="855" spans="2:18">
      <c r="B855" s="110"/>
      <c r="C855" s="110"/>
      <c r="D855" s="110"/>
      <c r="E855" s="110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</row>
    <row r="856" spans="2:18">
      <c r="B856" s="110"/>
      <c r="C856" s="110"/>
      <c r="D856" s="110"/>
      <c r="E856" s="110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</row>
    <row r="857" spans="2:18">
      <c r="B857" s="110"/>
      <c r="C857" s="110"/>
      <c r="D857" s="110"/>
      <c r="E857" s="110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</row>
    <row r="858" spans="2:18">
      <c r="B858" s="110"/>
      <c r="C858" s="110"/>
      <c r="D858" s="110"/>
      <c r="E858" s="110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</row>
    <row r="859" spans="2:18">
      <c r="B859" s="110"/>
      <c r="C859" s="110"/>
      <c r="D859" s="110"/>
      <c r="E859" s="110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</row>
    <row r="860" spans="2:18">
      <c r="B860" s="110"/>
      <c r="C860" s="110"/>
      <c r="D860" s="110"/>
      <c r="E860" s="110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</row>
    <row r="861" spans="2:18">
      <c r="B861" s="110"/>
      <c r="C861" s="110"/>
      <c r="D861" s="110"/>
      <c r="E861" s="110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</row>
    <row r="862" spans="2:18">
      <c r="B862" s="110"/>
      <c r="C862" s="110"/>
      <c r="D862" s="110"/>
      <c r="E862" s="110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</row>
    <row r="863" spans="2:18">
      <c r="B863" s="110"/>
      <c r="C863" s="110"/>
      <c r="D863" s="110"/>
      <c r="E863" s="110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</row>
    <row r="864" spans="2:18">
      <c r="B864" s="110"/>
      <c r="C864" s="110"/>
      <c r="D864" s="110"/>
      <c r="E864" s="110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</row>
    <row r="865" spans="2:18">
      <c r="B865" s="110"/>
      <c r="C865" s="110"/>
      <c r="D865" s="110"/>
      <c r="E865" s="110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</row>
    <row r="866" spans="2:18">
      <c r="B866" s="110"/>
      <c r="C866" s="110"/>
      <c r="D866" s="110"/>
      <c r="E866" s="110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</row>
    <row r="867" spans="2:18">
      <c r="B867" s="110"/>
      <c r="C867" s="110"/>
      <c r="D867" s="110"/>
      <c r="E867" s="110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</row>
    <row r="868" spans="2:18">
      <c r="B868" s="110"/>
      <c r="C868" s="110"/>
      <c r="D868" s="110"/>
      <c r="E868" s="110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</row>
    <row r="869" spans="2:18">
      <c r="B869" s="110"/>
      <c r="C869" s="110"/>
      <c r="D869" s="110"/>
      <c r="E869" s="110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</row>
    <row r="870" spans="2:18">
      <c r="B870" s="110"/>
      <c r="C870" s="110"/>
      <c r="D870" s="110"/>
      <c r="E870" s="110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</row>
    <row r="871" spans="2:18">
      <c r="B871" s="110"/>
      <c r="C871" s="110"/>
      <c r="D871" s="110"/>
      <c r="E871" s="110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</row>
    <row r="872" spans="2:18">
      <c r="B872" s="110"/>
      <c r="C872" s="110"/>
      <c r="D872" s="110"/>
      <c r="E872" s="110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</row>
    <row r="873" spans="2:18">
      <c r="B873" s="110"/>
      <c r="C873" s="110"/>
      <c r="D873" s="110"/>
      <c r="E873" s="110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</row>
    <row r="874" spans="2:18">
      <c r="B874" s="110"/>
      <c r="C874" s="110"/>
      <c r="D874" s="110"/>
      <c r="E874" s="110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</row>
    <row r="875" spans="2:18">
      <c r="B875" s="110"/>
      <c r="C875" s="110"/>
      <c r="D875" s="110"/>
      <c r="E875" s="110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</row>
    <row r="876" spans="2:18">
      <c r="B876" s="110"/>
      <c r="C876" s="110"/>
      <c r="D876" s="110"/>
      <c r="E876" s="110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</row>
    <row r="877" spans="2:18">
      <c r="B877" s="110"/>
      <c r="C877" s="110"/>
      <c r="D877" s="110"/>
      <c r="E877" s="110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</row>
    <row r="878" spans="2:18">
      <c r="B878" s="110"/>
      <c r="C878" s="110"/>
      <c r="D878" s="110"/>
      <c r="E878" s="110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</row>
    <row r="879" spans="2:18">
      <c r="B879" s="110"/>
      <c r="C879" s="110"/>
      <c r="D879" s="110"/>
      <c r="E879" s="110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</row>
    <row r="880" spans="2:18">
      <c r="B880" s="110"/>
      <c r="C880" s="110"/>
      <c r="D880" s="110"/>
      <c r="E880" s="110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</row>
    <row r="881" spans="2:18">
      <c r="B881" s="110"/>
      <c r="C881" s="110"/>
      <c r="D881" s="110"/>
      <c r="E881" s="110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</row>
    <row r="882" spans="2:18">
      <c r="B882" s="110"/>
      <c r="C882" s="110"/>
      <c r="D882" s="110"/>
      <c r="E882" s="110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</row>
    <row r="883" spans="2:18">
      <c r="B883" s="110"/>
      <c r="C883" s="110"/>
      <c r="D883" s="110"/>
      <c r="E883" s="110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</row>
    <row r="884" spans="2:18">
      <c r="B884" s="110"/>
      <c r="C884" s="110"/>
      <c r="D884" s="110"/>
      <c r="E884" s="110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</row>
    <row r="885" spans="2:18">
      <c r="B885" s="110"/>
      <c r="C885" s="110"/>
      <c r="D885" s="110"/>
      <c r="E885" s="110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</row>
    <row r="886" spans="2:18">
      <c r="B886" s="110"/>
      <c r="C886" s="110"/>
      <c r="D886" s="110"/>
      <c r="E886" s="110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</row>
    <row r="887" spans="2:18">
      <c r="B887" s="110"/>
      <c r="C887" s="110"/>
      <c r="D887" s="110"/>
      <c r="E887" s="110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</row>
    <row r="888" spans="2:18">
      <c r="B888" s="110"/>
      <c r="C888" s="110"/>
      <c r="D888" s="110"/>
      <c r="E888" s="110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</row>
    <row r="889" spans="2:18">
      <c r="B889" s="110"/>
      <c r="C889" s="110"/>
      <c r="D889" s="110"/>
      <c r="E889" s="110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</row>
    <row r="890" spans="2:18">
      <c r="B890" s="110"/>
      <c r="C890" s="110"/>
      <c r="D890" s="110"/>
      <c r="E890" s="110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</row>
    <row r="891" spans="2:18">
      <c r="B891" s="110"/>
      <c r="C891" s="110"/>
      <c r="D891" s="110"/>
      <c r="E891" s="110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</row>
    <row r="892" spans="2:18">
      <c r="B892" s="110"/>
      <c r="C892" s="110"/>
      <c r="D892" s="110"/>
      <c r="E892" s="110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</row>
    <row r="893" spans="2:18">
      <c r="B893" s="110"/>
      <c r="C893" s="110"/>
      <c r="D893" s="110"/>
      <c r="E893" s="110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</row>
    <row r="894" spans="2:18">
      <c r="B894" s="110"/>
      <c r="C894" s="110"/>
      <c r="D894" s="110"/>
      <c r="E894" s="110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</row>
    <row r="895" spans="2:18">
      <c r="B895" s="110"/>
      <c r="C895" s="110"/>
      <c r="D895" s="110"/>
      <c r="E895" s="110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</row>
    <row r="896" spans="2:18">
      <c r="B896" s="110"/>
      <c r="C896" s="110"/>
      <c r="D896" s="110"/>
      <c r="E896" s="110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</row>
    <row r="897" spans="2:18">
      <c r="B897" s="110"/>
      <c r="C897" s="110"/>
      <c r="D897" s="110"/>
      <c r="E897" s="110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</row>
    <row r="898" spans="2:18">
      <c r="B898" s="110"/>
      <c r="C898" s="110"/>
      <c r="D898" s="110"/>
      <c r="E898" s="110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</row>
    <row r="899" spans="2:18">
      <c r="B899" s="110"/>
      <c r="C899" s="110"/>
      <c r="D899" s="110"/>
      <c r="E899" s="110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</row>
    <row r="900" spans="2:18">
      <c r="B900" s="110"/>
      <c r="C900" s="110"/>
      <c r="D900" s="110"/>
      <c r="E900" s="110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</row>
    <row r="901" spans="2:18">
      <c r="B901" s="110"/>
      <c r="C901" s="110"/>
      <c r="D901" s="110"/>
      <c r="E901" s="110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</row>
    <row r="902" spans="2:18">
      <c r="B902" s="110"/>
      <c r="C902" s="110"/>
      <c r="D902" s="110"/>
      <c r="E902" s="110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</row>
    <row r="903" spans="2:18">
      <c r="B903" s="110"/>
      <c r="C903" s="110"/>
      <c r="D903" s="110"/>
      <c r="E903" s="110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</row>
    <row r="904" spans="2:18">
      <c r="B904" s="110"/>
      <c r="C904" s="110"/>
      <c r="D904" s="110"/>
      <c r="E904" s="110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</row>
    <row r="905" spans="2:18">
      <c r="B905" s="110"/>
      <c r="C905" s="110"/>
      <c r="D905" s="110"/>
      <c r="E905" s="110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</row>
    <row r="906" spans="2:18">
      <c r="B906" s="110"/>
      <c r="C906" s="110"/>
      <c r="D906" s="110"/>
      <c r="E906" s="110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</row>
    <row r="907" spans="2:18">
      <c r="B907" s="110"/>
      <c r="C907" s="110"/>
      <c r="D907" s="110"/>
      <c r="E907" s="110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</row>
    <row r="908" spans="2:18">
      <c r="B908" s="110"/>
      <c r="C908" s="110"/>
      <c r="D908" s="110"/>
      <c r="E908" s="110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</row>
    <row r="909" spans="2:18">
      <c r="B909" s="110"/>
      <c r="C909" s="110"/>
      <c r="D909" s="110"/>
      <c r="E909" s="110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</row>
    <row r="910" spans="2:18">
      <c r="B910" s="110"/>
      <c r="C910" s="110"/>
      <c r="D910" s="110"/>
      <c r="E910" s="110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</row>
    <row r="911" spans="2:18">
      <c r="B911" s="110"/>
      <c r="C911" s="110"/>
      <c r="D911" s="110"/>
      <c r="E911" s="110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</row>
    <row r="912" spans="2:18">
      <c r="B912" s="110"/>
      <c r="C912" s="110"/>
      <c r="D912" s="110"/>
      <c r="E912" s="110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</row>
    <row r="913" spans="2:18">
      <c r="B913" s="110"/>
      <c r="C913" s="110"/>
      <c r="D913" s="110"/>
      <c r="E913" s="110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</row>
    <row r="914" spans="2:18">
      <c r="B914" s="110"/>
      <c r="C914" s="110"/>
      <c r="D914" s="110"/>
      <c r="E914" s="110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</row>
    <row r="915" spans="2:18">
      <c r="B915" s="110"/>
      <c r="C915" s="110"/>
      <c r="D915" s="110"/>
      <c r="E915" s="110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</row>
    <row r="916" spans="2:18">
      <c r="B916" s="110"/>
      <c r="C916" s="110"/>
      <c r="D916" s="110"/>
      <c r="E916" s="110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</row>
    <row r="917" spans="2:18">
      <c r="B917" s="110"/>
      <c r="C917" s="110"/>
      <c r="D917" s="110"/>
      <c r="E917" s="110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</row>
    <row r="918" spans="2:18">
      <c r="B918" s="110"/>
      <c r="C918" s="110"/>
      <c r="D918" s="110"/>
      <c r="E918" s="110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</row>
    <row r="919" spans="2:18">
      <c r="B919" s="110"/>
      <c r="C919" s="110"/>
      <c r="D919" s="110"/>
      <c r="E919" s="110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</row>
    <row r="920" spans="2:18">
      <c r="B920" s="110"/>
      <c r="C920" s="110"/>
      <c r="D920" s="110"/>
      <c r="E920" s="110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</row>
    <row r="921" spans="2:18">
      <c r="B921" s="110"/>
      <c r="C921" s="110"/>
      <c r="D921" s="110"/>
      <c r="E921" s="110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</row>
    <row r="922" spans="2:18">
      <c r="B922" s="110"/>
      <c r="C922" s="110"/>
      <c r="D922" s="110"/>
      <c r="E922" s="110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</row>
    <row r="923" spans="2:18">
      <c r="B923" s="110"/>
      <c r="C923" s="110"/>
      <c r="D923" s="110"/>
      <c r="E923" s="110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</row>
    <row r="924" spans="2:18">
      <c r="B924" s="110"/>
      <c r="C924" s="110"/>
      <c r="D924" s="110"/>
      <c r="E924" s="110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</row>
    <row r="925" spans="2:18">
      <c r="B925" s="110"/>
      <c r="C925" s="110"/>
      <c r="D925" s="110"/>
      <c r="E925" s="110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</row>
    <row r="926" spans="2:18">
      <c r="B926" s="110"/>
      <c r="C926" s="110"/>
      <c r="D926" s="110"/>
      <c r="E926" s="110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</row>
    <row r="927" spans="2:18">
      <c r="B927" s="110"/>
      <c r="C927" s="110"/>
      <c r="D927" s="110"/>
      <c r="E927" s="110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</row>
    <row r="928" spans="2:18">
      <c r="B928" s="110"/>
      <c r="C928" s="110"/>
      <c r="D928" s="110"/>
      <c r="E928" s="110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</row>
    <row r="929" spans="2:18">
      <c r="B929" s="110"/>
      <c r="C929" s="110"/>
      <c r="D929" s="110"/>
      <c r="E929" s="110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</row>
    <row r="930" spans="2:18">
      <c r="B930" s="110"/>
      <c r="C930" s="110"/>
      <c r="D930" s="110"/>
      <c r="E930" s="110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</row>
    <row r="931" spans="2:18">
      <c r="B931" s="110"/>
      <c r="C931" s="110"/>
      <c r="D931" s="110"/>
      <c r="E931" s="110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</row>
    <row r="932" spans="2:18">
      <c r="B932" s="110"/>
      <c r="C932" s="110"/>
      <c r="D932" s="110"/>
      <c r="E932" s="110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</row>
    <row r="933" spans="2:18">
      <c r="B933" s="110"/>
      <c r="C933" s="110"/>
      <c r="D933" s="110"/>
      <c r="E933" s="110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</row>
    <row r="934" spans="2:18">
      <c r="B934" s="110"/>
      <c r="C934" s="110"/>
      <c r="D934" s="110"/>
      <c r="E934" s="110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</row>
    <row r="935" spans="2:18">
      <c r="B935" s="110"/>
      <c r="C935" s="110"/>
      <c r="D935" s="110"/>
      <c r="E935" s="110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</row>
    <row r="936" spans="2:18">
      <c r="B936" s="110"/>
      <c r="C936" s="110"/>
      <c r="D936" s="110"/>
      <c r="E936" s="110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</row>
    <row r="937" spans="2:18">
      <c r="B937" s="110"/>
      <c r="C937" s="110"/>
      <c r="D937" s="110"/>
      <c r="E937" s="110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</row>
    <row r="938" spans="2:18">
      <c r="B938" s="110"/>
      <c r="C938" s="110"/>
      <c r="D938" s="110"/>
      <c r="E938" s="110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</row>
    <row r="939" spans="2:18">
      <c r="B939" s="110"/>
      <c r="C939" s="110"/>
      <c r="D939" s="110"/>
      <c r="E939" s="110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</row>
    <row r="940" spans="2:18">
      <c r="B940" s="110"/>
      <c r="C940" s="110"/>
      <c r="D940" s="110"/>
      <c r="E940" s="110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</row>
    <row r="941" spans="2:18">
      <c r="B941" s="110"/>
      <c r="C941" s="110"/>
      <c r="D941" s="110"/>
      <c r="E941" s="110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</row>
    <row r="942" spans="2:18">
      <c r="B942" s="110"/>
      <c r="C942" s="110"/>
      <c r="D942" s="110"/>
      <c r="E942" s="110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</row>
    <row r="943" spans="2:18">
      <c r="B943" s="110"/>
      <c r="C943" s="110"/>
      <c r="D943" s="110"/>
      <c r="E943" s="110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</row>
    <row r="944" spans="2:18">
      <c r="B944" s="110"/>
      <c r="C944" s="110"/>
      <c r="D944" s="110"/>
      <c r="E944" s="110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</row>
    <row r="945" spans="2:18">
      <c r="B945" s="110"/>
      <c r="C945" s="110"/>
      <c r="D945" s="110"/>
      <c r="E945" s="110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</row>
    <row r="946" spans="2:18">
      <c r="B946" s="110"/>
      <c r="C946" s="110"/>
      <c r="D946" s="110"/>
      <c r="E946" s="110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</row>
    <row r="947" spans="2:18">
      <c r="B947" s="110"/>
      <c r="C947" s="110"/>
      <c r="D947" s="110"/>
      <c r="E947" s="110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</row>
    <row r="948" spans="2:18">
      <c r="B948" s="110"/>
      <c r="C948" s="110"/>
      <c r="D948" s="110"/>
      <c r="E948" s="110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</row>
    <row r="949" spans="2:18">
      <c r="B949" s="110"/>
      <c r="C949" s="110"/>
      <c r="D949" s="110"/>
      <c r="E949" s="110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</row>
    <row r="950" spans="2:18">
      <c r="B950" s="110"/>
      <c r="C950" s="110"/>
      <c r="D950" s="110"/>
      <c r="E950" s="110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</row>
    <row r="951" spans="2:18">
      <c r="B951" s="110"/>
      <c r="C951" s="110"/>
      <c r="D951" s="110"/>
      <c r="E951" s="110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</row>
    <row r="952" spans="2:18">
      <c r="B952" s="110"/>
      <c r="C952" s="110"/>
      <c r="D952" s="110"/>
      <c r="E952" s="110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</row>
    <row r="953" spans="2:18">
      <c r="B953" s="110"/>
      <c r="C953" s="110"/>
      <c r="D953" s="110"/>
      <c r="E953" s="110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</row>
    <row r="954" spans="2:18">
      <c r="B954" s="110"/>
      <c r="C954" s="110"/>
      <c r="D954" s="110"/>
      <c r="E954" s="110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</row>
    <row r="955" spans="2:18">
      <c r="B955" s="110"/>
      <c r="C955" s="110"/>
      <c r="D955" s="110"/>
      <c r="E955" s="110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</row>
    <row r="956" spans="2:18">
      <c r="B956" s="110"/>
      <c r="C956" s="110"/>
      <c r="D956" s="110"/>
      <c r="E956" s="110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</row>
    <row r="957" spans="2:18">
      <c r="B957" s="110"/>
      <c r="C957" s="110"/>
      <c r="D957" s="110"/>
      <c r="E957" s="110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</row>
    <row r="958" spans="2:18">
      <c r="B958" s="110"/>
      <c r="C958" s="110"/>
      <c r="D958" s="110"/>
      <c r="E958" s="110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</row>
    <row r="959" spans="2:18">
      <c r="B959" s="110"/>
      <c r="C959" s="110"/>
      <c r="D959" s="110"/>
      <c r="E959" s="110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</row>
    <row r="960" spans="2:18">
      <c r="B960" s="110"/>
      <c r="C960" s="110"/>
      <c r="D960" s="110"/>
      <c r="E960" s="110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</row>
    <row r="961" spans="2:18">
      <c r="B961" s="110"/>
      <c r="C961" s="110"/>
      <c r="D961" s="110"/>
      <c r="E961" s="110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</row>
    <row r="962" spans="2:18">
      <c r="B962" s="110"/>
      <c r="C962" s="110"/>
      <c r="D962" s="110"/>
      <c r="E962" s="110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</row>
    <row r="963" spans="2:18">
      <c r="B963" s="110"/>
      <c r="C963" s="110"/>
      <c r="D963" s="110"/>
      <c r="E963" s="110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</row>
    <row r="964" spans="2:18">
      <c r="B964" s="110"/>
      <c r="C964" s="110"/>
      <c r="D964" s="110"/>
      <c r="E964" s="110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</row>
    <row r="965" spans="2:18">
      <c r="B965" s="110"/>
      <c r="C965" s="110"/>
      <c r="D965" s="110"/>
      <c r="E965" s="110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</row>
    <row r="966" spans="2:18">
      <c r="B966" s="110"/>
      <c r="C966" s="110"/>
      <c r="D966" s="110"/>
      <c r="E966" s="110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</row>
    <row r="967" spans="2:18">
      <c r="B967" s="110"/>
      <c r="C967" s="110"/>
      <c r="D967" s="110"/>
      <c r="E967" s="110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</row>
    <row r="968" spans="2:18">
      <c r="B968" s="110"/>
      <c r="C968" s="110"/>
      <c r="D968" s="110"/>
      <c r="E968" s="110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</row>
    <row r="969" spans="2:18">
      <c r="B969" s="110"/>
      <c r="C969" s="110"/>
      <c r="D969" s="110"/>
      <c r="E969" s="110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</row>
    <row r="970" spans="2:18">
      <c r="B970" s="110"/>
      <c r="C970" s="110"/>
      <c r="D970" s="110"/>
      <c r="E970" s="110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</row>
    <row r="971" spans="2:18">
      <c r="B971" s="110"/>
      <c r="C971" s="110"/>
      <c r="D971" s="110"/>
      <c r="E971" s="110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</row>
    <row r="972" spans="2:18">
      <c r="B972" s="110"/>
      <c r="C972" s="110"/>
      <c r="D972" s="110"/>
      <c r="E972" s="110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</row>
    <row r="973" spans="2:18">
      <c r="B973" s="110"/>
      <c r="C973" s="110"/>
      <c r="D973" s="110"/>
      <c r="E973" s="110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</row>
    <row r="974" spans="2:18">
      <c r="B974" s="110"/>
      <c r="C974" s="110"/>
      <c r="D974" s="110"/>
      <c r="E974" s="110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</row>
    <row r="975" spans="2:18">
      <c r="B975" s="110"/>
      <c r="C975" s="110"/>
      <c r="D975" s="110"/>
      <c r="E975" s="110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</row>
    <row r="976" spans="2:18">
      <c r="B976" s="110"/>
      <c r="C976" s="110"/>
      <c r="D976" s="110"/>
      <c r="E976" s="110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</row>
    <row r="977" spans="2:18">
      <c r="B977" s="110"/>
      <c r="C977" s="110"/>
      <c r="D977" s="110"/>
      <c r="E977" s="110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</row>
    <row r="978" spans="2:18">
      <c r="B978" s="110"/>
      <c r="C978" s="110"/>
      <c r="D978" s="110"/>
      <c r="E978" s="110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</row>
    <row r="979" spans="2:18">
      <c r="B979" s="110"/>
      <c r="C979" s="110"/>
      <c r="D979" s="110"/>
      <c r="E979" s="110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</row>
    <row r="980" spans="2:18">
      <c r="B980" s="110"/>
      <c r="C980" s="110"/>
      <c r="D980" s="110"/>
      <c r="E980" s="110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</row>
    <row r="981" spans="2:18">
      <c r="B981" s="110"/>
      <c r="C981" s="110"/>
      <c r="D981" s="110"/>
      <c r="E981" s="110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</row>
    <row r="982" spans="2:18">
      <c r="B982" s="110"/>
      <c r="C982" s="110"/>
      <c r="D982" s="110"/>
      <c r="E982" s="110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</row>
    <row r="983" spans="2:18">
      <c r="B983" s="110"/>
      <c r="C983" s="110"/>
      <c r="D983" s="110"/>
      <c r="E983" s="110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</row>
    <row r="984" spans="2:18">
      <c r="B984" s="110"/>
      <c r="C984" s="110"/>
      <c r="D984" s="110"/>
      <c r="E984" s="110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</row>
    <row r="985" spans="2:18">
      <c r="B985" s="110"/>
      <c r="C985" s="110"/>
      <c r="D985" s="110"/>
      <c r="E985" s="110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</row>
    <row r="986" spans="2:18">
      <c r="B986" s="110"/>
      <c r="C986" s="110"/>
      <c r="D986" s="110"/>
      <c r="E986" s="110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</row>
    <row r="987" spans="2:18">
      <c r="B987" s="110"/>
      <c r="C987" s="110"/>
      <c r="D987" s="110"/>
      <c r="E987" s="110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</row>
    <row r="988" spans="2:18">
      <c r="B988" s="110"/>
      <c r="C988" s="110"/>
      <c r="D988" s="110"/>
      <c r="E988" s="110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</row>
    <row r="989" spans="2:18">
      <c r="B989" s="110"/>
      <c r="C989" s="110"/>
      <c r="D989" s="110"/>
      <c r="E989" s="110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</row>
    <row r="990" spans="2:18">
      <c r="B990" s="110"/>
      <c r="C990" s="110"/>
      <c r="D990" s="110"/>
      <c r="E990" s="110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</row>
    <row r="991" spans="2:18">
      <c r="B991" s="110"/>
      <c r="C991" s="110"/>
      <c r="D991" s="110"/>
      <c r="E991" s="110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</row>
    <row r="992" spans="2:18">
      <c r="B992" s="110"/>
      <c r="C992" s="110"/>
      <c r="D992" s="110"/>
      <c r="E992" s="110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</row>
    <row r="993" spans="2:18">
      <c r="B993" s="110"/>
      <c r="C993" s="110"/>
      <c r="D993" s="110"/>
      <c r="E993" s="110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</row>
    <row r="994" spans="2:18">
      <c r="B994" s="110"/>
      <c r="C994" s="110"/>
      <c r="D994" s="110"/>
      <c r="E994" s="110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</row>
    <row r="995" spans="2:18">
      <c r="B995" s="110"/>
      <c r="C995" s="110"/>
      <c r="D995" s="110"/>
      <c r="E995" s="110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</row>
    <row r="996" spans="2:18">
      <c r="B996" s="110"/>
      <c r="C996" s="110"/>
      <c r="D996" s="110"/>
      <c r="E996" s="110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</row>
    <row r="997" spans="2:18">
      <c r="B997" s="110"/>
      <c r="C997" s="110"/>
      <c r="D997" s="110"/>
      <c r="E997" s="110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</row>
    <row r="998" spans="2:18">
      <c r="B998" s="110"/>
      <c r="C998" s="110"/>
      <c r="D998" s="110"/>
      <c r="E998" s="110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</row>
    <row r="999" spans="2:18">
      <c r="B999" s="110"/>
      <c r="C999" s="110"/>
      <c r="D999" s="110"/>
      <c r="E999" s="110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</row>
    <row r="1000" spans="2:18">
      <c r="B1000" s="110"/>
      <c r="C1000" s="110"/>
      <c r="D1000" s="110"/>
      <c r="E1000" s="110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</row>
    <row r="1001" spans="2:18">
      <c r="B1001" s="110"/>
      <c r="C1001" s="110"/>
      <c r="D1001" s="110"/>
      <c r="E1001" s="110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</row>
    <row r="1002" spans="2:18">
      <c r="B1002" s="110"/>
      <c r="C1002" s="110"/>
      <c r="D1002" s="110"/>
      <c r="E1002" s="110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</row>
    <row r="1003" spans="2:18">
      <c r="B1003" s="110"/>
      <c r="C1003" s="110"/>
      <c r="D1003" s="110"/>
      <c r="E1003" s="110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</row>
    <row r="1004" spans="2:18">
      <c r="B1004" s="110"/>
      <c r="C1004" s="110"/>
      <c r="D1004" s="110"/>
      <c r="E1004" s="110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</row>
    <row r="1005" spans="2:18">
      <c r="B1005" s="110"/>
      <c r="C1005" s="110"/>
      <c r="D1005" s="110"/>
      <c r="E1005" s="110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</row>
    <row r="1006" spans="2:18">
      <c r="B1006" s="110"/>
      <c r="C1006" s="110"/>
      <c r="D1006" s="110"/>
      <c r="E1006" s="110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</row>
    <row r="1007" spans="2:18">
      <c r="B1007" s="110"/>
      <c r="C1007" s="110"/>
      <c r="D1007" s="110"/>
      <c r="E1007" s="110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</row>
    <row r="1008" spans="2:18">
      <c r="B1008" s="110"/>
      <c r="C1008" s="110"/>
      <c r="D1008" s="110"/>
      <c r="E1008" s="110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</row>
    <row r="1009" spans="2:18">
      <c r="B1009" s="110"/>
      <c r="C1009" s="110"/>
      <c r="D1009" s="110"/>
      <c r="E1009" s="110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</row>
    <row r="1010" spans="2:18">
      <c r="B1010" s="110"/>
      <c r="C1010" s="110"/>
      <c r="D1010" s="110"/>
      <c r="E1010" s="110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</row>
    <row r="1011" spans="2:18">
      <c r="B1011" s="110"/>
      <c r="C1011" s="110"/>
      <c r="D1011" s="110"/>
      <c r="E1011" s="110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</row>
    <row r="1012" spans="2:18">
      <c r="B1012" s="110"/>
      <c r="C1012" s="110"/>
      <c r="D1012" s="110"/>
      <c r="E1012" s="110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</row>
    <row r="1013" spans="2:18">
      <c r="B1013" s="110"/>
      <c r="C1013" s="110"/>
      <c r="D1013" s="110"/>
      <c r="E1013" s="110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</row>
    <row r="1014" spans="2:18">
      <c r="B1014" s="110"/>
      <c r="C1014" s="110"/>
      <c r="D1014" s="110"/>
      <c r="E1014" s="110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</row>
    <row r="1015" spans="2:18">
      <c r="B1015" s="110"/>
      <c r="C1015" s="110"/>
      <c r="D1015" s="110"/>
      <c r="E1015" s="110"/>
      <c r="F1015" s="111"/>
      <c r="G1015" s="111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</row>
    <row r="1016" spans="2:18">
      <c r="B1016" s="110"/>
      <c r="C1016" s="110"/>
      <c r="D1016" s="110"/>
      <c r="E1016" s="110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</row>
    <row r="1017" spans="2:18">
      <c r="B1017" s="110"/>
      <c r="C1017" s="110"/>
      <c r="D1017" s="110"/>
      <c r="E1017" s="110"/>
      <c r="F1017" s="111"/>
      <c r="G1017" s="111"/>
      <c r="H1017" s="111"/>
      <c r="I1017" s="111"/>
      <c r="J1017" s="111"/>
      <c r="K1017" s="111"/>
      <c r="L1017" s="111"/>
      <c r="M1017" s="111"/>
      <c r="N1017" s="111"/>
      <c r="O1017" s="111"/>
      <c r="P1017" s="111"/>
      <c r="Q1017" s="111"/>
      <c r="R1017" s="111"/>
    </row>
    <row r="1018" spans="2:18">
      <c r="B1018" s="110"/>
      <c r="C1018" s="110"/>
      <c r="D1018" s="110"/>
      <c r="E1018" s="110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</row>
    <row r="1019" spans="2:18">
      <c r="B1019" s="110"/>
      <c r="C1019" s="110"/>
      <c r="D1019" s="110"/>
      <c r="E1019" s="110"/>
      <c r="F1019" s="111"/>
      <c r="G1019" s="111"/>
      <c r="H1019" s="111"/>
      <c r="I1019" s="111"/>
      <c r="J1019" s="111"/>
      <c r="K1019" s="111"/>
      <c r="L1019" s="111"/>
      <c r="M1019" s="111"/>
      <c r="N1019" s="111"/>
      <c r="O1019" s="111"/>
      <c r="P1019" s="111"/>
      <c r="Q1019" s="111"/>
      <c r="R1019" s="111"/>
    </row>
    <row r="1020" spans="2:18">
      <c r="B1020" s="110"/>
      <c r="C1020" s="110"/>
      <c r="D1020" s="110"/>
      <c r="E1020" s="110"/>
      <c r="F1020" s="111"/>
      <c r="G1020" s="111"/>
      <c r="H1020" s="111"/>
      <c r="I1020" s="111"/>
      <c r="J1020" s="111"/>
      <c r="K1020" s="111"/>
      <c r="L1020" s="111"/>
      <c r="M1020" s="111"/>
      <c r="N1020" s="111"/>
      <c r="O1020" s="111"/>
      <c r="P1020" s="111"/>
      <c r="Q1020" s="111"/>
      <c r="R1020" s="111"/>
    </row>
    <row r="1021" spans="2:18">
      <c r="B1021" s="110"/>
      <c r="C1021" s="110"/>
      <c r="D1021" s="110"/>
      <c r="E1021" s="110"/>
      <c r="F1021" s="111"/>
      <c r="G1021" s="111"/>
      <c r="H1021" s="111"/>
      <c r="I1021" s="111"/>
      <c r="J1021" s="111"/>
      <c r="K1021" s="111"/>
      <c r="L1021" s="111"/>
      <c r="M1021" s="111"/>
      <c r="N1021" s="111"/>
      <c r="O1021" s="111"/>
      <c r="P1021" s="111"/>
      <c r="Q1021" s="111"/>
      <c r="R1021" s="111"/>
    </row>
    <row r="1022" spans="2:18">
      <c r="B1022" s="110"/>
      <c r="C1022" s="110"/>
      <c r="D1022" s="110"/>
      <c r="E1022" s="110"/>
      <c r="F1022" s="111"/>
      <c r="G1022" s="111"/>
      <c r="H1022" s="111"/>
      <c r="I1022" s="111"/>
      <c r="J1022" s="111"/>
      <c r="K1022" s="111"/>
      <c r="L1022" s="111"/>
      <c r="M1022" s="111"/>
      <c r="N1022" s="111"/>
      <c r="O1022" s="111"/>
      <c r="P1022" s="111"/>
      <c r="Q1022" s="111"/>
      <c r="R1022" s="111"/>
    </row>
    <row r="1023" spans="2:18">
      <c r="B1023" s="110"/>
      <c r="C1023" s="110"/>
      <c r="D1023" s="110"/>
      <c r="E1023" s="110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</row>
    <row r="1024" spans="2:18">
      <c r="B1024" s="110"/>
      <c r="C1024" s="110"/>
      <c r="D1024" s="110"/>
      <c r="E1024" s="110"/>
      <c r="F1024" s="111"/>
      <c r="G1024" s="111"/>
      <c r="H1024" s="111"/>
      <c r="I1024" s="111"/>
      <c r="J1024" s="111"/>
      <c r="K1024" s="111"/>
      <c r="L1024" s="111"/>
      <c r="M1024" s="111"/>
      <c r="N1024" s="111"/>
      <c r="O1024" s="111"/>
      <c r="P1024" s="111"/>
      <c r="Q1024" s="111"/>
      <c r="R1024" s="111"/>
    </row>
    <row r="1025" spans="2:18">
      <c r="B1025" s="110"/>
      <c r="C1025" s="110"/>
      <c r="D1025" s="110"/>
      <c r="E1025" s="110"/>
      <c r="F1025" s="111"/>
      <c r="G1025" s="111"/>
      <c r="H1025" s="111"/>
      <c r="I1025" s="111"/>
      <c r="J1025" s="111"/>
      <c r="K1025" s="111"/>
      <c r="L1025" s="111"/>
      <c r="M1025" s="111"/>
      <c r="N1025" s="111"/>
      <c r="O1025" s="111"/>
      <c r="P1025" s="111"/>
      <c r="Q1025" s="111"/>
      <c r="R1025" s="111"/>
    </row>
    <row r="1026" spans="2:18">
      <c r="B1026" s="110"/>
      <c r="C1026" s="110"/>
      <c r="D1026" s="110"/>
      <c r="E1026" s="110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</row>
    <row r="1027" spans="2:18">
      <c r="B1027" s="110"/>
      <c r="C1027" s="110"/>
      <c r="D1027" s="110"/>
      <c r="E1027" s="110"/>
      <c r="F1027" s="111"/>
      <c r="G1027" s="111"/>
      <c r="H1027" s="111"/>
      <c r="I1027" s="111"/>
      <c r="J1027" s="111"/>
      <c r="K1027" s="111"/>
      <c r="L1027" s="111"/>
      <c r="M1027" s="111"/>
      <c r="N1027" s="111"/>
      <c r="O1027" s="111"/>
      <c r="P1027" s="111"/>
      <c r="Q1027" s="111"/>
      <c r="R1027" s="111"/>
    </row>
    <row r="1028" spans="2:18">
      <c r="B1028" s="110"/>
      <c r="C1028" s="110"/>
      <c r="D1028" s="110"/>
      <c r="E1028" s="110"/>
      <c r="F1028" s="111"/>
      <c r="G1028" s="111"/>
      <c r="H1028" s="111"/>
      <c r="I1028" s="111"/>
      <c r="J1028" s="111"/>
      <c r="K1028" s="111"/>
      <c r="L1028" s="111"/>
      <c r="M1028" s="111"/>
      <c r="N1028" s="111"/>
      <c r="O1028" s="111"/>
      <c r="P1028" s="111"/>
      <c r="Q1028" s="111"/>
      <c r="R1028" s="111"/>
    </row>
    <row r="1029" spans="2:18">
      <c r="B1029" s="110"/>
      <c r="C1029" s="110"/>
      <c r="D1029" s="110"/>
      <c r="E1029" s="110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</row>
    <row r="1030" spans="2:18">
      <c r="B1030" s="110"/>
      <c r="C1030" s="110"/>
      <c r="D1030" s="110"/>
      <c r="E1030" s="110"/>
      <c r="F1030" s="111"/>
      <c r="G1030" s="111"/>
      <c r="H1030" s="111"/>
      <c r="I1030" s="111"/>
      <c r="J1030" s="111"/>
      <c r="K1030" s="111"/>
      <c r="L1030" s="111"/>
      <c r="M1030" s="111"/>
      <c r="N1030" s="111"/>
      <c r="O1030" s="111"/>
      <c r="P1030" s="111"/>
      <c r="Q1030" s="111"/>
      <c r="R1030" s="111"/>
    </row>
    <row r="1031" spans="2:18">
      <c r="B1031" s="110"/>
      <c r="C1031" s="110"/>
      <c r="D1031" s="110"/>
      <c r="E1031" s="110"/>
      <c r="F1031" s="111"/>
      <c r="G1031" s="111"/>
      <c r="H1031" s="111"/>
      <c r="I1031" s="111"/>
      <c r="J1031" s="111"/>
      <c r="K1031" s="111"/>
      <c r="L1031" s="111"/>
      <c r="M1031" s="111"/>
      <c r="N1031" s="111"/>
      <c r="O1031" s="111"/>
      <c r="P1031" s="111"/>
      <c r="Q1031" s="111"/>
      <c r="R1031" s="111"/>
    </row>
    <row r="1032" spans="2:18">
      <c r="B1032" s="110"/>
      <c r="C1032" s="110"/>
      <c r="D1032" s="110"/>
      <c r="E1032" s="110"/>
      <c r="F1032" s="111"/>
      <c r="G1032" s="111"/>
      <c r="H1032" s="111"/>
      <c r="I1032" s="111"/>
      <c r="J1032" s="111"/>
      <c r="K1032" s="111"/>
      <c r="L1032" s="111"/>
      <c r="M1032" s="111"/>
      <c r="N1032" s="111"/>
      <c r="O1032" s="111"/>
      <c r="P1032" s="111"/>
      <c r="Q1032" s="111"/>
      <c r="R1032" s="111"/>
    </row>
    <row r="1033" spans="2:18">
      <c r="B1033" s="110"/>
      <c r="C1033" s="110"/>
      <c r="D1033" s="110"/>
      <c r="E1033" s="110"/>
      <c r="F1033" s="111"/>
      <c r="G1033" s="111"/>
      <c r="H1033" s="111"/>
      <c r="I1033" s="111"/>
      <c r="J1033" s="111"/>
      <c r="K1033" s="111"/>
      <c r="L1033" s="111"/>
      <c r="M1033" s="111"/>
      <c r="N1033" s="111"/>
      <c r="O1033" s="111"/>
      <c r="P1033" s="111"/>
      <c r="Q1033" s="111"/>
      <c r="R1033" s="111"/>
    </row>
    <row r="1034" spans="2:18">
      <c r="B1034" s="110"/>
      <c r="C1034" s="110"/>
      <c r="D1034" s="110"/>
      <c r="E1034" s="110"/>
      <c r="F1034" s="111"/>
      <c r="G1034" s="111"/>
      <c r="H1034" s="111"/>
      <c r="I1034" s="111"/>
      <c r="J1034" s="111"/>
      <c r="K1034" s="111"/>
      <c r="L1034" s="111"/>
      <c r="M1034" s="111"/>
      <c r="N1034" s="111"/>
      <c r="O1034" s="111"/>
      <c r="P1034" s="111"/>
      <c r="Q1034" s="111"/>
      <c r="R1034" s="111"/>
    </row>
    <row r="1035" spans="2:18">
      <c r="B1035" s="110"/>
      <c r="C1035" s="110"/>
      <c r="D1035" s="110"/>
      <c r="E1035" s="110"/>
      <c r="F1035" s="111"/>
      <c r="G1035" s="111"/>
      <c r="H1035" s="111"/>
      <c r="I1035" s="111"/>
      <c r="J1035" s="111"/>
      <c r="K1035" s="111"/>
      <c r="L1035" s="111"/>
      <c r="M1035" s="111"/>
      <c r="N1035" s="111"/>
      <c r="O1035" s="111"/>
      <c r="P1035" s="111"/>
      <c r="Q1035" s="111"/>
      <c r="R1035" s="111"/>
    </row>
    <row r="1036" spans="2:18">
      <c r="B1036" s="110"/>
      <c r="C1036" s="110"/>
      <c r="D1036" s="110"/>
      <c r="E1036" s="110"/>
      <c r="F1036" s="111"/>
      <c r="G1036" s="111"/>
      <c r="H1036" s="111"/>
      <c r="I1036" s="111"/>
      <c r="J1036" s="111"/>
      <c r="K1036" s="111"/>
      <c r="L1036" s="111"/>
      <c r="M1036" s="111"/>
      <c r="N1036" s="111"/>
      <c r="O1036" s="111"/>
      <c r="P1036" s="111"/>
      <c r="Q1036" s="111"/>
      <c r="R1036" s="111"/>
    </row>
    <row r="1037" spans="2:18">
      <c r="B1037" s="110"/>
      <c r="C1037" s="110"/>
      <c r="D1037" s="110"/>
      <c r="E1037" s="110"/>
      <c r="F1037" s="111"/>
      <c r="G1037" s="111"/>
      <c r="H1037" s="111"/>
      <c r="I1037" s="111"/>
      <c r="J1037" s="111"/>
      <c r="K1037" s="111"/>
      <c r="L1037" s="111"/>
      <c r="M1037" s="111"/>
      <c r="N1037" s="111"/>
      <c r="O1037" s="111"/>
      <c r="P1037" s="111"/>
      <c r="Q1037" s="111"/>
      <c r="R1037" s="111"/>
    </row>
    <row r="1038" spans="2:18">
      <c r="B1038" s="110"/>
      <c r="C1038" s="110"/>
      <c r="D1038" s="110"/>
      <c r="E1038" s="110"/>
      <c r="F1038" s="111"/>
      <c r="G1038" s="111"/>
      <c r="H1038" s="111"/>
      <c r="I1038" s="111"/>
      <c r="J1038" s="111"/>
      <c r="K1038" s="111"/>
      <c r="L1038" s="111"/>
      <c r="M1038" s="111"/>
      <c r="N1038" s="111"/>
      <c r="O1038" s="111"/>
      <c r="P1038" s="111"/>
      <c r="Q1038" s="111"/>
      <c r="R1038" s="111"/>
    </row>
    <row r="1039" spans="2:18">
      <c r="B1039" s="110"/>
      <c r="C1039" s="110"/>
      <c r="D1039" s="110"/>
      <c r="E1039" s="110"/>
      <c r="F1039" s="111"/>
      <c r="G1039" s="111"/>
      <c r="H1039" s="111"/>
      <c r="I1039" s="111"/>
      <c r="J1039" s="111"/>
      <c r="K1039" s="111"/>
      <c r="L1039" s="111"/>
      <c r="M1039" s="111"/>
      <c r="N1039" s="111"/>
      <c r="O1039" s="111"/>
      <c r="P1039" s="111"/>
      <c r="Q1039" s="111"/>
      <c r="R1039" s="111"/>
    </row>
    <row r="1040" spans="2:18">
      <c r="B1040" s="110"/>
      <c r="C1040" s="110"/>
      <c r="D1040" s="110"/>
      <c r="E1040" s="110"/>
      <c r="F1040" s="111"/>
      <c r="G1040" s="111"/>
      <c r="H1040" s="111"/>
      <c r="I1040" s="111"/>
      <c r="J1040" s="111"/>
      <c r="K1040" s="111"/>
      <c r="L1040" s="111"/>
      <c r="M1040" s="111"/>
      <c r="N1040" s="111"/>
      <c r="O1040" s="111"/>
      <c r="P1040" s="111"/>
      <c r="Q1040" s="111"/>
      <c r="R1040" s="111"/>
    </row>
    <row r="1041" spans="2:18">
      <c r="B1041" s="110"/>
      <c r="C1041" s="110"/>
      <c r="D1041" s="110"/>
      <c r="E1041" s="110"/>
      <c r="F1041" s="111"/>
      <c r="G1041" s="111"/>
      <c r="H1041" s="111"/>
      <c r="I1041" s="111"/>
      <c r="J1041" s="111"/>
      <c r="K1041" s="111"/>
      <c r="L1041" s="111"/>
      <c r="M1041" s="111"/>
      <c r="N1041" s="111"/>
      <c r="O1041" s="111"/>
      <c r="P1041" s="111"/>
      <c r="Q1041" s="111"/>
      <c r="R1041" s="111"/>
    </row>
    <row r="1042" spans="2:18">
      <c r="B1042" s="110"/>
      <c r="C1042" s="110"/>
      <c r="D1042" s="110"/>
      <c r="E1042" s="110"/>
      <c r="F1042" s="111"/>
      <c r="G1042" s="111"/>
      <c r="H1042" s="111"/>
      <c r="I1042" s="111"/>
      <c r="J1042" s="111"/>
      <c r="K1042" s="111"/>
      <c r="L1042" s="111"/>
      <c r="M1042" s="111"/>
      <c r="N1042" s="111"/>
      <c r="O1042" s="111"/>
      <c r="P1042" s="111"/>
      <c r="Q1042" s="111"/>
      <c r="R1042" s="111"/>
    </row>
    <row r="1043" spans="2:18">
      <c r="B1043" s="110"/>
      <c r="C1043" s="110"/>
      <c r="D1043" s="110"/>
      <c r="E1043" s="110"/>
      <c r="F1043" s="111"/>
      <c r="G1043" s="111"/>
      <c r="H1043" s="111"/>
      <c r="I1043" s="111"/>
      <c r="J1043" s="111"/>
      <c r="K1043" s="111"/>
      <c r="L1043" s="111"/>
      <c r="M1043" s="111"/>
      <c r="N1043" s="111"/>
      <c r="O1043" s="111"/>
      <c r="P1043" s="111"/>
      <c r="Q1043" s="111"/>
      <c r="R1043" s="111"/>
    </row>
    <row r="1044" spans="2:18">
      <c r="B1044" s="110"/>
      <c r="C1044" s="110"/>
      <c r="D1044" s="110"/>
      <c r="E1044" s="110"/>
      <c r="F1044" s="111"/>
      <c r="G1044" s="111"/>
      <c r="H1044" s="111"/>
      <c r="I1044" s="111"/>
      <c r="J1044" s="111"/>
      <c r="K1044" s="111"/>
      <c r="L1044" s="111"/>
      <c r="M1044" s="111"/>
      <c r="N1044" s="111"/>
      <c r="O1044" s="111"/>
      <c r="P1044" s="111"/>
      <c r="Q1044" s="111"/>
      <c r="R1044" s="111"/>
    </row>
    <row r="1045" spans="2:18">
      <c r="B1045" s="110"/>
      <c r="C1045" s="110"/>
      <c r="D1045" s="110"/>
      <c r="E1045" s="110"/>
      <c r="F1045" s="111"/>
      <c r="G1045" s="111"/>
      <c r="H1045" s="111"/>
      <c r="I1045" s="111"/>
      <c r="J1045" s="111"/>
      <c r="K1045" s="111"/>
      <c r="L1045" s="111"/>
      <c r="M1045" s="111"/>
      <c r="N1045" s="111"/>
      <c r="O1045" s="111"/>
      <c r="P1045" s="111"/>
      <c r="Q1045" s="111"/>
      <c r="R1045" s="111"/>
    </row>
    <row r="1046" spans="2:18">
      <c r="B1046" s="110"/>
      <c r="C1046" s="110"/>
      <c r="D1046" s="110"/>
      <c r="E1046" s="110"/>
      <c r="F1046" s="111"/>
      <c r="G1046" s="111"/>
      <c r="H1046" s="111"/>
      <c r="I1046" s="111"/>
      <c r="J1046" s="111"/>
      <c r="K1046" s="111"/>
      <c r="L1046" s="111"/>
      <c r="M1046" s="111"/>
      <c r="N1046" s="111"/>
      <c r="O1046" s="111"/>
      <c r="P1046" s="111"/>
      <c r="Q1046" s="111"/>
      <c r="R1046" s="111"/>
    </row>
    <row r="1047" spans="2:18">
      <c r="B1047" s="110"/>
      <c r="C1047" s="110"/>
      <c r="D1047" s="110"/>
      <c r="E1047" s="110"/>
      <c r="F1047" s="111"/>
      <c r="G1047" s="111"/>
      <c r="H1047" s="111"/>
      <c r="I1047" s="111"/>
      <c r="J1047" s="111"/>
      <c r="K1047" s="111"/>
      <c r="L1047" s="111"/>
      <c r="M1047" s="111"/>
      <c r="N1047" s="111"/>
      <c r="O1047" s="111"/>
      <c r="P1047" s="111"/>
      <c r="Q1047" s="111"/>
      <c r="R1047" s="111"/>
    </row>
    <row r="1048" spans="2:18">
      <c r="B1048" s="110"/>
      <c r="C1048" s="110"/>
      <c r="D1048" s="110"/>
      <c r="E1048" s="110"/>
      <c r="F1048" s="111"/>
      <c r="G1048" s="111"/>
      <c r="H1048" s="111"/>
      <c r="I1048" s="111"/>
      <c r="J1048" s="111"/>
      <c r="K1048" s="111"/>
      <c r="L1048" s="111"/>
      <c r="M1048" s="111"/>
      <c r="N1048" s="111"/>
      <c r="O1048" s="111"/>
      <c r="P1048" s="111"/>
      <c r="Q1048" s="111"/>
      <c r="R1048" s="111"/>
    </row>
    <row r="1049" spans="2:18">
      <c r="B1049" s="110"/>
      <c r="C1049" s="110"/>
      <c r="D1049" s="110"/>
      <c r="E1049" s="110"/>
      <c r="F1049" s="111"/>
      <c r="G1049" s="111"/>
      <c r="H1049" s="111"/>
      <c r="I1049" s="111"/>
      <c r="J1049" s="111"/>
      <c r="K1049" s="111"/>
      <c r="L1049" s="111"/>
      <c r="M1049" s="111"/>
      <c r="N1049" s="111"/>
      <c r="O1049" s="111"/>
      <c r="P1049" s="111"/>
      <c r="Q1049" s="111"/>
      <c r="R1049" s="111"/>
    </row>
    <row r="1050" spans="2:18">
      <c r="B1050" s="110"/>
      <c r="C1050" s="110"/>
      <c r="D1050" s="110"/>
      <c r="E1050" s="110"/>
      <c r="F1050" s="111"/>
      <c r="G1050" s="111"/>
      <c r="H1050" s="111"/>
      <c r="I1050" s="111"/>
      <c r="J1050" s="111"/>
      <c r="K1050" s="111"/>
      <c r="L1050" s="111"/>
      <c r="M1050" s="111"/>
      <c r="N1050" s="111"/>
      <c r="O1050" s="111"/>
      <c r="P1050" s="111"/>
      <c r="Q1050" s="111"/>
      <c r="R1050" s="111"/>
    </row>
    <row r="1051" spans="2:18">
      <c r="B1051" s="110"/>
      <c r="C1051" s="110"/>
      <c r="D1051" s="110"/>
      <c r="E1051" s="110"/>
      <c r="F1051" s="111"/>
      <c r="G1051" s="111"/>
      <c r="H1051" s="111"/>
      <c r="I1051" s="111"/>
      <c r="J1051" s="111"/>
      <c r="K1051" s="111"/>
      <c r="L1051" s="111"/>
      <c r="M1051" s="111"/>
      <c r="N1051" s="111"/>
      <c r="O1051" s="111"/>
      <c r="P1051" s="111"/>
      <c r="Q1051" s="111"/>
      <c r="R1051" s="111"/>
    </row>
    <row r="1052" spans="2:18">
      <c r="B1052" s="110"/>
      <c r="C1052" s="110"/>
      <c r="D1052" s="110"/>
      <c r="E1052" s="110"/>
      <c r="F1052" s="111"/>
      <c r="G1052" s="111"/>
      <c r="H1052" s="111"/>
      <c r="I1052" s="111"/>
      <c r="J1052" s="111"/>
      <c r="K1052" s="111"/>
      <c r="L1052" s="111"/>
      <c r="M1052" s="111"/>
      <c r="N1052" s="111"/>
      <c r="O1052" s="111"/>
      <c r="P1052" s="111"/>
      <c r="Q1052" s="111"/>
      <c r="R1052" s="111"/>
    </row>
    <row r="1053" spans="2:18">
      <c r="B1053" s="110"/>
      <c r="C1053" s="110"/>
      <c r="D1053" s="110"/>
      <c r="E1053" s="110"/>
      <c r="F1053" s="111"/>
      <c r="G1053" s="111"/>
      <c r="H1053" s="111"/>
      <c r="I1053" s="111"/>
      <c r="J1053" s="111"/>
      <c r="K1053" s="111"/>
      <c r="L1053" s="111"/>
      <c r="M1053" s="111"/>
      <c r="N1053" s="111"/>
      <c r="O1053" s="111"/>
      <c r="P1053" s="111"/>
      <c r="Q1053" s="111"/>
      <c r="R1053" s="111"/>
    </row>
    <row r="1054" spans="2:18">
      <c r="B1054" s="110"/>
      <c r="C1054" s="110"/>
      <c r="D1054" s="110"/>
      <c r="E1054" s="110"/>
      <c r="F1054" s="111"/>
      <c r="G1054" s="111"/>
      <c r="H1054" s="111"/>
      <c r="I1054" s="111"/>
      <c r="J1054" s="111"/>
      <c r="K1054" s="111"/>
      <c r="L1054" s="111"/>
      <c r="M1054" s="111"/>
      <c r="N1054" s="111"/>
      <c r="O1054" s="111"/>
      <c r="P1054" s="111"/>
      <c r="Q1054" s="111"/>
      <c r="R1054" s="111"/>
    </row>
    <row r="1055" spans="2:18">
      <c r="B1055" s="110"/>
      <c r="C1055" s="110"/>
      <c r="D1055" s="110"/>
      <c r="E1055" s="110"/>
      <c r="F1055" s="111"/>
      <c r="G1055" s="111"/>
      <c r="H1055" s="111"/>
      <c r="I1055" s="111"/>
      <c r="J1055" s="111"/>
      <c r="K1055" s="111"/>
      <c r="L1055" s="111"/>
      <c r="M1055" s="111"/>
      <c r="N1055" s="111"/>
      <c r="O1055" s="111"/>
      <c r="P1055" s="111"/>
      <c r="Q1055" s="111"/>
      <c r="R1055" s="111"/>
    </row>
    <row r="1056" spans="2:18">
      <c r="B1056" s="110"/>
      <c r="C1056" s="110"/>
      <c r="D1056" s="110"/>
      <c r="E1056" s="110"/>
      <c r="F1056" s="111"/>
      <c r="G1056" s="111"/>
      <c r="H1056" s="111"/>
      <c r="I1056" s="111"/>
      <c r="J1056" s="111"/>
      <c r="K1056" s="111"/>
      <c r="L1056" s="111"/>
      <c r="M1056" s="111"/>
      <c r="N1056" s="111"/>
      <c r="O1056" s="111"/>
      <c r="P1056" s="111"/>
      <c r="Q1056" s="111"/>
      <c r="R1056" s="111"/>
    </row>
    <row r="1057" spans="2:18">
      <c r="B1057" s="110"/>
      <c r="C1057" s="110"/>
      <c r="D1057" s="110"/>
      <c r="E1057" s="110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</row>
    <row r="1058" spans="2:18">
      <c r="B1058" s="110"/>
      <c r="C1058" s="110"/>
      <c r="D1058" s="110"/>
      <c r="E1058" s="110"/>
      <c r="F1058" s="111"/>
      <c r="G1058" s="111"/>
      <c r="H1058" s="111"/>
      <c r="I1058" s="111"/>
      <c r="J1058" s="111"/>
      <c r="K1058" s="111"/>
      <c r="L1058" s="111"/>
      <c r="M1058" s="111"/>
      <c r="N1058" s="111"/>
      <c r="O1058" s="111"/>
      <c r="P1058" s="111"/>
      <c r="Q1058" s="111"/>
      <c r="R1058" s="111"/>
    </row>
    <row r="1059" spans="2:18">
      <c r="B1059" s="110"/>
      <c r="C1059" s="110"/>
      <c r="D1059" s="110"/>
      <c r="E1059" s="110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</row>
    <row r="1060" spans="2:18">
      <c r="B1060" s="110"/>
      <c r="C1060" s="110"/>
      <c r="D1060" s="110"/>
      <c r="E1060" s="110"/>
      <c r="F1060" s="111"/>
      <c r="G1060" s="111"/>
      <c r="H1060" s="111"/>
      <c r="I1060" s="111"/>
      <c r="J1060" s="111"/>
      <c r="K1060" s="111"/>
      <c r="L1060" s="111"/>
      <c r="M1060" s="111"/>
      <c r="N1060" s="111"/>
      <c r="O1060" s="111"/>
      <c r="P1060" s="111"/>
      <c r="Q1060" s="111"/>
      <c r="R1060" s="111"/>
    </row>
    <row r="1061" spans="2:18">
      <c r="B1061" s="110"/>
      <c r="C1061" s="110"/>
      <c r="D1061" s="110"/>
      <c r="E1061" s="110"/>
      <c r="F1061" s="111"/>
      <c r="G1061" s="111"/>
      <c r="H1061" s="111"/>
      <c r="I1061" s="111"/>
      <c r="J1061" s="111"/>
      <c r="K1061" s="111"/>
      <c r="L1061" s="111"/>
      <c r="M1061" s="111"/>
      <c r="N1061" s="111"/>
      <c r="O1061" s="111"/>
      <c r="P1061" s="111"/>
      <c r="Q1061" s="111"/>
      <c r="R1061" s="111"/>
    </row>
    <row r="1062" spans="2:18">
      <c r="B1062" s="110"/>
      <c r="C1062" s="110"/>
      <c r="D1062" s="110"/>
      <c r="E1062" s="110"/>
      <c r="F1062" s="111"/>
      <c r="G1062" s="111"/>
      <c r="H1062" s="111"/>
      <c r="I1062" s="111"/>
      <c r="J1062" s="111"/>
      <c r="K1062" s="111"/>
      <c r="L1062" s="111"/>
      <c r="M1062" s="111"/>
      <c r="N1062" s="111"/>
      <c r="O1062" s="111"/>
      <c r="P1062" s="111"/>
      <c r="Q1062" s="111"/>
      <c r="R1062" s="111"/>
    </row>
    <row r="1063" spans="2:18">
      <c r="B1063" s="110"/>
      <c r="C1063" s="110"/>
      <c r="D1063" s="110"/>
      <c r="E1063" s="110"/>
      <c r="F1063" s="111"/>
      <c r="G1063" s="111"/>
      <c r="H1063" s="111"/>
      <c r="I1063" s="111"/>
      <c r="J1063" s="111"/>
      <c r="K1063" s="111"/>
      <c r="L1063" s="111"/>
      <c r="M1063" s="111"/>
      <c r="N1063" s="111"/>
      <c r="O1063" s="111"/>
      <c r="P1063" s="111"/>
      <c r="Q1063" s="111"/>
      <c r="R1063" s="111"/>
    </row>
    <row r="1064" spans="2:18">
      <c r="B1064" s="110"/>
      <c r="C1064" s="110"/>
      <c r="D1064" s="110"/>
      <c r="E1064" s="110"/>
      <c r="F1064" s="111"/>
      <c r="G1064" s="111"/>
      <c r="H1064" s="111"/>
      <c r="I1064" s="111"/>
      <c r="J1064" s="111"/>
      <c r="K1064" s="111"/>
      <c r="L1064" s="111"/>
      <c r="M1064" s="111"/>
      <c r="N1064" s="111"/>
      <c r="O1064" s="111"/>
      <c r="P1064" s="111"/>
      <c r="Q1064" s="111"/>
      <c r="R1064" s="111"/>
    </row>
    <row r="1065" spans="2:18">
      <c r="B1065" s="110"/>
      <c r="C1065" s="110"/>
      <c r="D1065" s="110"/>
      <c r="E1065" s="110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</row>
    <row r="1066" spans="2:18">
      <c r="B1066" s="110"/>
      <c r="C1066" s="110"/>
      <c r="D1066" s="110"/>
      <c r="E1066" s="110"/>
      <c r="F1066" s="111"/>
      <c r="G1066" s="111"/>
      <c r="H1066" s="111"/>
      <c r="I1066" s="111"/>
      <c r="J1066" s="111"/>
      <c r="K1066" s="111"/>
      <c r="L1066" s="111"/>
      <c r="M1066" s="111"/>
      <c r="N1066" s="111"/>
      <c r="O1066" s="111"/>
      <c r="P1066" s="111"/>
      <c r="Q1066" s="111"/>
      <c r="R1066" s="111"/>
    </row>
  </sheetData>
  <sheetProtection sheet="1" objects="1" scenarios="1"/>
  <mergeCells count="1">
    <mergeCell ref="B6:R6"/>
  </mergeCells>
  <phoneticPr fontId="6" type="noConversion"/>
  <conditionalFormatting sqref="B58:B324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24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25:R1048576 A1:A123 A124:A1048576 S1:XFD123 S124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139</v>
      </c>
      <c r="C1" s="67" t="s" vm="1">
        <v>216</v>
      </c>
    </row>
    <row r="2" spans="2:15">
      <c r="B2" s="46" t="s">
        <v>138</v>
      </c>
      <c r="C2" s="67" t="s">
        <v>217</v>
      </c>
    </row>
    <row r="3" spans="2:15">
      <c r="B3" s="46" t="s">
        <v>140</v>
      </c>
      <c r="C3" s="67" t="s">
        <v>218</v>
      </c>
    </row>
    <row r="4" spans="2:15">
      <c r="B4" s="46" t="s">
        <v>141</v>
      </c>
      <c r="C4" s="67">
        <v>8602</v>
      </c>
    </row>
    <row r="6" spans="2:15" ht="26.25" customHeight="1">
      <c r="B6" s="141" t="s">
        <v>169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15" s="3" customFormat="1" ht="78.75">
      <c r="B7" s="47" t="s">
        <v>110</v>
      </c>
      <c r="C7" s="48" t="s">
        <v>43</v>
      </c>
      <c r="D7" s="48" t="s">
        <v>111</v>
      </c>
      <c r="E7" s="48" t="s">
        <v>14</v>
      </c>
      <c r="F7" s="48" t="s">
        <v>63</v>
      </c>
      <c r="G7" s="48" t="s">
        <v>17</v>
      </c>
      <c r="H7" s="48" t="s">
        <v>97</v>
      </c>
      <c r="I7" s="48" t="s">
        <v>51</v>
      </c>
      <c r="J7" s="48" t="s">
        <v>18</v>
      </c>
      <c r="K7" s="48" t="s">
        <v>193</v>
      </c>
      <c r="L7" s="48" t="s">
        <v>192</v>
      </c>
      <c r="M7" s="48" t="s">
        <v>105</v>
      </c>
      <c r="N7" s="48" t="s">
        <v>142</v>
      </c>
      <c r="O7" s="50" t="s">
        <v>144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200</v>
      </c>
      <c r="L8" s="31"/>
      <c r="M8" s="31" t="s">
        <v>196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5" t="s">
        <v>2362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6">
        <v>0</v>
      </c>
      <c r="N10" s="117">
        <v>0</v>
      </c>
      <c r="O10" s="117">
        <v>0</v>
      </c>
    </row>
    <row r="11" spans="2:15" ht="20.25" customHeight="1">
      <c r="B11" s="118" t="s">
        <v>208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8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8" t="s">
        <v>191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8" t="s">
        <v>199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0"/>
      <c r="C110" s="110"/>
      <c r="D110" s="11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</sheetData>
  <sheetProtection sheet="1" objects="1" scenarios="1"/>
  <mergeCells count="1">
    <mergeCell ref="B6:O6"/>
  </mergeCells>
  <phoneticPr fontId="6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139</v>
      </c>
      <c r="C1" s="67" t="s" vm="1">
        <v>216</v>
      </c>
    </row>
    <row r="2" spans="2:10">
      <c r="B2" s="46" t="s">
        <v>138</v>
      </c>
      <c r="C2" s="67" t="s">
        <v>217</v>
      </c>
    </row>
    <row r="3" spans="2:10">
      <c r="B3" s="46" t="s">
        <v>140</v>
      </c>
      <c r="C3" s="67" t="s">
        <v>218</v>
      </c>
    </row>
    <row r="4" spans="2:10">
      <c r="B4" s="46" t="s">
        <v>141</v>
      </c>
      <c r="C4" s="67">
        <v>8602</v>
      </c>
    </row>
    <row r="6" spans="2:10" ht="26.25" customHeight="1">
      <c r="B6" s="141" t="s">
        <v>170</v>
      </c>
      <c r="C6" s="142"/>
      <c r="D6" s="142"/>
      <c r="E6" s="142"/>
      <c r="F6" s="142"/>
      <c r="G6" s="142"/>
      <c r="H6" s="142"/>
      <c r="I6" s="142"/>
      <c r="J6" s="143"/>
    </row>
    <row r="7" spans="2:10" s="3" customFormat="1" ht="78.75">
      <c r="B7" s="47" t="s">
        <v>110</v>
      </c>
      <c r="C7" s="49" t="s">
        <v>53</v>
      </c>
      <c r="D7" s="49" t="s">
        <v>82</v>
      </c>
      <c r="E7" s="49" t="s">
        <v>54</v>
      </c>
      <c r="F7" s="49" t="s">
        <v>97</v>
      </c>
      <c r="G7" s="49" t="s">
        <v>181</v>
      </c>
      <c r="H7" s="49" t="s">
        <v>142</v>
      </c>
      <c r="I7" s="49" t="s">
        <v>143</v>
      </c>
      <c r="J7" s="64" t="s">
        <v>203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5" t="s">
        <v>2363</v>
      </c>
      <c r="C10" s="68"/>
      <c r="D10" s="68"/>
      <c r="E10" s="68"/>
      <c r="F10" s="68"/>
      <c r="G10" s="116">
        <v>0</v>
      </c>
      <c r="H10" s="117">
        <v>0</v>
      </c>
      <c r="I10" s="117">
        <v>0</v>
      </c>
      <c r="J10" s="68"/>
    </row>
    <row r="11" spans="2:10" ht="22.5" customHeight="1">
      <c r="B11" s="113"/>
      <c r="C11" s="68"/>
      <c r="D11" s="68"/>
      <c r="E11" s="68"/>
      <c r="F11" s="68"/>
      <c r="G11" s="68"/>
      <c r="H11" s="68"/>
      <c r="I11" s="68"/>
      <c r="J11" s="68"/>
    </row>
    <row r="12" spans="2:10">
      <c r="B12" s="113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0"/>
      <c r="C110" s="110"/>
      <c r="D110" s="111"/>
      <c r="E110" s="111"/>
      <c r="F110" s="122"/>
      <c r="G110" s="122"/>
      <c r="H110" s="122"/>
      <c r="I110" s="122"/>
      <c r="J110" s="111"/>
    </row>
    <row r="111" spans="2:10">
      <c r="B111" s="110"/>
      <c r="C111" s="110"/>
      <c r="D111" s="111"/>
      <c r="E111" s="111"/>
      <c r="F111" s="122"/>
      <c r="G111" s="122"/>
      <c r="H111" s="122"/>
      <c r="I111" s="122"/>
      <c r="J111" s="111"/>
    </row>
    <row r="112" spans="2:10">
      <c r="B112" s="110"/>
      <c r="C112" s="110"/>
      <c r="D112" s="111"/>
      <c r="E112" s="111"/>
      <c r="F112" s="122"/>
      <c r="G112" s="122"/>
      <c r="H112" s="122"/>
      <c r="I112" s="122"/>
      <c r="J112" s="111"/>
    </row>
    <row r="113" spans="2:10">
      <c r="B113" s="110"/>
      <c r="C113" s="110"/>
      <c r="D113" s="111"/>
      <c r="E113" s="111"/>
      <c r="F113" s="122"/>
      <c r="G113" s="122"/>
      <c r="H113" s="122"/>
      <c r="I113" s="122"/>
      <c r="J113" s="111"/>
    </row>
    <row r="114" spans="2:10">
      <c r="B114" s="110"/>
      <c r="C114" s="110"/>
      <c r="D114" s="111"/>
      <c r="E114" s="111"/>
      <c r="F114" s="122"/>
      <c r="G114" s="122"/>
      <c r="H114" s="122"/>
      <c r="I114" s="122"/>
      <c r="J114" s="111"/>
    </row>
    <row r="115" spans="2:10">
      <c r="B115" s="110"/>
      <c r="C115" s="110"/>
      <c r="D115" s="111"/>
      <c r="E115" s="111"/>
      <c r="F115" s="122"/>
      <c r="G115" s="122"/>
      <c r="H115" s="122"/>
      <c r="I115" s="122"/>
      <c r="J115" s="111"/>
    </row>
    <row r="116" spans="2:10">
      <c r="B116" s="110"/>
      <c r="C116" s="110"/>
      <c r="D116" s="111"/>
      <c r="E116" s="111"/>
      <c r="F116" s="122"/>
      <c r="G116" s="122"/>
      <c r="H116" s="122"/>
      <c r="I116" s="122"/>
      <c r="J116" s="111"/>
    </row>
    <row r="117" spans="2:10">
      <c r="B117" s="110"/>
      <c r="C117" s="110"/>
      <c r="D117" s="111"/>
      <c r="E117" s="111"/>
      <c r="F117" s="122"/>
      <c r="G117" s="122"/>
      <c r="H117" s="122"/>
      <c r="I117" s="122"/>
      <c r="J117" s="111"/>
    </row>
    <row r="118" spans="2:10">
      <c r="B118" s="110"/>
      <c r="C118" s="110"/>
      <c r="D118" s="111"/>
      <c r="E118" s="111"/>
      <c r="F118" s="122"/>
      <c r="G118" s="122"/>
      <c r="H118" s="122"/>
      <c r="I118" s="122"/>
      <c r="J118" s="111"/>
    </row>
    <row r="119" spans="2:10">
      <c r="B119" s="110"/>
      <c r="C119" s="110"/>
      <c r="D119" s="111"/>
      <c r="E119" s="111"/>
      <c r="F119" s="122"/>
      <c r="G119" s="122"/>
      <c r="H119" s="122"/>
      <c r="I119" s="122"/>
      <c r="J119" s="111"/>
    </row>
    <row r="120" spans="2:10">
      <c r="B120" s="110"/>
      <c r="C120" s="110"/>
      <c r="D120" s="111"/>
      <c r="E120" s="111"/>
      <c r="F120" s="122"/>
      <c r="G120" s="122"/>
      <c r="H120" s="122"/>
      <c r="I120" s="122"/>
      <c r="J120" s="111"/>
    </row>
    <row r="121" spans="2:10">
      <c r="B121" s="110"/>
      <c r="C121" s="110"/>
      <c r="D121" s="111"/>
      <c r="E121" s="111"/>
      <c r="F121" s="122"/>
      <c r="G121" s="122"/>
      <c r="H121" s="122"/>
      <c r="I121" s="122"/>
      <c r="J121" s="111"/>
    </row>
    <row r="122" spans="2:10">
      <c r="B122" s="110"/>
      <c r="C122" s="110"/>
      <c r="D122" s="111"/>
      <c r="E122" s="111"/>
      <c r="F122" s="122"/>
      <c r="G122" s="122"/>
      <c r="H122" s="122"/>
      <c r="I122" s="122"/>
      <c r="J122" s="111"/>
    </row>
    <row r="123" spans="2:10">
      <c r="B123" s="110"/>
      <c r="C123" s="110"/>
      <c r="D123" s="111"/>
      <c r="E123" s="111"/>
      <c r="F123" s="122"/>
      <c r="G123" s="122"/>
      <c r="H123" s="122"/>
      <c r="I123" s="122"/>
      <c r="J123" s="111"/>
    </row>
    <row r="124" spans="2:10">
      <c r="B124" s="110"/>
      <c r="C124" s="110"/>
      <c r="D124" s="111"/>
      <c r="E124" s="111"/>
      <c r="F124" s="122"/>
      <c r="G124" s="122"/>
      <c r="H124" s="122"/>
      <c r="I124" s="122"/>
      <c r="J124" s="111"/>
    </row>
    <row r="125" spans="2:10">
      <c r="B125" s="110"/>
      <c r="C125" s="110"/>
      <c r="D125" s="111"/>
      <c r="E125" s="111"/>
      <c r="F125" s="122"/>
      <c r="G125" s="122"/>
      <c r="H125" s="122"/>
      <c r="I125" s="122"/>
      <c r="J125" s="111"/>
    </row>
    <row r="126" spans="2:10">
      <c r="B126" s="110"/>
      <c r="C126" s="110"/>
      <c r="D126" s="111"/>
      <c r="E126" s="111"/>
      <c r="F126" s="122"/>
      <c r="G126" s="122"/>
      <c r="H126" s="122"/>
      <c r="I126" s="122"/>
      <c r="J126" s="111"/>
    </row>
    <row r="127" spans="2:10">
      <c r="B127" s="110"/>
      <c r="C127" s="110"/>
      <c r="D127" s="111"/>
      <c r="E127" s="111"/>
      <c r="F127" s="122"/>
      <c r="G127" s="122"/>
      <c r="H127" s="122"/>
      <c r="I127" s="122"/>
      <c r="J127" s="111"/>
    </row>
    <row r="128" spans="2:10">
      <c r="B128" s="110"/>
      <c r="C128" s="110"/>
      <c r="D128" s="111"/>
      <c r="E128" s="111"/>
      <c r="F128" s="122"/>
      <c r="G128" s="122"/>
      <c r="H128" s="122"/>
      <c r="I128" s="122"/>
      <c r="J128" s="111"/>
    </row>
    <row r="129" spans="2:10">
      <c r="B129" s="110"/>
      <c r="C129" s="110"/>
      <c r="D129" s="111"/>
      <c r="E129" s="111"/>
      <c r="F129" s="122"/>
      <c r="G129" s="122"/>
      <c r="H129" s="122"/>
      <c r="I129" s="122"/>
      <c r="J129" s="111"/>
    </row>
    <row r="130" spans="2:10">
      <c r="B130" s="110"/>
      <c r="C130" s="110"/>
      <c r="D130" s="111"/>
      <c r="E130" s="111"/>
      <c r="F130" s="122"/>
      <c r="G130" s="122"/>
      <c r="H130" s="122"/>
      <c r="I130" s="122"/>
      <c r="J130" s="111"/>
    </row>
    <row r="131" spans="2:10">
      <c r="B131" s="110"/>
      <c r="C131" s="110"/>
      <c r="D131" s="111"/>
      <c r="E131" s="111"/>
      <c r="F131" s="122"/>
      <c r="G131" s="122"/>
      <c r="H131" s="122"/>
      <c r="I131" s="122"/>
      <c r="J131" s="111"/>
    </row>
    <row r="132" spans="2:10">
      <c r="B132" s="110"/>
      <c r="C132" s="110"/>
      <c r="D132" s="111"/>
      <c r="E132" s="111"/>
      <c r="F132" s="122"/>
      <c r="G132" s="122"/>
      <c r="H132" s="122"/>
      <c r="I132" s="122"/>
      <c r="J132" s="111"/>
    </row>
    <row r="133" spans="2:10">
      <c r="B133" s="110"/>
      <c r="C133" s="110"/>
      <c r="D133" s="111"/>
      <c r="E133" s="111"/>
      <c r="F133" s="122"/>
      <c r="G133" s="122"/>
      <c r="H133" s="122"/>
      <c r="I133" s="122"/>
      <c r="J133" s="111"/>
    </row>
    <row r="134" spans="2:10">
      <c r="B134" s="110"/>
      <c r="C134" s="110"/>
      <c r="D134" s="111"/>
      <c r="E134" s="111"/>
      <c r="F134" s="122"/>
      <c r="G134" s="122"/>
      <c r="H134" s="122"/>
      <c r="I134" s="122"/>
      <c r="J134" s="111"/>
    </row>
    <row r="135" spans="2:10">
      <c r="B135" s="110"/>
      <c r="C135" s="110"/>
      <c r="D135" s="111"/>
      <c r="E135" s="111"/>
      <c r="F135" s="122"/>
      <c r="G135" s="122"/>
      <c r="H135" s="122"/>
      <c r="I135" s="122"/>
      <c r="J135" s="111"/>
    </row>
    <row r="136" spans="2:10">
      <c r="B136" s="110"/>
      <c r="C136" s="110"/>
      <c r="D136" s="111"/>
      <c r="E136" s="111"/>
      <c r="F136" s="122"/>
      <c r="G136" s="122"/>
      <c r="H136" s="122"/>
      <c r="I136" s="122"/>
      <c r="J136" s="111"/>
    </row>
    <row r="137" spans="2:10">
      <c r="B137" s="110"/>
      <c r="C137" s="110"/>
      <c r="D137" s="111"/>
      <c r="E137" s="111"/>
      <c r="F137" s="122"/>
      <c r="G137" s="122"/>
      <c r="H137" s="122"/>
      <c r="I137" s="122"/>
      <c r="J137" s="111"/>
    </row>
    <row r="138" spans="2:10">
      <c r="B138" s="110"/>
      <c r="C138" s="110"/>
      <c r="D138" s="111"/>
      <c r="E138" s="111"/>
      <c r="F138" s="122"/>
      <c r="G138" s="122"/>
      <c r="H138" s="122"/>
      <c r="I138" s="122"/>
      <c r="J138" s="111"/>
    </row>
    <row r="139" spans="2:10">
      <c r="B139" s="110"/>
      <c r="C139" s="110"/>
      <c r="D139" s="111"/>
      <c r="E139" s="111"/>
      <c r="F139" s="122"/>
      <c r="G139" s="122"/>
      <c r="H139" s="122"/>
      <c r="I139" s="122"/>
      <c r="J139" s="111"/>
    </row>
    <row r="140" spans="2:10">
      <c r="B140" s="110"/>
      <c r="C140" s="110"/>
      <c r="D140" s="111"/>
      <c r="E140" s="111"/>
      <c r="F140" s="122"/>
      <c r="G140" s="122"/>
      <c r="H140" s="122"/>
      <c r="I140" s="122"/>
      <c r="J140" s="111"/>
    </row>
    <row r="141" spans="2:10">
      <c r="B141" s="110"/>
      <c r="C141" s="110"/>
      <c r="D141" s="111"/>
      <c r="E141" s="111"/>
      <c r="F141" s="122"/>
      <c r="G141" s="122"/>
      <c r="H141" s="122"/>
      <c r="I141" s="122"/>
      <c r="J141" s="111"/>
    </row>
    <row r="142" spans="2:10">
      <c r="B142" s="110"/>
      <c r="C142" s="110"/>
      <c r="D142" s="111"/>
      <c r="E142" s="111"/>
      <c r="F142" s="122"/>
      <c r="G142" s="122"/>
      <c r="H142" s="122"/>
      <c r="I142" s="122"/>
      <c r="J142" s="111"/>
    </row>
    <row r="143" spans="2:10">
      <c r="B143" s="110"/>
      <c r="C143" s="110"/>
      <c r="D143" s="111"/>
      <c r="E143" s="111"/>
      <c r="F143" s="122"/>
      <c r="G143" s="122"/>
      <c r="H143" s="122"/>
      <c r="I143" s="122"/>
      <c r="J143" s="111"/>
    </row>
    <row r="144" spans="2:10">
      <c r="B144" s="110"/>
      <c r="C144" s="110"/>
      <c r="D144" s="111"/>
      <c r="E144" s="111"/>
      <c r="F144" s="122"/>
      <c r="G144" s="122"/>
      <c r="H144" s="122"/>
      <c r="I144" s="122"/>
      <c r="J144" s="111"/>
    </row>
    <row r="145" spans="2:10">
      <c r="B145" s="110"/>
      <c r="C145" s="110"/>
      <c r="D145" s="111"/>
      <c r="E145" s="111"/>
      <c r="F145" s="122"/>
      <c r="G145" s="122"/>
      <c r="H145" s="122"/>
      <c r="I145" s="122"/>
      <c r="J145" s="111"/>
    </row>
    <row r="146" spans="2:10">
      <c r="B146" s="110"/>
      <c r="C146" s="110"/>
      <c r="D146" s="111"/>
      <c r="E146" s="111"/>
      <c r="F146" s="122"/>
      <c r="G146" s="122"/>
      <c r="H146" s="122"/>
      <c r="I146" s="122"/>
      <c r="J146" s="111"/>
    </row>
    <row r="147" spans="2:10">
      <c r="B147" s="110"/>
      <c r="C147" s="110"/>
      <c r="D147" s="111"/>
      <c r="E147" s="111"/>
      <c r="F147" s="122"/>
      <c r="G147" s="122"/>
      <c r="H147" s="122"/>
      <c r="I147" s="122"/>
      <c r="J147" s="111"/>
    </row>
    <row r="148" spans="2:10">
      <c r="B148" s="110"/>
      <c r="C148" s="110"/>
      <c r="D148" s="111"/>
      <c r="E148" s="111"/>
      <c r="F148" s="122"/>
      <c r="G148" s="122"/>
      <c r="H148" s="122"/>
      <c r="I148" s="122"/>
      <c r="J148" s="111"/>
    </row>
    <row r="149" spans="2:10">
      <c r="B149" s="110"/>
      <c r="C149" s="110"/>
      <c r="D149" s="111"/>
      <c r="E149" s="111"/>
      <c r="F149" s="122"/>
      <c r="G149" s="122"/>
      <c r="H149" s="122"/>
      <c r="I149" s="122"/>
      <c r="J149" s="111"/>
    </row>
    <row r="150" spans="2:10">
      <c r="B150" s="110"/>
      <c r="C150" s="110"/>
      <c r="D150" s="111"/>
      <c r="E150" s="111"/>
      <c r="F150" s="122"/>
      <c r="G150" s="122"/>
      <c r="H150" s="122"/>
      <c r="I150" s="122"/>
      <c r="J150" s="111"/>
    </row>
    <row r="151" spans="2:10">
      <c r="B151" s="110"/>
      <c r="C151" s="110"/>
      <c r="D151" s="111"/>
      <c r="E151" s="111"/>
      <c r="F151" s="122"/>
      <c r="G151" s="122"/>
      <c r="H151" s="122"/>
      <c r="I151" s="122"/>
      <c r="J151" s="111"/>
    </row>
    <row r="152" spans="2:10">
      <c r="B152" s="110"/>
      <c r="C152" s="110"/>
      <c r="D152" s="111"/>
      <c r="E152" s="111"/>
      <c r="F152" s="122"/>
      <c r="G152" s="122"/>
      <c r="H152" s="122"/>
      <c r="I152" s="122"/>
      <c r="J152" s="111"/>
    </row>
    <row r="153" spans="2:10">
      <c r="B153" s="110"/>
      <c r="C153" s="110"/>
      <c r="D153" s="111"/>
      <c r="E153" s="111"/>
      <c r="F153" s="122"/>
      <c r="G153" s="122"/>
      <c r="H153" s="122"/>
      <c r="I153" s="122"/>
      <c r="J153" s="111"/>
    </row>
    <row r="154" spans="2:10">
      <c r="B154" s="110"/>
      <c r="C154" s="110"/>
      <c r="D154" s="111"/>
      <c r="E154" s="111"/>
      <c r="F154" s="122"/>
      <c r="G154" s="122"/>
      <c r="H154" s="122"/>
      <c r="I154" s="122"/>
      <c r="J154" s="111"/>
    </row>
    <row r="155" spans="2:10">
      <c r="B155" s="110"/>
      <c r="C155" s="110"/>
      <c r="D155" s="111"/>
      <c r="E155" s="111"/>
      <c r="F155" s="122"/>
      <c r="G155" s="122"/>
      <c r="H155" s="122"/>
      <c r="I155" s="122"/>
      <c r="J155" s="111"/>
    </row>
    <row r="156" spans="2:10">
      <c r="B156" s="110"/>
      <c r="C156" s="110"/>
      <c r="D156" s="111"/>
      <c r="E156" s="111"/>
      <c r="F156" s="122"/>
      <c r="G156" s="122"/>
      <c r="H156" s="122"/>
      <c r="I156" s="122"/>
      <c r="J156" s="111"/>
    </row>
    <row r="157" spans="2:10">
      <c r="B157" s="110"/>
      <c r="C157" s="110"/>
      <c r="D157" s="111"/>
      <c r="E157" s="111"/>
      <c r="F157" s="122"/>
      <c r="G157" s="122"/>
      <c r="H157" s="122"/>
      <c r="I157" s="122"/>
      <c r="J157" s="111"/>
    </row>
    <row r="158" spans="2:10">
      <c r="B158" s="110"/>
      <c r="C158" s="110"/>
      <c r="D158" s="111"/>
      <c r="E158" s="111"/>
      <c r="F158" s="122"/>
      <c r="G158" s="122"/>
      <c r="H158" s="122"/>
      <c r="I158" s="122"/>
      <c r="J158" s="111"/>
    </row>
    <row r="159" spans="2:10">
      <c r="B159" s="110"/>
      <c r="C159" s="110"/>
      <c r="D159" s="111"/>
      <c r="E159" s="111"/>
      <c r="F159" s="122"/>
      <c r="G159" s="122"/>
      <c r="H159" s="122"/>
      <c r="I159" s="122"/>
      <c r="J159" s="111"/>
    </row>
    <row r="160" spans="2:10">
      <c r="B160" s="110"/>
      <c r="C160" s="110"/>
      <c r="D160" s="111"/>
      <c r="E160" s="111"/>
      <c r="F160" s="122"/>
      <c r="G160" s="122"/>
      <c r="H160" s="122"/>
      <c r="I160" s="122"/>
      <c r="J160" s="111"/>
    </row>
    <row r="161" spans="2:10">
      <c r="B161" s="110"/>
      <c r="C161" s="110"/>
      <c r="D161" s="111"/>
      <c r="E161" s="111"/>
      <c r="F161" s="122"/>
      <c r="G161" s="122"/>
      <c r="H161" s="122"/>
      <c r="I161" s="122"/>
      <c r="J161" s="111"/>
    </row>
    <row r="162" spans="2:10">
      <c r="B162" s="110"/>
      <c r="C162" s="110"/>
      <c r="D162" s="111"/>
      <c r="E162" s="111"/>
      <c r="F162" s="122"/>
      <c r="G162" s="122"/>
      <c r="H162" s="122"/>
      <c r="I162" s="122"/>
      <c r="J162" s="111"/>
    </row>
    <row r="163" spans="2:10">
      <c r="B163" s="110"/>
      <c r="C163" s="110"/>
      <c r="D163" s="111"/>
      <c r="E163" s="111"/>
      <c r="F163" s="122"/>
      <c r="G163" s="122"/>
      <c r="H163" s="122"/>
      <c r="I163" s="122"/>
      <c r="J163" s="111"/>
    </row>
    <row r="164" spans="2:10">
      <c r="B164" s="110"/>
      <c r="C164" s="110"/>
      <c r="D164" s="111"/>
      <c r="E164" s="111"/>
      <c r="F164" s="122"/>
      <c r="G164" s="122"/>
      <c r="H164" s="122"/>
      <c r="I164" s="122"/>
      <c r="J164" s="111"/>
    </row>
    <row r="165" spans="2:10">
      <c r="B165" s="110"/>
      <c r="C165" s="110"/>
      <c r="D165" s="111"/>
      <c r="E165" s="111"/>
      <c r="F165" s="122"/>
      <c r="G165" s="122"/>
      <c r="H165" s="122"/>
      <c r="I165" s="122"/>
      <c r="J165" s="111"/>
    </row>
    <row r="166" spans="2:10">
      <c r="B166" s="110"/>
      <c r="C166" s="110"/>
      <c r="D166" s="111"/>
      <c r="E166" s="111"/>
      <c r="F166" s="122"/>
      <c r="G166" s="122"/>
      <c r="H166" s="122"/>
      <c r="I166" s="122"/>
      <c r="J166" s="111"/>
    </row>
    <row r="167" spans="2:10">
      <c r="B167" s="110"/>
      <c r="C167" s="110"/>
      <c r="D167" s="111"/>
      <c r="E167" s="111"/>
      <c r="F167" s="122"/>
      <c r="G167" s="122"/>
      <c r="H167" s="122"/>
      <c r="I167" s="122"/>
      <c r="J167" s="111"/>
    </row>
    <row r="168" spans="2:10">
      <c r="B168" s="110"/>
      <c r="C168" s="110"/>
      <c r="D168" s="111"/>
      <c r="E168" s="111"/>
      <c r="F168" s="122"/>
      <c r="G168" s="122"/>
      <c r="H168" s="122"/>
      <c r="I168" s="122"/>
      <c r="J168" s="111"/>
    </row>
    <row r="169" spans="2:10">
      <c r="B169" s="110"/>
      <c r="C169" s="110"/>
      <c r="D169" s="111"/>
      <c r="E169" s="111"/>
      <c r="F169" s="122"/>
      <c r="G169" s="122"/>
      <c r="H169" s="122"/>
      <c r="I169" s="122"/>
      <c r="J169" s="111"/>
    </row>
    <row r="170" spans="2:10">
      <c r="B170" s="110"/>
      <c r="C170" s="110"/>
      <c r="D170" s="111"/>
      <c r="E170" s="111"/>
      <c r="F170" s="122"/>
      <c r="G170" s="122"/>
      <c r="H170" s="122"/>
      <c r="I170" s="122"/>
      <c r="J170" s="111"/>
    </row>
    <row r="171" spans="2:10">
      <c r="B171" s="110"/>
      <c r="C171" s="110"/>
      <c r="D171" s="111"/>
      <c r="E171" s="111"/>
      <c r="F171" s="122"/>
      <c r="G171" s="122"/>
      <c r="H171" s="122"/>
      <c r="I171" s="122"/>
      <c r="J171" s="111"/>
    </row>
    <row r="172" spans="2:10">
      <c r="B172" s="110"/>
      <c r="C172" s="110"/>
      <c r="D172" s="111"/>
      <c r="E172" s="111"/>
      <c r="F172" s="122"/>
      <c r="G172" s="122"/>
      <c r="H172" s="122"/>
      <c r="I172" s="122"/>
      <c r="J172" s="111"/>
    </row>
    <row r="173" spans="2:10">
      <c r="B173" s="110"/>
      <c r="C173" s="110"/>
      <c r="D173" s="111"/>
      <c r="E173" s="111"/>
      <c r="F173" s="122"/>
      <c r="G173" s="122"/>
      <c r="H173" s="122"/>
      <c r="I173" s="122"/>
      <c r="J173" s="111"/>
    </row>
    <row r="174" spans="2:10">
      <c r="B174" s="110"/>
      <c r="C174" s="110"/>
      <c r="D174" s="111"/>
      <c r="E174" s="111"/>
      <c r="F174" s="122"/>
      <c r="G174" s="122"/>
      <c r="H174" s="122"/>
      <c r="I174" s="122"/>
      <c r="J174" s="111"/>
    </row>
    <row r="175" spans="2:10">
      <c r="B175" s="110"/>
      <c r="C175" s="110"/>
      <c r="D175" s="111"/>
      <c r="E175" s="111"/>
      <c r="F175" s="122"/>
      <c r="G175" s="122"/>
      <c r="H175" s="122"/>
      <c r="I175" s="122"/>
      <c r="J175" s="111"/>
    </row>
    <row r="176" spans="2:10">
      <c r="B176" s="110"/>
      <c r="C176" s="110"/>
      <c r="D176" s="111"/>
      <c r="E176" s="111"/>
      <c r="F176" s="122"/>
      <c r="G176" s="122"/>
      <c r="H176" s="122"/>
      <c r="I176" s="122"/>
      <c r="J176" s="111"/>
    </row>
    <row r="177" spans="2:10">
      <c r="B177" s="110"/>
      <c r="C177" s="110"/>
      <c r="D177" s="111"/>
      <c r="E177" s="111"/>
      <c r="F177" s="122"/>
      <c r="G177" s="122"/>
      <c r="H177" s="122"/>
      <c r="I177" s="122"/>
      <c r="J177" s="111"/>
    </row>
    <row r="178" spans="2:10">
      <c r="B178" s="110"/>
      <c r="C178" s="110"/>
      <c r="D178" s="111"/>
      <c r="E178" s="111"/>
      <c r="F178" s="122"/>
      <c r="G178" s="122"/>
      <c r="H178" s="122"/>
      <c r="I178" s="122"/>
      <c r="J178" s="111"/>
    </row>
    <row r="179" spans="2:10">
      <c r="B179" s="110"/>
      <c r="C179" s="110"/>
      <c r="D179" s="111"/>
      <c r="E179" s="111"/>
      <c r="F179" s="122"/>
      <c r="G179" s="122"/>
      <c r="H179" s="122"/>
      <c r="I179" s="122"/>
      <c r="J179" s="111"/>
    </row>
    <row r="180" spans="2:10">
      <c r="B180" s="110"/>
      <c r="C180" s="110"/>
      <c r="D180" s="111"/>
      <c r="E180" s="111"/>
      <c r="F180" s="122"/>
      <c r="G180" s="122"/>
      <c r="H180" s="122"/>
      <c r="I180" s="122"/>
      <c r="J180" s="111"/>
    </row>
    <row r="181" spans="2:10">
      <c r="B181" s="110"/>
      <c r="C181" s="110"/>
      <c r="D181" s="111"/>
      <c r="E181" s="111"/>
      <c r="F181" s="122"/>
      <c r="G181" s="122"/>
      <c r="H181" s="122"/>
      <c r="I181" s="122"/>
      <c r="J181" s="111"/>
    </row>
    <row r="182" spans="2:10">
      <c r="B182" s="110"/>
      <c r="C182" s="110"/>
      <c r="D182" s="111"/>
      <c r="E182" s="111"/>
      <c r="F182" s="122"/>
      <c r="G182" s="122"/>
      <c r="H182" s="122"/>
      <c r="I182" s="122"/>
      <c r="J182" s="111"/>
    </row>
    <row r="183" spans="2:10">
      <c r="B183" s="110"/>
      <c r="C183" s="110"/>
      <c r="D183" s="111"/>
      <c r="E183" s="111"/>
      <c r="F183" s="122"/>
      <c r="G183" s="122"/>
      <c r="H183" s="122"/>
      <c r="I183" s="122"/>
      <c r="J183" s="111"/>
    </row>
    <row r="184" spans="2:10">
      <c r="B184" s="110"/>
      <c r="C184" s="110"/>
      <c r="D184" s="111"/>
      <c r="E184" s="111"/>
      <c r="F184" s="122"/>
      <c r="G184" s="122"/>
      <c r="H184" s="122"/>
      <c r="I184" s="122"/>
      <c r="J184" s="111"/>
    </row>
    <row r="185" spans="2:10">
      <c r="B185" s="110"/>
      <c r="C185" s="110"/>
      <c r="D185" s="111"/>
      <c r="E185" s="111"/>
      <c r="F185" s="122"/>
      <c r="G185" s="122"/>
      <c r="H185" s="122"/>
      <c r="I185" s="122"/>
      <c r="J185" s="111"/>
    </row>
    <row r="186" spans="2:10">
      <c r="B186" s="110"/>
      <c r="C186" s="110"/>
      <c r="D186" s="111"/>
      <c r="E186" s="111"/>
      <c r="F186" s="122"/>
      <c r="G186" s="122"/>
      <c r="H186" s="122"/>
      <c r="I186" s="122"/>
      <c r="J186" s="111"/>
    </row>
    <row r="187" spans="2:10">
      <c r="B187" s="110"/>
      <c r="C187" s="110"/>
      <c r="D187" s="111"/>
      <c r="E187" s="111"/>
      <c r="F187" s="122"/>
      <c r="G187" s="122"/>
      <c r="H187" s="122"/>
      <c r="I187" s="122"/>
      <c r="J187" s="111"/>
    </row>
    <row r="188" spans="2:10">
      <c r="B188" s="110"/>
      <c r="C188" s="110"/>
      <c r="D188" s="111"/>
      <c r="E188" s="111"/>
      <c r="F188" s="122"/>
      <c r="G188" s="122"/>
      <c r="H188" s="122"/>
      <c r="I188" s="122"/>
      <c r="J188" s="111"/>
    </row>
    <row r="189" spans="2:10">
      <c r="B189" s="110"/>
      <c r="C189" s="110"/>
      <c r="D189" s="111"/>
      <c r="E189" s="111"/>
      <c r="F189" s="122"/>
      <c r="G189" s="122"/>
      <c r="H189" s="122"/>
      <c r="I189" s="122"/>
      <c r="J189" s="111"/>
    </row>
    <row r="190" spans="2:10">
      <c r="B190" s="110"/>
      <c r="C190" s="110"/>
      <c r="D190" s="111"/>
      <c r="E190" s="111"/>
      <c r="F190" s="122"/>
      <c r="G190" s="122"/>
      <c r="H190" s="122"/>
      <c r="I190" s="122"/>
      <c r="J190" s="111"/>
    </row>
    <row r="191" spans="2:10">
      <c r="B191" s="110"/>
      <c r="C191" s="110"/>
      <c r="D191" s="111"/>
      <c r="E191" s="111"/>
      <c r="F191" s="122"/>
      <c r="G191" s="122"/>
      <c r="H191" s="122"/>
      <c r="I191" s="122"/>
      <c r="J191" s="111"/>
    </row>
    <row r="192" spans="2:10">
      <c r="B192" s="110"/>
      <c r="C192" s="110"/>
      <c r="D192" s="111"/>
      <c r="E192" s="111"/>
      <c r="F192" s="122"/>
      <c r="G192" s="122"/>
      <c r="H192" s="122"/>
      <c r="I192" s="122"/>
      <c r="J192" s="111"/>
    </row>
    <row r="193" spans="2:10">
      <c r="B193" s="110"/>
      <c r="C193" s="110"/>
      <c r="D193" s="111"/>
      <c r="E193" s="111"/>
      <c r="F193" s="122"/>
      <c r="G193" s="122"/>
      <c r="H193" s="122"/>
      <c r="I193" s="122"/>
      <c r="J193" s="111"/>
    </row>
    <row r="194" spans="2:10">
      <c r="B194" s="110"/>
      <c r="C194" s="110"/>
      <c r="D194" s="111"/>
      <c r="E194" s="111"/>
      <c r="F194" s="122"/>
      <c r="G194" s="122"/>
      <c r="H194" s="122"/>
      <c r="I194" s="122"/>
      <c r="J194" s="111"/>
    </row>
    <row r="195" spans="2:10">
      <c r="B195" s="110"/>
      <c r="C195" s="110"/>
      <c r="D195" s="111"/>
      <c r="E195" s="111"/>
      <c r="F195" s="122"/>
      <c r="G195" s="122"/>
      <c r="H195" s="122"/>
      <c r="I195" s="122"/>
      <c r="J195" s="111"/>
    </row>
    <row r="196" spans="2:10">
      <c r="B196" s="110"/>
      <c r="C196" s="110"/>
      <c r="D196" s="111"/>
      <c r="E196" s="111"/>
      <c r="F196" s="122"/>
      <c r="G196" s="122"/>
      <c r="H196" s="122"/>
      <c r="I196" s="122"/>
      <c r="J196" s="111"/>
    </row>
    <row r="197" spans="2:10">
      <c r="B197" s="110"/>
      <c r="C197" s="110"/>
      <c r="D197" s="111"/>
      <c r="E197" s="111"/>
      <c r="F197" s="122"/>
      <c r="G197" s="122"/>
      <c r="H197" s="122"/>
      <c r="I197" s="122"/>
      <c r="J197" s="111"/>
    </row>
    <row r="198" spans="2:10">
      <c r="B198" s="110"/>
      <c r="C198" s="110"/>
      <c r="D198" s="111"/>
      <c r="E198" s="111"/>
      <c r="F198" s="122"/>
      <c r="G198" s="122"/>
      <c r="H198" s="122"/>
      <c r="I198" s="122"/>
      <c r="J198" s="111"/>
    </row>
    <row r="199" spans="2:10">
      <c r="B199" s="110"/>
      <c r="C199" s="110"/>
      <c r="D199" s="111"/>
      <c r="E199" s="111"/>
      <c r="F199" s="122"/>
      <c r="G199" s="122"/>
      <c r="H199" s="122"/>
      <c r="I199" s="122"/>
      <c r="J199" s="111"/>
    </row>
    <row r="200" spans="2:10">
      <c r="B200" s="110"/>
      <c r="C200" s="110"/>
      <c r="D200" s="111"/>
      <c r="E200" s="111"/>
      <c r="F200" s="122"/>
      <c r="G200" s="122"/>
      <c r="H200" s="122"/>
      <c r="I200" s="122"/>
      <c r="J200" s="11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6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139</v>
      </c>
      <c r="C1" s="67" t="s" vm="1">
        <v>216</v>
      </c>
    </row>
    <row r="2" spans="2:11">
      <c r="B2" s="46" t="s">
        <v>138</v>
      </c>
      <c r="C2" s="67" t="s">
        <v>217</v>
      </c>
    </row>
    <row r="3" spans="2:11">
      <c r="B3" s="46" t="s">
        <v>140</v>
      </c>
      <c r="C3" s="67" t="s">
        <v>218</v>
      </c>
    </row>
    <row r="4" spans="2:11">
      <c r="B4" s="46" t="s">
        <v>141</v>
      </c>
      <c r="C4" s="67">
        <v>8602</v>
      </c>
    </row>
    <row r="6" spans="2:11" ht="26.25" customHeight="1">
      <c r="B6" s="141" t="s">
        <v>171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11" s="3" customFormat="1" ht="63">
      <c r="B7" s="47" t="s">
        <v>110</v>
      </c>
      <c r="C7" s="49" t="s">
        <v>111</v>
      </c>
      <c r="D7" s="49" t="s">
        <v>14</v>
      </c>
      <c r="E7" s="49" t="s">
        <v>15</v>
      </c>
      <c r="F7" s="49" t="s">
        <v>55</v>
      </c>
      <c r="G7" s="49" t="s">
        <v>97</v>
      </c>
      <c r="H7" s="49" t="s">
        <v>52</v>
      </c>
      <c r="I7" s="49" t="s">
        <v>105</v>
      </c>
      <c r="J7" s="49" t="s">
        <v>142</v>
      </c>
      <c r="K7" s="64" t="s">
        <v>143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196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5" t="s">
        <v>2364</v>
      </c>
      <c r="C10" s="68"/>
      <c r="D10" s="68"/>
      <c r="E10" s="68"/>
      <c r="F10" s="68"/>
      <c r="G10" s="68"/>
      <c r="H10" s="68"/>
      <c r="I10" s="116">
        <v>0</v>
      </c>
      <c r="J10" s="117">
        <v>0</v>
      </c>
      <c r="K10" s="117">
        <v>0</v>
      </c>
    </row>
    <row r="11" spans="2:11" ht="21" customHeight="1">
      <c r="B11" s="113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13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0"/>
      <c r="C110" s="110"/>
      <c r="D110" s="122"/>
      <c r="E110" s="122"/>
      <c r="F110" s="122"/>
      <c r="G110" s="122"/>
      <c r="H110" s="122"/>
      <c r="I110" s="111"/>
      <c r="J110" s="111"/>
      <c r="K110" s="111"/>
    </row>
    <row r="111" spans="2:11">
      <c r="B111" s="110"/>
      <c r="C111" s="110"/>
      <c r="D111" s="122"/>
      <c r="E111" s="122"/>
      <c r="F111" s="122"/>
      <c r="G111" s="122"/>
      <c r="H111" s="122"/>
      <c r="I111" s="111"/>
      <c r="J111" s="111"/>
      <c r="K111" s="111"/>
    </row>
    <row r="112" spans="2:11">
      <c r="B112" s="110"/>
      <c r="C112" s="110"/>
      <c r="D112" s="122"/>
      <c r="E112" s="122"/>
      <c r="F112" s="122"/>
      <c r="G112" s="122"/>
      <c r="H112" s="122"/>
      <c r="I112" s="111"/>
      <c r="J112" s="111"/>
      <c r="K112" s="111"/>
    </row>
    <row r="113" spans="2:11">
      <c r="B113" s="110"/>
      <c r="C113" s="110"/>
      <c r="D113" s="122"/>
      <c r="E113" s="122"/>
      <c r="F113" s="122"/>
      <c r="G113" s="122"/>
      <c r="H113" s="122"/>
      <c r="I113" s="111"/>
      <c r="J113" s="111"/>
      <c r="K113" s="111"/>
    </row>
    <row r="114" spans="2:11">
      <c r="B114" s="110"/>
      <c r="C114" s="110"/>
      <c r="D114" s="122"/>
      <c r="E114" s="122"/>
      <c r="F114" s="122"/>
      <c r="G114" s="122"/>
      <c r="H114" s="122"/>
      <c r="I114" s="111"/>
      <c r="J114" s="111"/>
      <c r="K114" s="111"/>
    </row>
    <row r="115" spans="2:11">
      <c r="B115" s="110"/>
      <c r="C115" s="110"/>
      <c r="D115" s="122"/>
      <c r="E115" s="122"/>
      <c r="F115" s="122"/>
      <c r="G115" s="122"/>
      <c r="H115" s="122"/>
      <c r="I115" s="111"/>
      <c r="J115" s="111"/>
      <c r="K115" s="111"/>
    </row>
    <row r="116" spans="2:11">
      <c r="B116" s="110"/>
      <c r="C116" s="110"/>
      <c r="D116" s="122"/>
      <c r="E116" s="122"/>
      <c r="F116" s="122"/>
      <c r="G116" s="122"/>
      <c r="H116" s="122"/>
      <c r="I116" s="111"/>
      <c r="J116" s="111"/>
      <c r="K116" s="111"/>
    </row>
    <row r="117" spans="2:11">
      <c r="B117" s="110"/>
      <c r="C117" s="110"/>
      <c r="D117" s="122"/>
      <c r="E117" s="122"/>
      <c r="F117" s="122"/>
      <c r="G117" s="122"/>
      <c r="H117" s="122"/>
      <c r="I117" s="111"/>
      <c r="J117" s="111"/>
      <c r="K117" s="111"/>
    </row>
    <row r="118" spans="2:11">
      <c r="B118" s="110"/>
      <c r="C118" s="110"/>
      <c r="D118" s="122"/>
      <c r="E118" s="122"/>
      <c r="F118" s="122"/>
      <c r="G118" s="122"/>
      <c r="H118" s="122"/>
      <c r="I118" s="111"/>
      <c r="J118" s="111"/>
      <c r="K118" s="111"/>
    </row>
    <row r="119" spans="2:11">
      <c r="B119" s="110"/>
      <c r="C119" s="110"/>
      <c r="D119" s="122"/>
      <c r="E119" s="122"/>
      <c r="F119" s="122"/>
      <c r="G119" s="122"/>
      <c r="H119" s="122"/>
      <c r="I119" s="111"/>
      <c r="J119" s="111"/>
      <c r="K119" s="111"/>
    </row>
    <row r="120" spans="2:11">
      <c r="B120" s="110"/>
      <c r="C120" s="110"/>
      <c r="D120" s="122"/>
      <c r="E120" s="122"/>
      <c r="F120" s="122"/>
      <c r="G120" s="122"/>
      <c r="H120" s="122"/>
      <c r="I120" s="111"/>
      <c r="J120" s="111"/>
      <c r="K120" s="111"/>
    </row>
    <row r="121" spans="2:11">
      <c r="B121" s="110"/>
      <c r="C121" s="110"/>
      <c r="D121" s="122"/>
      <c r="E121" s="122"/>
      <c r="F121" s="122"/>
      <c r="G121" s="122"/>
      <c r="H121" s="122"/>
      <c r="I121" s="111"/>
      <c r="J121" s="111"/>
      <c r="K121" s="111"/>
    </row>
    <row r="122" spans="2:11">
      <c r="B122" s="110"/>
      <c r="C122" s="110"/>
      <c r="D122" s="122"/>
      <c r="E122" s="122"/>
      <c r="F122" s="122"/>
      <c r="G122" s="122"/>
      <c r="H122" s="122"/>
      <c r="I122" s="111"/>
      <c r="J122" s="111"/>
      <c r="K122" s="111"/>
    </row>
    <row r="123" spans="2:11">
      <c r="B123" s="110"/>
      <c r="C123" s="110"/>
      <c r="D123" s="122"/>
      <c r="E123" s="122"/>
      <c r="F123" s="122"/>
      <c r="G123" s="122"/>
      <c r="H123" s="122"/>
      <c r="I123" s="111"/>
      <c r="J123" s="111"/>
      <c r="K123" s="111"/>
    </row>
    <row r="124" spans="2:11">
      <c r="B124" s="110"/>
      <c r="C124" s="110"/>
      <c r="D124" s="122"/>
      <c r="E124" s="122"/>
      <c r="F124" s="122"/>
      <c r="G124" s="122"/>
      <c r="H124" s="122"/>
      <c r="I124" s="111"/>
      <c r="J124" s="111"/>
      <c r="K124" s="111"/>
    </row>
    <row r="125" spans="2:11">
      <c r="B125" s="110"/>
      <c r="C125" s="110"/>
      <c r="D125" s="122"/>
      <c r="E125" s="122"/>
      <c r="F125" s="122"/>
      <c r="G125" s="122"/>
      <c r="H125" s="122"/>
      <c r="I125" s="111"/>
      <c r="J125" s="111"/>
      <c r="K125" s="111"/>
    </row>
    <row r="126" spans="2:11">
      <c r="B126" s="110"/>
      <c r="C126" s="110"/>
      <c r="D126" s="122"/>
      <c r="E126" s="122"/>
      <c r="F126" s="122"/>
      <c r="G126" s="122"/>
      <c r="H126" s="122"/>
      <c r="I126" s="111"/>
      <c r="J126" s="111"/>
      <c r="K126" s="111"/>
    </row>
    <row r="127" spans="2:11">
      <c r="B127" s="110"/>
      <c r="C127" s="110"/>
      <c r="D127" s="122"/>
      <c r="E127" s="122"/>
      <c r="F127" s="122"/>
      <c r="G127" s="122"/>
      <c r="H127" s="122"/>
      <c r="I127" s="111"/>
      <c r="J127" s="111"/>
      <c r="K127" s="111"/>
    </row>
    <row r="128" spans="2:11">
      <c r="B128" s="110"/>
      <c r="C128" s="110"/>
      <c r="D128" s="122"/>
      <c r="E128" s="122"/>
      <c r="F128" s="122"/>
      <c r="G128" s="122"/>
      <c r="H128" s="122"/>
      <c r="I128" s="111"/>
      <c r="J128" s="111"/>
      <c r="K128" s="111"/>
    </row>
    <row r="129" spans="2:11">
      <c r="B129" s="110"/>
      <c r="C129" s="110"/>
      <c r="D129" s="122"/>
      <c r="E129" s="122"/>
      <c r="F129" s="122"/>
      <c r="G129" s="122"/>
      <c r="H129" s="122"/>
      <c r="I129" s="111"/>
      <c r="J129" s="111"/>
      <c r="K129" s="111"/>
    </row>
    <row r="130" spans="2:11">
      <c r="B130" s="110"/>
      <c r="C130" s="110"/>
      <c r="D130" s="122"/>
      <c r="E130" s="122"/>
      <c r="F130" s="122"/>
      <c r="G130" s="122"/>
      <c r="H130" s="122"/>
      <c r="I130" s="111"/>
      <c r="J130" s="111"/>
      <c r="K130" s="111"/>
    </row>
    <row r="131" spans="2:11">
      <c r="B131" s="110"/>
      <c r="C131" s="110"/>
      <c r="D131" s="122"/>
      <c r="E131" s="122"/>
      <c r="F131" s="122"/>
      <c r="G131" s="122"/>
      <c r="H131" s="122"/>
      <c r="I131" s="111"/>
      <c r="J131" s="111"/>
      <c r="K131" s="111"/>
    </row>
    <row r="132" spans="2:11">
      <c r="B132" s="110"/>
      <c r="C132" s="110"/>
      <c r="D132" s="122"/>
      <c r="E132" s="122"/>
      <c r="F132" s="122"/>
      <c r="G132" s="122"/>
      <c r="H132" s="122"/>
      <c r="I132" s="111"/>
      <c r="J132" s="111"/>
      <c r="K132" s="111"/>
    </row>
    <row r="133" spans="2:11">
      <c r="B133" s="110"/>
      <c r="C133" s="110"/>
      <c r="D133" s="122"/>
      <c r="E133" s="122"/>
      <c r="F133" s="122"/>
      <c r="G133" s="122"/>
      <c r="H133" s="122"/>
      <c r="I133" s="111"/>
      <c r="J133" s="111"/>
      <c r="K133" s="111"/>
    </row>
    <row r="134" spans="2:11">
      <c r="B134" s="110"/>
      <c r="C134" s="110"/>
      <c r="D134" s="122"/>
      <c r="E134" s="122"/>
      <c r="F134" s="122"/>
      <c r="G134" s="122"/>
      <c r="H134" s="122"/>
      <c r="I134" s="111"/>
      <c r="J134" s="111"/>
      <c r="K134" s="111"/>
    </row>
    <row r="135" spans="2:11">
      <c r="B135" s="110"/>
      <c r="C135" s="110"/>
      <c r="D135" s="122"/>
      <c r="E135" s="122"/>
      <c r="F135" s="122"/>
      <c r="G135" s="122"/>
      <c r="H135" s="122"/>
      <c r="I135" s="111"/>
      <c r="J135" s="111"/>
      <c r="K135" s="111"/>
    </row>
    <row r="136" spans="2:11">
      <c r="B136" s="110"/>
      <c r="C136" s="110"/>
      <c r="D136" s="122"/>
      <c r="E136" s="122"/>
      <c r="F136" s="122"/>
      <c r="G136" s="122"/>
      <c r="H136" s="122"/>
      <c r="I136" s="111"/>
      <c r="J136" s="111"/>
      <c r="K136" s="111"/>
    </row>
    <row r="137" spans="2:11">
      <c r="B137" s="110"/>
      <c r="C137" s="110"/>
      <c r="D137" s="122"/>
      <c r="E137" s="122"/>
      <c r="F137" s="122"/>
      <c r="G137" s="122"/>
      <c r="H137" s="122"/>
      <c r="I137" s="111"/>
      <c r="J137" s="111"/>
      <c r="K137" s="111"/>
    </row>
    <row r="138" spans="2:11">
      <c r="B138" s="110"/>
      <c r="C138" s="110"/>
      <c r="D138" s="122"/>
      <c r="E138" s="122"/>
      <c r="F138" s="122"/>
      <c r="G138" s="122"/>
      <c r="H138" s="122"/>
      <c r="I138" s="111"/>
      <c r="J138" s="111"/>
      <c r="K138" s="111"/>
    </row>
    <row r="139" spans="2:11">
      <c r="B139" s="110"/>
      <c r="C139" s="110"/>
      <c r="D139" s="122"/>
      <c r="E139" s="122"/>
      <c r="F139" s="122"/>
      <c r="G139" s="122"/>
      <c r="H139" s="122"/>
      <c r="I139" s="111"/>
      <c r="J139" s="111"/>
      <c r="K139" s="111"/>
    </row>
    <row r="140" spans="2:11">
      <c r="B140" s="110"/>
      <c r="C140" s="110"/>
      <c r="D140" s="122"/>
      <c r="E140" s="122"/>
      <c r="F140" s="122"/>
      <c r="G140" s="122"/>
      <c r="H140" s="122"/>
      <c r="I140" s="111"/>
      <c r="J140" s="111"/>
      <c r="K140" s="111"/>
    </row>
    <row r="141" spans="2:11">
      <c r="B141" s="110"/>
      <c r="C141" s="110"/>
      <c r="D141" s="122"/>
      <c r="E141" s="122"/>
      <c r="F141" s="122"/>
      <c r="G141" s="122"/>
      <c r="H141" s="122"/>
      <c r="I141" s="111"/>
      <c r="J141" s="111"/>
      <c r="K141" s="111"/>
    </row>
    <row r="142" spans="2:11">
      <c r="B142" s="110"/>
      <c r="C142" s="110"/>
      <c r="D142" s="122"/>
      <c r="E142" s="122"/>
      <c r="F142" s="122"/>
      <c r="G142" s="122"/>
      <c r="H142" s="122"/>
      <c r="I142" s="111"/>
      <c r="J142" s="111"/>
      <c r="K142" s="111"/>
    </row>
    <row r="143" spans="2:11">
      <c r="B143" s="110"/>
      <c r="C143" s="110"/>
      <c r="D143" s="122"/>
      <c r="E143" s="122"/>
      <c r="F143" s="122"/>
      <c r="G143" s="122"/>
      <c r="H143" s="122"/>
      <c r="I143" s="111"/>
      <c r="J143" s="111"/>
      <c r="K143" s="111"/>
    </row>
    <row r="144" spans="2:11">
      <c r="B144" s="110"/>
      <c r="C144" s="110"/>
      <c r="D144" s="122"/>
      <c r="E144" s="122"/>
      <c r="F144" s="122"/>
      <c r="G144" s="122"/>
      <c r="H144" s="122"/>
      <c r="I144" s="111"/>
      <c r="J144" s="111"/>
      <c r="K144" s="111"/>
    </row>
    <row r="145" spans="2:11">
      <c r="B145" s="110"/>
      <c r="C145" s="110"/>
      <c r="D145" s="122"/>
      <c r="E145" s="122"/>
      <c r="F145" s="122"/>
      <c r="G145" s="122"/>
      <c r="H145" s="122"/>
      <c r="I145" s="111"/>
      <c r="J145" s="111"/>
      <c r="K145" s="111"/>
    </row>
    <row r="146" spans="2:11">
      <c r="B146" s="110"/>
      <c r="C146" s="110"/>
      <c r="D146" s="122"/>
      <c r="E146" s="122"/>
      <c r="F146" s="122"/>
      <c r="G146" s="122"/>
      <c r="H146" s="122"/>
      <c r="I146" s="111"/>
      <c r="J146" s="111"/>
      <c r="K146" s="111"/>
    </row>
    <row r="147" spans="2:11">
      <c r="B147" s="110"/>
      <c r="C147" s="110"/>
      <c r="D147" s="122"/>
      <c r="E147" s="122"/>
      <c r="F147" s="122"/>
      <c r="G147" s="122"/>
      <c r="H147" s="122"/>
      <c r="I147" s="111"/>
      <c r="J147" s="111"/>
      <c r="K147" s="111"/>
    </row>
    <row r="148" spans="2:11">
      <c r="B148" s="110"/>
      <c r="C148" s="110"/>
      <c r="D148" s="122"/>
      <c r="E148" s="122"/>
      <c r="F148" s="122"/>
      <c r="G148" s="122"/>
      <c r="H148" s="122"/>
      <c r="I148" s="111"/>
      <c r="J148" s="111"/>
      <c r="K148" s="111"/>
    </row>
    <row r="149" spans="2:11">
      <c r="B149" s="110"/>
      <c r="C149" s="110"/>
      <c r="D149" s="122"/>
      <c r="E149" s="122"/>
      <c r="F149" s="122"/>
      <c r="G149" s="122"/>
      <c r="H149" s="122"/>
      <c r="I149" s="111"/>
      <c r="J149" s="111"/>
      <c r="K149" s="111"/>
    </row>
    <row r="150" spans="2:11">
      <c r="B150" s="110"/>
      <c r="C150" s="110"/>
      <c r="D150" s="122"/>
      <c r="E150" s="122"/>
      <c r="F150" s="122"/>
      <c r="G150" s="122"/>
      <c r="H150" s="122"/>
      <c r="I150" s="111"/>
      <c r="J150" s="111"/>
      <c r="K150" s="111"/>
    </row>
    <row r="151" spans="2:11">
      <c r="B151" s="110"/>
      <c r="C151" s="110"/>
      <c r="D151" s="122"/>
      <c r="E151" s="122"/>
      <c r="F151" s="122"/>
      <c r="G151" s="122"/>
      <c r="H151" s="122"/>
      <c r="I151" s="111"/>
      <c r="J151" s="111"/>
      <c r="K151" s="111"/>
    </row>
    <row r="152" spans="2:11">
      <c r="B152" s="110"/>
      <c r="C152" s="110"/>
      <c r="D152" s="122"/>
      <c r="E152" s="122"/>
      <c r="F152" s="122"/>
      <c r="G152" s="122"/>
      <c r="H152" s="122"/>
      <c r="I152" s="111"/>
      <c r="J152" s="111"/>
      <c r="K152" s="111"/>
    </row>
    <row r="153" spans="2:11">
      <c r="B153" s="110"/>
      <c r="C153" s="110"/>
      <c r="D153" s="122"/>
      <c r="E153" s="122"/>
      <c r="F153" s="122"/>
      <c r="G153" s="122"/>
      <c r="H153" s="122"/>
      <c r="I153" s="111"/>
      <c r="J153" s="111"/>
      <c r="K153" s="111"/>
    </row>
    <row r="154" spans="2:11">
      <c r="B154" s="110"/>
      <c r="C154" s="110"/>
      <c r="D154" s="122"/>
      <c r="E154" s="122"/>
      <c r="F154" s="122"/>
      <c r="G154" s="122"/>
      <c r="H154" s="122"/>
      <c r="I154" s="111"/>
      <c r="J154" s="111"/>
      <c r="K154" s="111"/>
    </row>
    <row r="155" spans="2:11">
      <c r="B155" s="110"/>
      <c r="C155" s="110"/>
      <c r="D155" s="122"/>
      <c r="E155" s="122"/>
      <c r="F155" s="122"/>
      <c r="G155" s="122"/>
      <c r="H155" s="122"/>
      <c r="I155" s="111"/>
      <c r="J155" s="111"/>
      <c r="K155" s="111"/>
    </row>
    <row r="156" spans="2:11">
      <c r="B156" s="110"/>
      <c r="C156" s="110"/>
      <c r="D156" s="122"/>
      <c r="E156" s="122"/>
      <c r="F156" s="122"/>
      <c r="G156" s="122"/>
      <c r="H156" s="122"/>
      <c r="I156" s="111"/>
      <c r="J156" s="111"/>
      <c r="K156" s="111"/>
    </row>
    <row r="157" spans="2:11">
      <c r="B157" s="110"/>
      <c r="C157" s="110"/>
      <c r="D157" s="122"/>
      <c r="E157" s="122"/>
      <c r="F157" s="122"/>
      <c r="G157" s="122"/>
      <c r="H157" s="122"/>
      <c r="I157" s="111"/>
      <c r="J157" s="111"/>
      <c r="K157" s="111"/>
    </row>
    <row r="158" spans="2:11">
      <c r="B158" s="110"/>
      <c r="C158" s="110"/>
      <c r="D158" s="122"/>
      <c r="E158" s="122"/>
      <c r="F158" s="122"/>
      <c r="G158" s="122"/>
      <c r="H158" s="122"/>
      <c r="I158" s="111"/>
      <c r="J158" s="111"/>
      <c r="K158" s="111"/>
    </row>
    <row r="159" spans="2:11">
      <c r="B159" s="110"/>
      <c r="C159" s="110"/>
      <c r="D159" s="122"/>
      <c r="E159" s="122"/>
      <c r="F159" s="122"/>
      <c r="G159" s="122"/>
      <c r="H159" s="122"/>
      <c r="I159" s="111"/>
      <c r="J159" s="111"/>
      <c r="K159" s="111"/>
    </row>
    <row r="160" spans="2:11">
      <c r="B160" s="110"/>
      <c r="C160" s="110"/>
      <c r="D160" s="122"/>
      <c r="E160" s="122"/>
      <c r="F160" s="122"/>
      <c r="G160" s="122"/>
      <c r="H160" s="122"/>
      <c r="I160" s="111"/>
      <c r="J160" s="111"/>
      <c r="K160" s="111"/>
    </row>
    <row r="161" spans="2:11">
      <c r="B161" s="110"/>
      <c r="C161" s="110"/>
      <c r="D161" s="122"/>
      <c r="E161" s="122"/>
      <c r="F161" s="122"/>
      <c r="G161" s="122"/>
      <c r="H161" s="122"/>
      <c r="I161" s="111"/>
      <c r="J161" s="111"/>
      <c r="K161" s="111"/>
    </row>
    <row r="162" spans="2:11">
      <c r="B162" s="110"/>
      <c r="C162" s="110"/>
      <c r="D162" s="122"/>
      <c r="E162" s="122"/>
      <c r="F162" s="122"/>
      <c r="G162" s="122"/>
      <c r="H162" s="122"/>
      <c r="I162" s="111"/>
      <c r="J162" s="111"/>
      <c r="K162" s="111"/>
    </row>
    <row r="163" spans="2:11">
      <c r="B163" s="110"/>
      <c r="C163" s="110"/>
      <c r="D163" s="122"/>
      <c r="E163" s="122"/>
      <c r="F163" s="122"/>
      <c r="G163" s="122"/>
      <c r="H163" s="122"/>
      <c r="I163" s="111"/>
      <c r="J163" s="111"/>
      <c r="K163" s="111"/>
    </row>
    <row r="164" spans="2:11">
      <c r="B164" s="110"/>
      <c r="C164" s="110"/>
      <c r="D164" s="122"/>
      <c r="E164" s="122"/>
      <c r="F164" s="122"/>
      <c r="G164" s="122"/>
      <c r="H164" s="122"/>
      <c r="I164" s="111"/>
      <c r="J164" s="111"/>
      <c r="K164" s="111"/>
    </row>
    <row r="165" spans="2:11">
      <c r="B165" s="110"/>
      <c r="C165" s="110"/>
      <c r="D165" s="122"/>
      <c r="E165" s="122"/>
      <c r="F165" s="122"/>
      <c r="G165" s="122"/>
      <c r="H165" s="122"/>
      <c r="I165" s="111"/>
      <c r="J165" s="111"/>
      <c r="K165" s="111"/>
    </row>
    <row r="166" spans="2:11">
      <c r="B166" s="110"/>
      <c r="C166" s="110"/>
      <c r="D166" s="122"/>
      <c r="E166" s="122"/>
      <c r="F166" s="122"/>
      <c r="G166" s="122"/>
      <c r="H166" s="122"/>
      <c r="I166" s="111"/>
      <c r="J166" s="111"/>
      <c r="K166" s="111"/>
    </row>
    <row r="167" spans="2:11">
      <c r="B167" s="110"/>
      <c r="C167" s="110"/>
      <c r="D167" s="122"/>
      <c r="E167" s="122"/>
      <c r="F167" s="122"/>
      <c r="G167" s="122"/>
      <c r="H167" s="122"/>
      <c r="I167" s="111"/>
      <c r="J167" s="111"/>
      <c r="K167" s="111"/>
    </row>
    <row r="168" spans="2:11">
      <c r="B168" s="110"/>
      <c r="C168" s="110"/>
      <c r="D168" s="122"/>
      <c r="E168" s="122"/>
      <c r="F168" s="122"/>
      <c r="G168" s="122"/>
      <c r="H168" s="122"/>
      <c r="I168" s="111"/>
      <c r="J168" s="111"/>
      <c r="K168" s="111"/>
    </row>
    <row r="169" spans="2:11">
      <c r="B169" s="110"/>
      <c r="C169" s="110"/>
      <c r="D169" s="122"/>
      <c r="E169" s="122"/>
      <c r="F169" s="122"/>
      <c r="G169" s="122"/>
      <c r="H169" s="122"/>
      <c r="I169" s="111"/>
      <c r="J169" s="111"/>
      <c r="K169" s="111"/>
    </row>
    <row r="170" spans="2:11">
      <c r="B170" s="110"/>
      <c r="C170" s="110"/>
      <c r="D170" s="122"/>
      <c r="E170" s="122"/>
      <c r="F170" s="122"/>
      <c r="G170" s="122"/>
      <c r="H170" s="122"/>
      <c r="I170" s="111"/>
      <c r="J170" s="111"/>
      <c r="K170" s="111"/>
    </row>
    <row r="171" spans="2:11">
      <c r="B171" s="110"/>
      <c r="C171" s="110"/>
      <c r="D171" s="122"/>
      <c r="E171" s="122"/>
      <c r="F171" s="122"/>
      <c r="G171" s="122"/>
      <c r="H171" s="122"/>
      <c r="I171" s="111"/>
      <c r="J171" s="111"/>
      <c r="K171" s="111"/>
    </row>
    <row r="172" spans="2:11">
      <c r="B172" s="110"/>
      <c r="C172" s="110"/>
      <c r="D172" s="122"/>
      <c r="E172" s="122"/>
      <c r="F172" s="122"/>
      <c r="G172" s="122"/>
      <c r="H172" s="122"/>
      <c r="I172" s="111"/>
      <c r="J172" s="111"/>
      <c r="K172" s="111"/>
    </row>
    <row r="173" spans="2:11">
      <c r="B173" s="110"/>
      <c r="C173" s="110"/>
      <c r="D173" s="122"/>
      <c r="E173" s="122"/>
      <c r="F173" s="122"/>
      <c r="G173" s="122"/>
      <c r="H173" s="122"/>
      <c r="I173" s="111"/>
      <c r="J173" s="111"/>
      <c r="K173" s="111"/>
    </row>
    <row r="174" spans="2:11">
      <c r="B174" s="110"/>
      <c r="C174" s="110"/>
      <c r="D174" s="122"/>
      <c r="E174" s="122"/>
      <c r="F174" s="122"/>
      <c r="G174" s="122"/>
      <c r="H174" s="122"/>
      <c r="I174" s="111"/>
      <c r="J174" s="111"/>
      <c r="K174" s="111"/>
    </row>
    <row r="175" spans="2:11">
      <c r="B175" s="110"/>
      <c r="C175" s="110"/>
      <c r="D175" s="122"/>
      <c r="E175" s="122"/>
      <c r="F175" s="122"/>
      <c r="G175" s="122"/>
      <c r="H175" s="122"/>
      <c r="I175" s="111"/>
      <c r="J175" s="111"/>
      <c r="K175" s="111"/>
    </row>
    <row r="176" spans="2:11">
      <c r="B176" s="110"/>
      <c r="C176" s="110"/>
      <c r="D176" s="122"/>
      <c r="E176" s="122"/>
      <c r="F176" s="122"/>
      <c r="G176" s="122"/>
      <c r="H176" s="122"/>
      <c r="I176" s="111"/>
      <c r="J176" s="111"/>
      <c r="K176" s="111"/>
    </row>
    <row r="177" spans="2:11">
      <c r="B177" s="110"/>
      <c r="C177" s="110"/>
      <c r="D177" s="122"/>
      <c r="E177" s="122"/>
      <c r="F177" s="122"/>
      <c r="G177" s="122"/>
      <c r="H177" s="122"/>
      <c r="I177" s="111"/>
      <c r="J177" s="111"/>
      <c r="K177" s="111"/>
    </row>
    <row r="178" spans="2:11">
      <c r="B178" s="110"/>
      <c r="C178" s="110"/>
      <c r="D178" s="122"/>
      <c r="E178" s="122"/>
      <c r="F178" s="122"/>
      <c r="G178" s="122"/>
      <c r="H178" s="122"/>
      <c r="I178" s="111"/>
      <c r="J178" s="111"/>
      <c r="K178" s="111"/>
    </row>
    <row r="179" spans="2:11">
      <c r="B179" s="110"/>
      <c r="C179" s="110"/>
      <c r="D179" s="122"/>
      <c r="E179" s="122"/>
      <c r="F179" s="122"/>
      <c r="G179" s="122"/>
      <c r="H179" s="122"/>
      <c r="I179" s="111"/>
      <c r="J179" s="111"/>
      <c r="K179" s="111"/>
    </row>
    <row r="180" spans="2:11">
      <c r="B180" s="110"/>
      <c r="C180" s="110"/>
      <c r="D180" s="122"/>
      <c r="E180" s="122"/>
      <c r="F180" s="122"/>
      <c r="G180" s="122"/>
      <c r="H180" s="122"/>
      <c r="I180" s="111"/>
      <c r="J180" s="111"/>
      <c r="K180" s="111"/>
    </row>
    <row r="181" spans="2:11">
      <c r="B181" s="110"/>
      <c r="C181" s="110"/>
      <c r="D181" s="122"/>
      <c r="E181" s="122"/>
      <c r="F181" s="122"/>
      <c r="G181" s="122"/>
      <c r="H181" s="122"/>
      <c r="I181" s="111"/>
      <c r="J181" s="111"/>
      <c r="K181" s="111"/>
    </row>
    <row r="182" spans="2:11">
      <c r="B182" s="110"/>
      <c r="C182" s="110"/>
      <c r="D182" s="122"/>
      <c r="E182" s="122"/>
      <c r="F182" s="122"/>
      <c r="G182" s="122"/>
      <c r="H182" s="122"/>
      <c r="I182" s="111"/>
      <c r="J182" s="111"/>
      <c r="K182" s="111"/>
    </row>
    <row r="183" spans="2:11">
      <c r="B183" s="110"/>
      <c r="C183" s="110"/>
      <c r="D183" s="122"/>
      <c r="E183" s="122"/>
      <c r="F183" s="122"/>
      <c r="G183" s="122"/>
      <c r="H183" s="122"/>
      <c r="I183" s="111"/>
      <c r="J183" s="111"/>
      <c r="K183" s="111"/>
    </row>
    <row r="184" spans="2:11">
      <c r="B184" s="110"/>
      <c r="C184" s="110"/>
      <c r="D184" s="122"/>
      <c r="E184" s="122"/>
      <c r="F184" s="122"/>
      <c r="G184" s="122"/>
      <c r="H184" s="122"/>
      <c r="I184" s="111"/>
      <c r="J184" s="111"/>
      <c r="K184" s="111"/>
    </row>
    <row r="185" spans="2:11">
      <c r="B185" s="110"/>
      <c r="C185" s="110"/>
      <c r="D185" s="122"/>
      <c r="E185" s="122"/>
      <c r="F185" s="122"/>
      <c r="G185" s="122"/>
      <c r="H185" s="122"/>
      <c r="I185" s="111"/>
      <c r="J185" s="111"/>
      <c r="K185" s="111"/>
    </row>
    <row r="186" spans="2:11">
      <c r="B186" s="110"/>
      <c r="C186" s="110"/>
      <c r="D186" s="122"/>
      <c r="E186" s="122"/>
      <c r="F186" s="122"/>
      <c r="G186" s="122"/>
      <c r="H186" s="122"/>
      <c r="I186" s="111"/>
      <c r="J186" s="111"/>
      <c r="K186" s="111"/>
    </row>
    <row r="187" spans="2:11">
      <c r="B187" s="110"/>
      <c r="C187" s="110"/>
      <c r="D187" s="122"/>
      <c r="E187" s="122"/>
      <c r="F187" s="122"/>
      <c r="G187" s="122"/>
      <c r="H187" s="122"/>
      <c r="I187" s="111"/>
      <c r="J187" s="111"/>
      <c r="K187" s="111"/>
    </row>
    <row r="188" spans="2:11">
      <c r="B188" s="110"/>
      <c r="C188" s="110"/>
      <c r="D188" s="122"/>
      <c r="E188" s="122"/>
      <c r="F188" s="122"/>
      <c r="G188" s="122"/>
      <c r="H188" s="122"/>
      <c r="I188" s="111"/>
      <c r="J188" s="111"/>
      <c r="K188" s="111"/>
    </row>
    <row r="189" spans="2:11">
      <c r="B189" s="110"/>
      <c r="C189" s="110"/>
      <c r="D189" s="122"/>
      <c r="E189" s="122"/>
      <c r="F189" s="122"/>
      <c r="G189" s="122"/>
      <c r="H189" s="122"/>
      <c r="I189" s="111"/>
      <c r="J189" s="111"/>
      <c r="K189" s="111"/>
    </row>
    <row r="190" spans="2:11">
      <c r="B190" s="110"/>
      <c r="C190" s="110"/>
      <c r="D190" s="122"/>
      <c r="E190" s="122"/>
      <c r="F190" s="122"/>
      <c r="G190" s="122"/>
      <c r="H190" s="122"/>
      <c r="I190" s="111"/>
      <c r="J190" s="111"/>
      <c r="K190" s="111"/>
    </row>
    <row r="191" spans="2:11">
      <c r="B191" s="110"/>
      <c r="C191" s="110"/>
      <c r="D191" s="122"/>
      <c r="E191" s="122"/>
      <c r="F191" s="122"/>
      <c r="G191" s="122"/>
      <c r="H191" s="122"/>
      <c r="I191" s="111"/>
      <c r="J191" s="111"/>
      <c r="K191" s="111"/>
    </row>
    <row r="192" spans="2:11">
      <c r="B192" s="110"/>
      <c r="C192" s="110"/>
      <c r="D192" s="122"/>
      <c r="E192" s="122"/>
      <c r="F192" s="122"/>
      <c r="G192" s="122"/>
      <c r="H192" s="122"/>
      <c r="I192" s="111"/>
      <c r="J192" s="111"/>
      <c r="K192" s="111"/>
    </row>
    <row r="193" spans="2:11">
      <c r="B193" s="110"/>
      <c r="C193" s="110"/>
      <c r="D193" s="122"/>
      <c r="E193" s="122"/>
      <c r="F193" s="122"/>
      <c r="G193" s="122"/>
      <c r="H193" s="122"/>
      <c r="I193" s="111"/>
      <c r="J193" s="111"/>
      <c r="K193" s="111"/>
    </row>
    <row r="194" spans="2:11">
      <c r="B194" s="110"/>
      <c r="C194" s="110"/>
      <c r="D194" s="122"/>
      <c r="E194" s="122"/>
      <c r="F194" s="122"/>
      <c r="G194" s="122"/>
      <c r="H194" s="122"/>
      <c r="I194" s="111"/>
      <c r="J194" s="111"/>
      <c r="K194" s="111"/>
    </row>
    <row r="195" spans="2:11">
      <c r="B195" s="110"/>
      <c r="C195" s="110"/>
      <c r="D195" s="122"/>
      <c r="E195" s="122"/>
      <c r="F195" s="122"/>
      <c r="G195" s="122"/>
      <c r="H195" s="122"/>
      <c r="I195" s="111"/>
      <c r="J195" s="111"/>
      <c r="K195" s="111"/>
    </row>
    <row r="196" spans="2:11">
      <c r="B196" s="110"/>
      <c r="C196" s="110"/>
      <c r="D196" s="122"/>
      <c r="E196" s="122"/>
      <c r="F196" s="122"/>
      <c r="G196" s="122"/>
      <c r="H196" s="122"/>
      <c r="I196" s="111"/>
      <c r="J196" s="111"/>
      <c r="K196" s="111"/>
    </row>
    <row r="197" spans="2:11">
      <c r="B197" s="110"/>
      <c r="C197" s="110"/>
      <c r="D197" s="122"/>
      <c r="E197" s="122"/>
      <c r="F197" s="122"/>
      <c r="G197" s="122"/>
      <c r="H197" s="122"/>
      <c r="I197" s="111"/>
      <c r="J197" s="111"/>
      <c r="K197" s="111"/>
    </row>
    <row r="198" spans="2:11">
      <c r="B198" s="110"/>
      <c r="C198" s="110"/>
      <c r="D198" s="122"/>
      <c r="E198" s="122"/>
      <c r="F198" s="122"/>
      <c r="G198" s="122"/>
      <c r="H198" s="122"/>
      <c r="I198" s="111"/>
      <c r="J198" s="111"/>
      <c r="K198" s="111"/>
    </row>
    <row r="199" spans="2:11">
      <c r="B199" s="110"/>
      <c r="C199" s="110"/>
      <c r="D199" s="122"/>
      <c r="E199" s="122"/>
      <c r="F199" s="122"/>
      <c r="G199" s="122"/>
      <c r="H199" s="122"/>
      <c r="I199" s="111"/>
      <c r="J199" s="111"/>
      <c r="K199" s="111"/>
    </row>
    <row r="200" spans="2:11">
      <c r="B200" s="110"/>
      <c r="C200" s="110"/>
      <c r="D200" s="122"/>
      <c r="E200" s="122"/>
      <c r="F200" s="122"/>
      <c r="G200" s="122"/>
      <c r="H200" s="122"/>
      <c r="I200" s="111"/>
      <c r="J200" s="111"/>
      <c r="K200" s="111"/>
    </row>
    <row r="201" spans="2:11">
      <c r="B201" s="110"/>
      <c r="C201" s="110"/>
      <c r="D201" s="122"/>
      <c r="E201" s="122"/>
      <c r="F201" s="122"/>
      <c r="G201" s="122"/>
      <c r="H201" s="122"/>
      <c r="I201" s="111"/>
      <c r="J201" s="111"/>
      <c r="K201" s="111"/>
    </row>
    <row r="202" spans="2:11">
      <c r="B202" s="110"/>
      <c r="C202" s="110"/>
      <c r="D202" s="122"/>
      <c r="E202" s="122"/>
      <c r="F202" s="122"/>
      <c r="G202" s="122"/>
      <c r="H202" s="122"/>
      <c r="I202" s="111"/>
      <c r="J202" s="111"/>
      <c r="K202" s="111"/>
    </row>
    <row r="203" spans="2:11">
      <c r="B203" s="110"/>
      <c r="C203" s="110"/>
      <c r="D203" s="122"/>
      <c r="E203" s="122"/>
      <c r="F203" s="122"/>
      <c r="G203" s="122"/>
      <c r="H203" s="122"/>
      <c r="I203" s="111"/>
      <c r="J203" s="111"/>
      <c r="K203" s="111"/>
    </row>
    <row r="204" spans="2:11">
      <c r="B204" s="110"/>
      <c r="C204" s="110"/>
      <c r="D204" s="122"/>
      <c r="E204" s="122"/>
      <c r="F204" s="122"/>
      <c r="G204" s="122"/>
      <c r="H204" s="122"/>
      <c r="I204" s="111"/>
      <c r="J204" s="111"/>
      <c r="K204" s="111"/>
    </row>
    <row r="205" spans="2:11">
      <c r="B205" s="110"/>
      <c r="C205" s="110"/>
      <c r="D205" s="122"/>
      <c r="E205" s="122"/>
      <c r="F205" s="122"/>
      <c r="G205" s="122"/>
      <c r="H205" s="122"/>
      <c r="I205" s="111"/>
      <c r="J205" s="111"/>
      <c r="K205" s="111"/>
    </row>
    <row r="206" spans="2:11">
      <c r="B206" s="110"/>
      <c r="C206" s="110"/>
      <c r="D206" s="122"/>
      <c r="E206" s="122"/>
      <c r="F206" s="122"/>
      <c r="G206" s="122"/>
      <c r="H206" s="122"/>
      <c r="I206" s="111"/>
      <c r="J206" s="111"/>
      <c r="K206" s="111"/>
    </row>
    <row r="207" spans="2:11">
      <c r="B207" s="110"/>
      <c r="C207" s="110"/>
      <c r="D207" s="122"/>
      <c r="E207" s="122"/>
      <c r="F207" s="122"/>
      <c r="G207" s="122"/>
      <c r="H207" s="122"/>
      <c r="I207" s="111"/>
      <c r="J207" s="111"/>
      <c r="K207" s="111"/>
    </row>
    <row r="208" spans="2:11">
      <c r="B208" s="110"/>
      <c r="C208" s="110"/>
      <c r="D208" s="122"/>
      <c r="E208" s="122"/>
      <c r="F208" s="122"/>
      <c r="G208" s="122"/>
      <c r="H208" s="122"/>
      <c r="I208" s="111"/>
      <c r="J208" s="111"/>
      <c r="K208" s="111"/>
    </row>
    <row r="209" spans="2:11">
      <c r="B209" s="110"/>
      <c r="C209" s="110"/>
      <c r="D209" s="122"/>
      <c r="E209" s="122"/>
      <c r="F209" s="122"/>
      <c r="G209" s="122"/>
      <c r="H209" s="122"/>
      <c r="I209" s="111"/>
      <c r="J209" s="111"/>
      <c r="K209" s="111"/>
    </row>
    <row r="210" spans="2:11">
      <c r="B210" s="110"/>
      <c r="C210" s="110"/>
      <c r="D210" s="122"/>
      <c r="E210" s="122"/>
      <c r="F210" s="122"/>
      <c r="G210" s="122"/>
      <c r="H210" s="122"/>
      <c r="I210" s="111"/>
      <c r="J210" s="111"/>
      <c r="K210" s="111"/>
    </row>
    <row r="211" spans="2:11">
      <c r="B211" s="110"/>
      <c r="C211" s="110"/>
      <c r="D211" s="122"/>
      <c r="E211" s="122"/>
      <c r="F211" s="122"/>
      <c r="G211" s="122"/>
      <c r="H211" s="122"/>
      <c r="I211" s="111"/>
      <c r="J211" s="111"/>
      <c r="K211" s="111"/>
    </row>
    <row r="212" spans="2:11">
      <c r="B212" s="110"/>
      <c r="C212" s="110"/>
      <c r="D212" s="122"/>
      <c r="E212" s="122"/>
      <c r="F212" s="122"/>
      <c r="G212" s="122"/>
      <c r="H212" s="122"/>
      <c r="I212" s="111"/>
      <c r="J212" s="111"/>
      <c r="K212" s="111"/>
    </row>
    <row r="213" spans="2:11">
      <c r="B213" s="110"/>
      <c r="C213" s="110"/>
      <c r="D213" s="122"/>
      <c r="E213" s="122"/>
      <c r="F213" s="122"/>
      <c r="G213" s="122"/>
      <c r="H213" s="122"/>
      <c r="I213" s="111"/>
      <c r="J213" s="111"/>
      <c r="K213" s="111"/>
    </row>
    <row r="214" spans="2:11">
      <c r="B214" s="110"/>
      <c r="C214" s="110"/>
      <c r="D214" s="122"/>
      <c r="E214" s="122"/>
      <c r="F214" s="122"/>
      <c r="G214" s="122"/>
      <c r="H214" s="122"/>
      <c r="I214" s="111"/>
      <c r="J214" s="111"/>
      <c r="K214" s="111"/>
    </row>
    <row r="215" spans="2:11">
      <c r="B215" s="110"/>
      <c r="C215" s="110"/>
      <c r="D215" s="122"/>
      <c r="E215" s="122"/>
      <c r="F215" s="122"/>
      <c r="G215" s="122"/>
      <c r="H215" s="122"/>
      <c r="I215" s="111"/>
      <c r="J215" s="111"/>
      <c r="K215" s="111"/>
    </row>
    <row r="216" spans="2:11">
      <c r="B216" s="110"/>
      <c r="C216" s="110"/>
      <c r="D216" s="122"/>
      <c r="E216" s="122"/>
      <c r="F216" s="122"/>
      <c r="G216" s="122"/>
      <c r="H216" s="122"/>
      <c r="I216" s="111"/>
      <c r="J216" s="111"/>
      <c r="K216" s="111"/>
    </row>
    <row r="217" spans="2:11">
      <c r="B217" s="110"/>
      <c r="C217" s="110"/>
      <c r="D217" s="122"/>
      <c r="E217" s="122"/>
      <c r="F217" s="122"/>
      <c r="G217" s="122"/>
      <c r="H217" s="122"/>
      <c r="I217" s="111"/>
      <c r="J217" s="111"/>
      <c r="K217" s="111"/>
    </row>
    <row r="218" spans="2:11">
      <c r="B218" s="110"/>
      <c r="C218" s="110"/>
      <c r="D218" s="122"/>
      <c r="E218" s="122"/>
      <c r="F218" s="122"/>
      <c r="G218" s="122"/>
      <c r="H218" s="122"/>
      <c r="I218" s="111"/>
      <c r="J218" s="111"/>
      <c r="K218" s="111"/>
    </row>
    <row r="219" spans="2:11">
      <c r="B219" s="110"/>
      <c r="C219" s="110"/>
      <c r="D219" s="122"/>
      <c r="E219" s="122"/>
      <c r="F219" s="122"/>
      <c r="G219" s="122"/>
      <c r="H219" s="122"/>
      <c r="I219" s="111"/>
      <c r="J219" s="111"/>
      <c r="K219" s="111"/>
    </row>
    <row r="220" spans="2:11">
      <c r="B220" s="110"/>
      <c r="C220" s="110"/>
      <c r="D220" s="122"/>
      <c r="E220" s="122"/>
      <c r="F220" s="122"/>
      <c r="G220" s="122"/>
      <c r="H220" s="122"/>
      <c r="I220" s="111"/>
      <c r="J220" s="111"/>
      <c r="K220" s="111"/>
    </row>
    <row r="221" spans="2:11">
      <c r="B221" s="110"/>
      <c r="C221" s="110"/>
      <c r="D221" s="122"/>
      <c r="E221" s="122"/>
      <c r="F221" s="122"/>
      <c r="G221" s="122"/>
      <c r="H221" s="122"/>
      <c r="I221" s="111"/>
      <c r="J221" s="111"/>
      <c r="K221" s="111"/>
    </row>
    <row r="222" spans="2:11">
      <c r="B222" s="110"/>
      <c r="C222" s="110"/>
      <c r="D222" s="122"/>
      <c r="E222" s="122"/>
      <c r="F222" s="122"/>
      <c r="G222" s="122"/>
      <c r="H222" s="122"/>
      <c r="I222" s="111"/>
      <c r="J222" s="111"/>
      <c r="K222" s="111"/>
    </row>
    <row r="223" spans="2:11">
      <c r="B223" s="110"/>
      <c r="C223" s="110"/>
      <c r="D223" s="122"/>
      <c r="E223" s="122"/>
      <c r="F223" s="122"/>
      <c r="G223" s="122"/>
      <c r="H223" s="122"/>
      <c r="I223" s="111"/>
      <c r="J223" s="111"/>
      <c r="K223" s="111"/>
    </row>
    <row r="224" spans="2:11">
      <c r="B224" s="110"/>
      <c r="C224" s="110"/>
      <c r="D224" s="122"/>
      <c r="E224" s="122"/>
      <c r="F224" s="122"/>
      <c r="G224" s="122"/>
      <c r="H224" s="122"/>
      <c r="I224" s="111"/>
      <c r="J224" s="111"/>
      <c r="K224" s="111"/>
    </row>
    <row r="225" spans="2:11">
      <c r="B225" s="110"/>
      <c r="C225" s="110"/>
      <c r="D225" s="122"/>
      <c r="E225" s="122"/>
      <c r="F225" s="122"/>
      <c r="G225" s="122"/>
      <c r="H225" s="122"/>
      <c r="I225" s="111"/>
      <c r="J225" s="111"/>
      <c r="K225" s="111"/>
    </row>
    <row r="226" spans="2:11">
      <c r="B226" s="110"/>
      <c r="C226" s="110"/>
      <c r="D226" s="122"/>
      <c r="E226" s="122"/>
      <c r="F226" s="122"/>
      <c r="G226" s="122"/>
      <c r="H226" s="122"/>
      <c r="I226" s="111"/>
      <c r="J226" s="111"/>
      <c r="K226" s="111"/>
    </row>
    <row r="227" spans="2:11">
      <c r="B227" s="110"/>
      <c r="C227" s="110"/>
      <c r="D227" s="122"/>
      <c r="E227" s="122"/>
      <c r="F227" s="122"/>
      <c r="G227" s="122"/>
      <c r="H227" s="122"/>
      <c r="I227" s="111"/>
      <c r="J227" s="111"/>
      <c r="K227" s="111"/>
    </row>
    <row r="228" spans="2:11">
      <c r="B228" s="110"/>
      <c r="C228" s="110"/>
      <c r="D228" s="122"/>
      <c r="E228" s="122"/>
      <c r="F228" s="122"/>
      <c r="G228" s="122"/>
      <c r="H228" s="122"/>
      <c r="I228" s="111"/>
      <c r="J228" s="111"/>
      <c r="K228" s="111"/>
    </row>
    <row r="229" spans="2:11">
      <c r="B229" s="110"/>
      <c r="C229" s="110"/>
      <c r="D229" s="122"/>
      <c r="E229" s="122"/>
      <c r="F229" s="122"/>
      <c r="G229" s="122"/>
      <c r="H229" s="122"/>
      <c r="I229" s="111"/>
      <c r="J229" s="111"/>
      <c r="K229" s="111"/>
    </row>
    <row r="230" spans="2:11">
      <c r="B230" s="110"/>
      <c r="C230" s="110"/>
      <c r="D230" s="122"/>
      <c r="E230" s="122"/>
      <c r="F230" s="122"/>
      <c r="G230" s="122"/>
      <c r="H230" s="122"/>
      <c r="I230" s="111"/>
      <c r="J230" s="111"/>
      <c r="K230" s="111"/>
    </row>
    <row r="231" spans="2:11">
      <c r="B231" s="110"/>
      <c r="C231" s="110"/>
      <c r="D231" s="122"/>
      <c r="E231" s="122"/>
      <c r="F231" s="122"/>
      <c r="G231" s="122"/>
      <c r="H231" s="122"/>
      <c r="I231" s="111"/>
      <c r="J231" s="111"/>
      <c r="K231" s="111"/>
    </row>
    <row r="232" spans="2:11">
      <c r="B232" s="110"/>
      <c r="C232" s="110"/>
      <c r="D232" s="122"/>
      <c r="E232" s="122"/>
      <c r="F232" s="122"/>
      <c r="G232" s="122"/>
      <c r="H232" s="122"/>
      <c r="I232" s="111"/>
      <c r="J232" s="111"/>
      <c r="K232" s="111"/>
    </row>
    <row r="233" spans="2:11">
      <c r="B233" s="110"/>
      <c r="C233" s="110"/>
      <c r="D233" s="122"/>
      <c r="E233" s="122"/>
      <c r="F233" s="122"/>
      <c r="G233" s="122"/>
      <c r="H233" s="122"/>
      <c r="I233" s="111"/>
      <c r="J233" s="111"/>
      <c r="K233" s="111"/>
    </row>
    <row r="234" spans="2:11">
      <c r="B234" s="110"/>
      <c r="C234" s="110"/>
      <c r="D234" s="122"/>
      <c r="E234" s="122"/>
      <c r="F234" s="122"/>
      <c r="G234" s="122"/>
      <c r="H234" s="122"/>
      <c r="I234" s="111"/>
      <c r="J234" s="111"/>
      <c r="K234" s="111"/>
    </row>
    <row r="235" spans="2:11">
      <c r="B235" s="110"/>
      <c r="C235" s="110"/>
      <c r="D235" s="122"/>
      <c r="E235" s="122"/>
      <c r="F235" s="122"/>
      <c r="G235" s="122"/>
      <c r="H235" s="122"/>
      <c r="I235" s="111"/>
      <c r="J235" s="111"/>
      <c r="K235" s="111"/>
    </row>
    <row r="236" spans="2:11">
      <c r="B236" s="110"/>
      <c r="C236" s="110"/>
      <c r="D236" s="122"/>
      <c r="E236" s="122"/>
      <c r="F236" s="122"/>
      <c r="G236" s="122"/>
      <c r="H236" s="122"/>
      <c r="I236" s="111"/>
      <c r="J236" s="111"/>
      <c r="K236" s="111"/>
    </row>
    <row r="237" spans="2:11">
      <c r="B237" s="110"/>
      <c r="C237" s="110"/>
      <c r="D237" s="122"/>
      <c r="E237" s="122"/>
      <c r="F237" s="122"/>
      <c r="G237" s="122"/>
      <c r="H237" s="122"/>
      <c r="I237" s="111"/>
      <c r="J237" s="111"/>
      <c r="K237" s="111"/>
    </row>
    <row r="238" spans="2:11">
      <c r="B238" s="110"/>
      <c r="C238" s="110"/>
      <c r="D238" s="122"/>
      <c r="E238" s="122"/>
      <c r="F238" s="122"/>
      <c r="G238" s="122"/>
      <c r="H238" s="122"/>
      <c r="I238" s="111"/>
      <c r="J238" s="111"/>
      <c r="K238" s="111"/>
    </row>
    <row r="239" spans="2:11">
      <c r="B239" s="110"/>
      <c r="C239" s="110"/>
      <c r="D239" s="122"/>
      <c r="E239" s="122"/>
      <c r="F239" s="122"/>
      <c r="G239" s="122"/>
      <c r="H239" s="122"/>
      <c r="I239" s="111"/>
      <c r="J239" s="111"/>
      <c r="K239" s="111"/>
    </row>
    <row r="240" spans="2:11">
      <c r="B240" s="110"/>
      <c r="C240" s="110"/>
      <c r="D240" s="122"/>
      <c r="E240" s="122"/>
      <c r="F240" s="122"/>
      <c r="G240" s="122"/>
      <c r="H240" s="122"/>
      <c r="I240" s="111"/>
      <c r="J240" s="111"/>
      <c r="K240" s="111"/>
    </row>
    <row r="241" spans="2:11">
      <c r="B241" s="110"/>
      <c r="C241" s="110"/>
      <c r="D241" s="122"/>
      <c r="E241" s="122"/>
      <c r="F241" s="122"/>
      <c r="G241" s="122"/>
      <c r="H241" s="122"/>
      <c r="I241" s="111"/>
      <c r="J241" s="111"/>
      <c r="K241" s="111"/>
    </row>
    <row r="242" spans="2:11">
      <c r="B242" s="110"/>
      <c r="C242" s="110"/>
      <c r="D242" s="122"/>
      <c r="E242" s="122"/>
      <c r="F242" s="122"/>
      <c r="G242" s="122"/>
      <c r="H242" s="122"/>
      <c r="I242" s="111"/>
      <c r="J242" s="111"/>
      <c r="K242" s="111"/>
    </row>
    <row r="243" spans="2:11">
      <c r="B243" s="110"/>
      <c r="C243" s="110"/>
      <c r="D243" s="122"/>
      <c r="E243" s="122"/>
      <c r="F243" s="122"/>
      <c r="G243" s="122"/>
      <c r="H243" s="122"/>
      <c r="I243" s="111"/>
      <c r="J243" s="111"/>
      <c r="K243" s="111"/>
    </row>
    <row r="244" spans="2:11">
      <c r="B244" s="110"/>
      <c r="C244" s="110"/>
      <c r="D244" s="122"/>
      <c r="E244" s="122"/>
      <c r="F244" s="122"/>
      <c r="G244" s="122"/>
      <c r="H244" s="122"/>
      <c r="I244" s="111"/>
      <c r="J244" s="111"/>
      <c r="K244" s="111"/>
    </row>
    <row r="245" spans="2:11">
      <c r="B245" s="110"/>
      <c r="C245" s="110"/>
      <c r="D245" s="122"/>
      <c r="E245" s="122"/>
      <c r="F245" s="122"/>
      <c r="G245" s="122"/>
      <c r="H245" s="122"/>
      <c r="I245" s="111"/>
      <c r="J245" s="111"/>
      <c r="K245" s="111"/>
    </row>
    <row r="246" spans="2:11">
      <c r="B246" s="110"/>
      <c r="C246" s="110"/>
      <c r="D246" s="122"/>
      <c r="E246" s="122"/>
      <c r="F246" s="122"/>
      <c r="G246" s="122"/>
      <c r="H246" s="122"/>
      <c r="I246" s="111"/>
      <c r="J246" s="111"/>
      <c r="K246" s="111"/>
    </row>
    <row r="247" spans="2:11">
      <c r="B247" s="110"/>
      <c r="C247" s="110"/>
      <c r="D247" s="122"/>
      <c r="E247" s="122"/>
      <c r="F247" s="122"/>
      <c r="G247" s="122"/>
      <c r="H247" s="122"/>
      <c r="I247" s="111"/>
      <c r="J247" s="111"/>
      <c r="K247" s="111"/>
    </row>
    <row r="248" spans="2:11">
      <c r="B248" s="110"/>
      <c r="C248" s="110"/>
      <c r="D248" s="122"/>
      <c r="E248" s="122"/>
      <c r="F248" s="122"/>
      <c r="G248" s="122"/>
      <c r="H248" s="122"/>
      <c r="I248" s="111"/>
      <c r="J248" s="111"/>
      <c r="K248" s="111"/>
    </row>
    <row r="249" spans="2:11">
      <c r="B249" s="110"/>
      <c r="C249" s="110"/>
      <c r="D249" s="122"/>
      <c r="E249" s="122"/>
      <c r="F249" s="122"/>
      <c r="G249" s="122"/>
      <c r="H249" s="122"/>
      <c r="I249" s="111"/>
      <c r="J249" s="111"/>
      <c r="K249" s="111"/>
    </row>
    <row r="250" spans="2:11">
      <c r="B250" s="110"/>
      <c r="C250" s="110"/>
      <c r="D250" s="122"/>
      <c r="E250" s="122"/>
      <c r="F250" s="122"/>
      <c r="G250" s="122"/>
      <c r="H250" s="122"/>
      <c r="I250" s="111"/>
      <c r="J250" s="111"/>
      <c r="K250" s="111"/>
    </row>
    <row r="251" spans="2:11">
      <c r="B251" s="110"/>
      <c r="C251" s="110"/>
      <c r="D251" s="122"/>
      <c r="E251" s="122"/>
      <c r="F251" s="122"/>
      <c r="G251" s="122"/>
      <c r="H251" s="122"/>
      <c r="I251" s="111"/>
      <c r="J251" s="111"/>
      <c r="K251" s="111"/>
    </row>
    <row r="252" spans="2:11">
      <c r="B252" s="110"/>
      <c r="C252" s="110"/>
      <c r="D252" s="122"/>
      <c r="E252" s="122"/>
      <c r="F252" s="122"/>
      <c r="G252" s="122"/>
      <c r="H252" s="122"/>
      <c r="I252" s="111"/>
      <c r="J252" s="111"/>
      <c r="K252" s="111"/>
    </row>
    <row r="253" spans="2:11">
      <c r="B253" s="110"/>
      <c r="C253" s="110"/>
      <c r="D253" s="122"/>
      <c r="E253" s="122"/>
      <c r="F253" s="122"/>
      <c r="G253" s="122"/>
      <c r="H253" s="122"/>
      <c r="I253" s="111"/>
      <c r="J253" s="111"/>
      <c r="K253" s="111"/>
    </row>
    <row r="254" spans="2:11">
      <c r="B254" s="110"/>
      <c r="C254" s="110"/>
      <c r="D254" s="122"/>
      <c r="E254" s="122"/>
      <c r="F254" s="122"/>
      <c r="G254" s="122"/>
      <c r="H254" s="122"/>
      <c r="I254" s="111"/>
      <c r="J254" s="111"/>
      <c r="K254" s="111"/>
    </row>
    <row r="255" spans="2:11">
      <c r="B255" s="110"/>
      <c r="C255" s="110"/>
      <c r="D255" s="122"/>
      <c r="E255" s="122"/>
      <c r="F255" s="122"/>
      <c r="G255" s="122"/>
      <c r="H255" s="122"/>
      <c r="I255" s="111"/>
      <c r="J255" s="111"/>
      <c r="K255" s="111"/>
    </row>
    <row r="256" spans="2:11">
      <c r="B256" s="110"/>
      <c r="C256" s="110"/>
      <c r="D256" s="122"/>
      <c r="E256" s="122"/>
      <c r="F256" s="122"/>
      <c r="G256" s="122"/>
      <c r="H256" s="122"/>
      <c r="I256" s="111"/>
      <c r="J256" s="111"/>
      <c r="K256" s="111"/>
    </row>
    <row r="257" spans="2:11">
      <c r="B257" s="110"/>
      <c r="C257" s="110"/>
      <c r="D257" s="122"/>
      <c r="E257" s="122"/>
      <c r="F257" s="122"/>
      <c r="G257" s="122"/>
      <c r="H257" s="122"/>
      <c r="I257" s="111"/>
      <c r="J257" s="111"/>
      <c r="K257" s="111"/>
    </row>
    <row r="258" spans="2:11">
      <c r="B258" s="110"/>
      <c r="C258" s="110"/>
      <c r="D258" s="122"/>
      <c r="E258" s="122"/>
      <c r="F258" s="122"/>
      <c r="G258" s="122"/>
      <c r="H258" s="122"/>
      <c r="I258" s="111"/>
      <c r="J258" s="111"/>
      <c r="K258" s="111"/>
    </row>
    <row r="259" spans="2:11">
      <c r="B259" s="110"/>
      <c r="C259" s="110"/>
      <c r="D259" s="122"/>
      <c r="E259" s="122"/>
      <c r="F259" s="122"/>
      <c r="G259" s="122"/>
      <c r="H259" s="122"/>
      <c r="I259" s="111"/>
      <c r="J259" s="111"/>
      <c r="K259" s="111"/>
    </row>
    <row r="260" spans="2:11">
      <c r="B260" s="110"/>
      <c r="C260" s="110"/>
      <c r="D260" s="122"/>
      <c r="E260" s="122"/>
      <c r="F260" s="122"/>
      <c r="G260" s="122"/>
      <c r="H260" s="122"/>
      <c r="I260" s="111"/>
      <c r="J260" s="111"/>
      <c r="K260" s="111"/>
    </row>
    <row r="261" spans="2:11">
      <c r="B261" s="110"/>
      <c r="C261" s="110"/>
      <c r="D261" s="122"/>
      <c r="E261" s="122"/>
      <c r="F261" s="122"/>
      <c r="G261" s="122"/>
      <c r="H261" s="122"/>
      <c r="I261" s="111"/>
      <c r="J261" s="111"/>
      <c r="K261" s="111"/>
    </row>
    <row r="262" spans="2:11">
      <c r="B262" s="110"/>
      <c r="C262" s="110"/>
      <c r="D262" s="122"/>
      <c r="E262" s="122"/>
      <c r="F262" s="122"/>
      <c r="G262" s="122"/>
      <c r="H262" s="122"/>
      <c r="I262" s="111"/>
      <c r="J262" s="111"/>
      <c r="K262" s="111"/>
    </row>
    <row r="263" spans="2:11">
      <c r="B263" s="110"/>
      <c r="C263" s="110"/>
      <c r="D263" s="122"/>
      <c r="E263" s="122"/>
      <c r="F263" s="122"/>
      <c r="G263" s="122"/>
      <c r="H263" s="122"/>
      <c r="I263" s="111"/>
      <c r="J263" s="111"/>
      <c r="K263" s="111"/>
    </row>
    <row r="264" spans="2:11">
      <c r="B264" s="110"/>
      <c r="C264" s="110"/>
      <c r="D264" s="122"/>
      <c r="E264" s="122"/>
      <c r="F264" s="122"/>
      <c r="G264" s="122"/>
      <c r="H264" s="122"/>
      <c r="I264" s="111"/>
      <c r="J264" s="111"/>
      <c r="K264" s="111"/>
    </row>
    <row r="265" spans="2:11">
      <c r="B265" s="110"/>
      <c r="C265" s="110"/>
      <c r="D265" s="122"/>
      <c r="E265" s="122"/>
      <c r="F265" s="122"/>
      <c r="G265" s="122"/>
      <c r="H265" s="122"/>
      <c r="I265" s="111"/>
      <c r="J265" s="111"/>
      <c r="K265" s="111"/>
    </row>
    <row r="266" spans="2:11">
      <c r="B266" s="110"/>
      <c r="C266" s="110"/>
      <c r="D266" s="122"/>
      <c r="E266" s="122"/>
      <c r="F266" s="122"/>
      <c r="G266" s="122"/>
      <c r="H266" s="122"/>
      <c r="I266" s="111"/>
      <c r="J266" s="111"/>
      <c r="K266" s="111"/>
    </row>
    <row r="267" spans="2:11">
      <c r="B267" s="110"/>
      <c r="C267" s="110"/>
      <c r="D267" s="122"/>
      <c r="E267" s="122"/>
      <c r="F267" s="122"/>
      <c r="G267" s="122"/>
      <c r="H267" s="122"/>
      <c r="I267" s="111"/>
      <c r="J267" s="111"/>
      <c r="K267" s="111"/>
    </row>
    <row r="268" spans="2:11">
      <c r="B268" s="110"/>
      <c r="C268" s="110"/>
      <c r="D268" s="122"/>
      <c r="E268" s="122"/>
      <c r="F268" s="122"/>
      <c r="G268" s="122"/>
      <c r="H268" s="122"/>
      <c r="I268" s="111"/>
      <c r="J268" s="111"/>
      <c r="K268" s="111"/>
    </row>
    <row r="269" spans="2:11">
      <c r="B269" s="110"/>
      <c r="C269" s="110"/>
      <c r="D269" s="122"/>
      <c r="E269" s="122"/>
      <c r="F269" s="122"/>
      <c r="G269" s="122"/>
      <c r="H269" s="122"/>
      <c r="I269" s="111"/>
      <c r="J269" s="111"/>
      <c r="K269" s="111"/>
    </row>
    <row r="270" spans="2:11">
      <c r="B270" s="110"/>
      <c r="C270" s="110"/>
      <c r="D270" s="122"/>
      <c r="E270" s="122"/>
      <c r="F270" s="122"/>
      <c r="G270" s="122"/>
      <c r="H270" s="122"/>
      <c r="I270" s="111"/>
      <c r="J270" s="111"/>
      <c r="K270" s="111"/>
    </row>
    <row r="271" spans="2:11">
      <c r="B271" s="110"/>
      <c r="C271" s="110"/>
      <c r="D271" s="122"/>
      <c r="E271" s="122"/>
      <c r="F271" s="122"/>
      <c r="G271" s="122"/>
      <c r="H271" s="122"/>
      <c r="I271" s="111"/>
      <c r="J271" s="111"/>
      <c r="K271" s="111"/>
    </row>
    <row r="272" spans="2:11">
      <c r="B272" s="110"/>
      <c r="C272" s="110"/>
      <c r="D272" s="122"/>
      <c r="E272" s="122"/>
      <c r="F272" s="122"/>
      <c r="G272" s="122"/>
      <c r="H272" s="122"/>
      <c r="I272" s="111"/>
      <c r="J272" s="111"/>
      <c r="K272" s="111"/>
    </row>
    <row r="273" spans="2:11">
      <c r="B273" s="110"/>
      <c r="C273" s="110"/>
      <c r="D273" s="122"/>
      <c r="E273" s="122"/>
      <c r="F273" s="122"/>
      <c r="G273" s="122"/>
      <c r="H273" s="122"/>
      <c r="I273" s="111"/>
      <c r="J273" s="111"/>
      <c r="K273" s="111"/>
    </row>
    <row r="274" spans="2:11">
      <c r="B274" s="110"/>
      <c r="C274" s="110"/>
      <c r="D274" s="122"/>
      <c r="E274" s="122"/>
      <c r="F274" s="122"/>
      <c r="G274" s="122"/>
      <c r="H274" s="122"/>
      <c r="I274" s="111"/>
      <c r="J274" s="111"/>
      <c r="K274" s="111"/>
    </row>
    <row r="275" spans="2:11">
      <c r="B275" s="110"/>
      <c r="C275" s="110"/>
      <c r="D275" s="122"/>
      <c r="E275" s="122"/>
      <c r="F275" s="122"/>
      <c r="G275" s="122"/>
      <c r="H275" s="122"/>
      <c r="I275" s="111"/>
      <c r="J275" s="111"/>
      <c r="K275" s="111"/>
    </row>
    <row r="276" spans="2:11">
      <c r="B276" s="110"/>
      <c r="C276" s="110"/>
      <c r="D276" s="122"/>
      <c r="E276" s="122"/>
      <c r="F276" s="122"/>
      <c r="G276" s="122"/>
      <c r="H276" s="122"/>
      <c r="I276" s="111"/>
      <c r="J276" s="111"/>
      <c r="K276" s="111"/>
    </row>
    <row r="277" spans="2:11">
      <c r="B277" s="110"/>
      <c r="C277" s="110"/>
      <c r="D277" s="122"/>
      <c r="E277" s="122"/>
      <c r="F277" s="122"/>
      <c r="G277" s="122"/>
      <c r="H277" s="122"/>
      <c r="I277" s="111"/>
      <c r="J277" s="111"/>
      <c r="K277" s="111"/>
    </row>
    <row r="278" spans="2:11">
      <c r="B278" s="110"/>
      <c r="C278" s="110"/>
      <c r="D278" s="122"/>
      <c r="E278" s="122"/>
      <c r="F278" s="122"/>
      <c r="G278" s="122"/>
      <c r="H278" s="122"/>
      <c r="I278" s="111"/>
      <c r="J278" s="111"/>
      <c r="K278" s="111"/>
    </row>
    <row r="279" spans="2:11">
      <c r="B279" s="110"/>
      <c r="C279" s="110"/>
      <c r="D279" s="122"/>
      <c r="E279" s="122"/>
      <c r="F279" s="122"/>
      <c r="G279" s="122"/>
      <c r="H279" s="122"/>
      <c r="I279" s="111"/>
      <c r="J279" s="111"/>
      <c r="K279" s="111"/>
    </row>
    <row r="280" spans="2:11">
      <c r="B280" s="110"/>
      <c r="C280" s="110"/>
      <c r="D280" s="122"/>
      <c r="E280" s="122"/>
      <c r="F280" s="122"/>
      <c r="G280" s="122"/>
      <c r="H280" s="122"/>
      <c r="I280" s="111"/>
      <c r="J280" s="111"/>
      <c r="K280" s="111"/>
    </row>
    <row r="281" spans="2:11">
      <c r="B281" s="110"/>
      <c r="C281" s="110"/>
      <c r="D281" s="122"/>
      <c r="E281" s="122"/>
      <c r="F281" s="122"/>
      <c r="G281" s="122"/>
      <c r="H281" s="122"/>
      <c r="I281" s="111"/>
      <c r="J281" s="111"/>
      <c r="K281" s="111"/>
    </row>
    <row r="282" spans="2:11">
      <c r="B282" s="110"/>
      <c r="C282" s="110"/>
      <c r="D282" s="122"/>
      <c r="E282" s="122"/>
      <c r="F282" s="122"/>
      <c r="G282" s="122"/>
      <c r="H282" s="122"/>
      <c r="I282" s="111"/>
      <c r="J282" s="111"/>
      <c r="K282" s="111"/>
    </row>
    <row r="283" spans="2:11">
      <c r="B283" s="110"/>
      <c r="C283" s="110"/>
      <c r="D283" s="122"/>
      <c r="E283" s="122"/>
      <c r="F283" s="122"/>
      <c r="G283" s="122"/>
      <c r="H283" s="122"/>
      <c r="I283" s="111"/>
      <c r="J283" s="111"/>
      <c r="K283" s="111"/>
    </row>
    <row r="284" spans="2:11">
      <c r="B284" s="110"/>
      <c r="C284" s="110"/>
      <c r="D284" s="122"/>
      <c r="E284" s="122"/>
      <c r="F284" s="122"/>
      <c r="G284" s="122"/>
      <c r="H284" s="122"/>
      <c r="I284" s="111"/>
      <c r="J284" s="111"/>
      <c r="K284" s="111"/>
    </row>
    <row r="285" spans="2:11">
      <c r="B285" s="110"/>
      <c r="C285" s="110"/>
      <c r="D285" s="122"/>
      <c r="E285" s="122"/>
      <c r="F285" s="122"/>
      <c r="G285" s="122"/>
      <c r="H285" s="122"/>
      <c r="I285" s="111"/>
      <c r="J285" s="111"/>
      <c r="K285" s="111"/>
    </row>
    <row r="286" spans="2:11">
      <c r="B286" s="110"/>
      <c r="C286" s="110"/>
      <c r="D286" s="122"/>
      <c r="E286" s="122"/>
      <c r="F286" s="122"/>
      <c r="G286" s="122"/>
      <c r="H286" s="122"/>
      <c r="I286" s="111"/>
      <c r="J286" s="111"/>
      <c r="K286" s="111"/>
    </row>
    <row r="287" spans="2:11">
      <c r="B287" s="110"/>
      <c r="C287" s="110"/>
      <c r="D287" s="122"/>
      <c r="E287" s="122"/>
      <c r="F287" s="122"/>
      <c r="G287" s="122"/>
      <c r="H287" s="122"/>
      <c r="I287" s="111"/>
      <c r="J287" s="111"/>
      <c r="K287" s="111"/>
    </row>
    <row r="288" spans="2:11">
      <c r="B288" s="110"/>
      <c r="C288" s="110"/>
      <c r="D288" s="122"/>
      <c r="E288" s="122"/>
      <c r="F288" s="122"/>
      <c r="G288" s="122"/>
      <c r="H288" s="122"/>
      <c r="I288" s="111"/>
      <c r="J288" s="111"/>
      <c r="K288" s="111"/>
    </row>
    <row r="289" spans="2:11">
      <c r="B289" s="110"/>
      <c r="C289" s="110"/>
      <c r="D289" s="122"/>
      <c r="E289" s="122"/>
      <c r="F289" s="122"/>
      <c r="G289" s="122"/>
      <c r="H289" s="122"/>
      <c r="I289" s="111"/>
      <c r="J289" s="111"/>
      <c r="K289" s="111"/>
    </row>
    <row r="290" spans="2:11">
      <c r="B290" s="110"/>
      <c r="C290" s="110"/>
      <c r="D290" s="122"/>
      <c r="E290" s="122"/>
      <c r="F290" s="122"/>
      <c r="G290" s="122"/>
      <c r="H290" s="122"/>
      <c r="I290" s="111"/>
      <c r="J290" s="111"/>
      <c r="K290" s="111"/>
    </row>
    <row r="291" spans="2:11">
      <c r="B291" s="110"/>
      <c r="C291" s="110"/>
      <c r="D291" s="122"/>
      <c r="E291" s="122"/>
      <c r="F291" s="122"/>
      <c r="G291" s="122"/>
      <c r="H291" s="122"/>
      <c r="I291" s="111"/>
      <c r="J291" s="111"/>
      <c r="K291" s="111"/>
    </row>
    <row r="292" spans="2:11">
      <c r="B292" s="110"/>
      <c r="C292" s="110"/>
      <c r="D292" s="122"/>
      <c r="E292" s="122"/>
      <c r="F292" s="122"/>
      <c r="G292" s="122"/>
      <c r="H292" s="122"/>
      <c r="I292" s="111"/>
      <c r="J292" s="111"/>
      <c r="K292" s="111"/>
    </row>
    <row r="293" spans="2:11">
      <c r="B293" s="110"/>
      <c r="C293" s="110"/>
      <c r="D293" s="122"/>
      <c r="E293" s="122"/>
      <c r="F293" s="122"/>
      <c r="G293" s="122"/>
      <c r="H293" s="122"/>
      <c r="I293" s="111"/>
      <c r="J293" s="111"/>
      <c r="K293" s="111"/>
    </row>
    <row r="294" spans="2:11">
      <c r="B294" s="110"/>
      <c r="C294" s="110"/>
      <c r="D294" s="122"/>
      <c r="E294" s="122"/>
      <c r="F294" s="122"/>
      <c r="G294" s="122"/>
      <c r="H294" s="122"/>
      <c r="I294" s="111"/>
      <c r="J294" s="111"/>
      <c r="K294" s="111"/>
    </row>
    <row r="295" spans="2:11">
      <c r="B295" s="110"/>
      <c r="C295" s="110"/>
      <c r="D295" s="122"/>
      <c r="E295" s="122"/>
      <c r="F295" s="122"/>
      <c r="G295" s="122"/>
      <c r="H295" s="122"/>
      <c r="I295" s="111"/>
      <c r="J295" s="111"/>
      <c r="K295" s="111"/>
    </row>
    <row r="296" spans="2:11">
      <c r="B296" s="110"/>
      <c r="C296" s="110"/>
      <c r="D296" s="122"/>
      <c r="E296" s="122"/>
      <c r="F296" s="122"/>
      <c r="G296" s="122"/>
      <c r="H296" s="122"/>
      <c r="I296" s="111"/>
      <c r="J296" s="111"/>
      <c r="K296" s="111"/>
    </row>
    <row r="297" spans="2:11">
      <c r="B297" s="110"/>
      <c r="C297" s="110"/>
      <c r="D297" s="122"/>
      <c r="E297" s="122"/>
      <c r="F297" s="122"/>
      <c r="G297" s="122"/>
      <c r="H297" s="122"/>
      <c r="I297" s="111"/>
      <c r="J297" s="111"/>
      <c r="K297" s="111"/>
    </row>
    <row r="298" spans="2:11">
      <c r="B298" s="110"/>
      <c r="C298" s="110"/>
      <c r="D298" s="122"/>
      <c r="E298" s="122"/>
      <c r="F298" s="122"/>
      <c r="G298" s="122"/>
      <c r="H298" s="122"/>
      <c r="I298" s="111"/>
      <c r="J298" s="111"/>
      <c r="K298" s="111"/>
    </row>
    <row r="299" spans="2:11">
      <c r="B299" s="110"/>
      <c r="C299" s="110"/>
      <c r="D299" s="122"/>
      <c r="E299" s="122"/>
      <c r="F299" s="122"/>
      <c r="G299" s="122"/>
      <c r="H299" s="122"/>
      <c r="I299" s="111"/>
      <c r="J299" s="111"/>
      <c r="K299" s="111"/>
    </row>
    <row r="300" spans="2:11">
      <c r="B300" s="110"/>
      <c r="C300" s="110"/>
      <c r="D300" s="122"/>
      <c r="E300" s="122"/>
      <c r="F300" s="122"/>
      <c r="G300" s="122"/>
      <c r="H300" s="122"/>
      <c r="I300" s="111"/>
      <c r="J300" s="111"/>
      <c r="K300" s="111"/>
    </row>
    <row r="301" spans="2:11">
      <c r="B301" s="110"/>
      <c r="C301" s="110"/>
      <c r="D301" s="122"/>
      <c r="E301" s="122"/>
      <c r="F301" s="122"/>
      <c r="G301" s="122"/>
      <c r="H301" s="122"/>
      <c r="I301" s="111"/>
      <c r="J301" s="111"/>
      <c r="K301" s="111"/>
    </row>
    <row r="302" spans="2:11">
      <c r="B302" s="110"/>
      <c r="C302" s="110"/>
      <c r="D302" s="122"/>
      <c r="E302" s="122"/>
      <c r="F302" s="122"/>
      <c r="G302" s="122"/>
      <c r="H302" s="122"/>
      <c r="I302" s="111"/>
      <c r="J302" s="111"/>
      <c r="K302" s="111"/>
    </row>
    <row r="303" spans="2:11">
      <c r="B303" s="110"/>
      <c r="C303" s="110"/>
      <c r="D303" s="122"/>
      <c r="E303" s="122"/>
      <c r="F303" s="122"/>
      <c r="G303" s="122"/>
      <c r="H303" s="122"/>
      <c r="I303" s="111"/>
      <c r="J303" s="111"/>
      <c r="K303" s="111"/>
    </row>
    <row r="304" spans="2:11">
      <c r="B304" s="110"/>
      <c r="C304" s="110"/>
      <c r="D304" s="122"/>
      <c r="E304" s="122"/>
      <c r="F304" s="122"/>
      <c r="G304" s="122"/>
      <c r="H304" s="122"/>
      <c r="I304" s="111"/>
      <c r="J304" s="111"/>
      <c r="K304" s="111"/>
    </row>
    <row r="305" spans="2:11">
      <c r="B305" s="110"/>
      <c r="C305" s="110"/>
      <c r="D305" s="122"/>
      <c r="E305" s="122"/>
      <c r="F305" s="122"/>
      <c r="G305" s="122"/>
      <c r="H305" s="122"/>
      <c r="I305" s="111"/>
      <c r="J305" s="111"/>
      <c r="K305" s="111"/>
    </row>
    <row r="306" spans="2:11">
      <c r="B306" s="110"/>
      <c r="C306" s="110"/>
      <c r="D306" s="122"/>
      <c r="E306" s="122"/>
      <c r="F306" s="122"/>
      <c r="G306" s="122"/>
      <c r="H306" s="122"/>
      <c r="I306" s="111"/>
      <c r="J306" s="111"/>
      <c r="K306" s="111"/>
    </row>
    <row r="307" spans="2:11">
      <c r="B307" s="110"/>
      <c r="C307" s="110"/>
      <c r="D307" s="122"/>
      <c r="E307" s="122"/>
      <c r="F307" s="122"/>
      <c r="G307" s="122"/>
      <c r="H307" s="122"/>
      <c r="I307" s="111"/>
      <c r="J307" s="111"/>
      <c r="K307" s="111"/>
    </row>
    <row r="308" spans="2:11">
      <c r="B308" s="110"/>
      <c r="C308" s="110"/>
      <c r="D308" s="122"/>
      <c r="E308" s="122"/>
      <c r="F308" s="122"/>
      <c r="G308" s="122"/>
      <c r="H308" s="122"/>
      <c r="I308" s="111"/>
      <c r="J308" s="111"/>
      <c r="K308" s="111"/>
    </row>
    <row r="309" spans="2:11">
      <c r="B309" s="110"/>
      <c r="C309" s="110"/>
      <c r="D309" s="122"/>
      <c r="E309" s="122"/>
      <c r="F309" s="122"/>
      <c r="G309" s="122"/>
      <c r="H309" s="122"/>
      <c r="I309" s="111"/>
      <c r="J309" s="111"/>
      <c r="K309" s="111"/>
    </row>
    <row r="310" spans="2:11">
      <c r="B310" s="110"/>
      <c r="C310" s="110"/>
      <c r="D310" s="122"/>
      <c r="E310" s="122"/>
      <c r="F310" s="122"/>
      <c r="G310" s="122"/>
      <c r="H310" s="122"/>
      <c r="I310" s="111"/>
      <c r="J310" s="111"/>
      <c r="K310" s="111"/>
    </row>
    <row r="311" spans="2:11">
      <c r="B311" s="110"/>
      <c r="C311" s="110"/>
      <c r="D311" s="122"/>
      <c r="E311" s="122"/>
      <c r="F311" s="122"/>
      <c r="G311" s="122"/>
      <c r="H311" s="122"/>
      <c r="I311" s="111"/>
      <c r="J311" s="111"/>
      <c r="K311" s="111"/>
    </row>
    <row r="312" spans="2:11">
      <c r="B312" s="110"/>
      <c r="C312" s="110"/>
      <c r="D312" s="122"/>
      <c r="E312" s="122"/>
      <c r="F312" s="122"/>
      <c r="G312" s="122"/>
      <c r="H312" s="122"/>
      <c r="I312" s="111"/>
      <c r="J312" s="111"/>
      <c r="K312" s="11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41" style="2" customWidth="1"/>
    <col min="3" max="3" width="37.7109375" style="1" customWidth="1"/>
    <col min="4" max="4" width="4.5703125" style="1" bestFit="1" customWidth="1"/>
    <col min="5" max="5" width="9" style="1" bestFit="1" customWidth="1"/>
    <col min="6" max="6" width="10.42578125" style="1" customWidth="1"/>
    <col min="7" max="7" width="14.140625" style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139</v>
      </c>
      <c r="C1" s="67" t="s" vm="1">
        <v>216</v>
      </c>
    </row>
    <row r="2" spans="2:15">
      <c r="B2" s="46" t="s">
        <v>138</v>
      </c>
      <c r="C2" s="67" t="s">
        <v>217</v>
      </c>
    </row>
    <row r="3" spans="2:15">
      <c r="B3" s="46" t="s">
        <v>140</v>
      </c>
      <c r="C3" s="67" t="s">
        <v>218</v>
      </c>
    </row>
    <row r="4" spans="2:15">
      <c r="B4" s="46" t="s">
        <v>141</v>
      </c>
      <c r="C4" s="67">
        <v>8602</v>
      </c>
    </row>
    <row r="6" spans="2:15" ht="26.25" customHeight="1">
      <c r="B6" s="141" t="s">
        <v>172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15" s="3" customFormat="1" ht="63">
      <c r="B7" s="47" t="s">
        <v>110</v>
      </c>
      <c r="C7" s="49" t="s">
        <v>43</v>
      </c>
      <c r="D7" s="49" t="s">
        <v>14</v>
      </c>
      <c r="E7" s="49" t="s">
        <v>15</v>
      </c>
      <c r="F7" s="49" t="s">
        <v>55</v>
      </c>
      <c r="G7" s="49" t="s">
        <v>97</v>
      </c>
      <c r="H7" s="49" t="s">
        <v>52</v>
      </c>
      <c r="I7" s="49" t="s">
        <v>105</v>
      </c>
      <c r="J7" s="49" t="s">
        <v>142</v>
      </c>
      <c r="K7" s="51" t="s">
        <v>143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196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5" t="s">
        <v>2365</v>
      </c>
      <c r="C10" s="68"/>
      <c r="D10" s="68"/>
      <c r="E10" s="68"/>
      <c r="F10" s="68"/>
      <c r="G10" s="68"/>
      <c r="H10" s="68"/>
      <c r="I10" s="116">
        <f>I11</f>
        <v>-1.557545671</v>
      </c>
      <c r="J10" s="117">
        <f>IFERROR(I10/$I$10,0)</f>
        <v>1</v>
      </c>
      <c r="K10" s="117">
        <f>I10/'סכום נכסי הקרן'!$C$42</f>
        <v>-2.004628206438938E-5</v>
      </c>
      <c r="O10" s="1"/>
    </row>
    <row r="11" spans="2:15" ht="21" customHeight="1">
      <c r="B11" s="127" t="s">
        <v>187</v>
      </c>
      <c r="C11" s="127"/>
      <c r="D11" s="127"/>
      <c r="E11" s="127"/>
      <c r="F11" s="127"/>
      <c r="G11" s="127"/>
      <c r="H11" s="128"/>
      <c r="I11" s="129">
        <f>I12+I13</f>
        <v>-1.557545671</v>
      </c>
      <c r="J11" s="117">
        <f t="shared" ref="J11:J12" si="0">IFERROR(I11/$I$10,0)</f>
        <v>1</v>
      </c>
      <c r="K11" s="117">
        <f>I11/'סכום נכסי הקרן'!$C$42</f>
        <v>-2.004628206438938E-5</v>
      </c>
    </row>
    <row r="12" spans="2:15" s="81" customFormat="1">
      <c r="B12" s="130" t="s">
        <v>466</v>
      </c>
      <c r="C12" s="130" t="s">
        <v>467</v>
      </c>
      <c r="D12" s="130" t="s">
        <v>469</v>
      </c>
      <c r="E12" s="130"/>
      <c r="F12" s="131">
        <v>0</v>
      </c>
      <c r="G12" s="130" t="s">
        <v>126</v>
      </c>
      <c r="H12" s="131">
        <v>0</v>
      </c>
      <c r="I12" s="132">
        <v>-1.4698849860000001</v>
      </c>
      <c r="J12" s="133">
        <f t="shared" si="0"/>
        <v>0.94371870653159173</v>
      </c>
      <c r="K12" s="133">
        <f>I12/'סכום נכסי הקרן'!$C$42</f>
        <v>-1.8918051380572994E-5</v>
      </c>
    </row>
    <row r="13" spans="2:15" s="81" customFormat="1">
      <c r="B13" s="134" t="s">
        <v>997</v>
      </c>
      <c r="C13" s="135" t="s">
        <v>998</v>
      </c>
      <c r="D13" s="130" t="s">
        <v>469</v>
      </c>
      <c r="E13" s="130"/>
      <c r="F13" s="131">
        <v>0</v>
      </c>
      <c r="G13" s="130" t="s">
        <v>126</v>
      </c>
      <c r="H13" s="131">
        <v>0</v>
      </c>
      <c r="I13" s="132">
        <v>-8.7660685000000002E-2</v>
      </c>
      <c r="J13" s="133">
        <f t="shared" ref="J13" si="1">IFERROR(I13/$I$10,0)</f>
        <v>5.628129346840835E-2</v>
      </c>
      <c r="K13" s="133">
        <f>I13/'סכום נכסי הקרן'!$C$42</f>
        <v>-1.1282306838163897E-6</v>
      </c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0"/>
      <c r="C110" s="111"/>
      <c r="D110" s="122"/>
      <c r="E110" s="122"/>
      <c r="F110" s="122"/>
      <c r="G110" s="122"/>
      <c r="H110" s="122"/>
      <c r="I110" s="111"/>
      <c r="J110" s="111"/>
      <c r="K110" s="111"/>
    </row>
    <row r="111" spans="2:11">
      <c r="B111" s="110"/>
      <c r="C111" s="111"/>
      <c r="D111" s="122"/>
      <c r="E111" s="122"/>
      <c r="F111" s="122"/>
      <c r="G111" s="122"/>
      <c r="H111" s="122"/>
      <c r="I111" s="111"/>
      <c r="J111" s="111"/>
      <c r="K111" s="111"/>
    </row>
    <row r="112" spans="2:11">
      <c r="B112" s="110"/>
      <c r="C112" s="111"/>
      <c r="D112" s="122"/>
      <c r="E112" s="122"/>
      <c r="F112" s="122"/>
      <c r="G112" s="122"/>
      <c r="H112" s="122"/>
      <c r="I112" s="111"/>
      <c r="J112" s="111"/>
      <c r="K112" s="111"/>
    </row>
    <row r="113" spans="2:11">
      <c r="B113" s="110"/>
      <c r="C113" s="111"/>
      <c r="D113" s="122"/>
      <c r="E113" s="122"/>
      <c r="F113" s="122"/>
      <c r="G113" s="122"/>
      <c r="H113" s="122"/>
      <c r="I113" s="111"/>
      <c r="J113" s="111"/>
      <c r="K113" s="111"/>
    </row>
    <row r="114" spans="2:11">
      <c r="B114" s="110"/>
      <c r="C114" s="111"/>
      <c r="D114" s="122"/>
      <c r="E114" s="122"/>
      <c r="F114" s="122"/>
      <c r="G114" s="122"/>
      <c r="H114" s="122"/>
      <c r="I114" s="111"/>
      <c r="J114" s="111"/>
      <c r="K114" s="111"/>
    </row>
    <row r="115" spans="2:11">
      <c r="B115" s="110"/>
      <c r="C115" s="111"/>
      <c r="D115" s="122"/>
      <c r="E115" s="122"/>
      <c r="F115" s="122"/>
      <c r="G115" s="122"/>
      <c r="H115" s="122"/>
      <c r="I115" s="111"/>
      <c r="J115" s="111"/>
      <c r="K115" s="111"/>
    </row>
    <row r="116" spans="2:11">
      <c r="B116" s="110"/>
      <c r="C116" s="111"/>
      <c r="D116" s="122"/>
      <c r="E116" s="122"/>
      <c r="F116" s="122"/>
      <c r="G116" s="122"/>
      <c r="H116" s="122"/>
      <c r="I116" s="111"/>
      <c r="J116" s="111"/>
      <c r="K116" s="111"/>
    </row>
    <row r="117" spans="2:11">
      <c r="B117" s="110"/>
      <c r="C117" s="111"/>
      <c r="D117" s="122"/>
      <c r="E117" s="122"/>
      <c r="F117" s="122"/>
      <c r="G117" s="122"/>
      <c r="H117" s="122"/>
      <c r="I117" s="111"/>
      <c r="J117" s="111"/>
      <c r="K117" s="111"/>
    </row>
    <row r="118" spans="2:11">
      <c r="B118" s="110"/>
      <c r="C118" s="111"/>
      <c r="D118" s="122"/>
      <c r="E118" s="122"/>
      <c r="F118" s="122"/>
      <c r="G118" s="122"/>
      <c r="H118" s="122"/>
      <c r="I118" s="111"/>
      <c r="J118" s="111"/>
      <c r="K118" s="111"/>
    </row>
    <row r="119" spans="2:11">
      <c r="B119" s="110"/>
      <c r="C119" s="111"/>
      <c r="D119" s="122"/>
      <c r="E119" s="122"/>
      <c r="F119" s="122"/>
      <c r="G119" s="122"/>
      <c r="H119" s="122"/>
      <c r="I119" s="111"/>
      <c r="J119" s="111"/>
      <c r="K119" s="111"/>
    </row>
    <row r="120" spans="2:11">
      <c r="B120" s="110"/>
      <c r="C120" s="111"/>
      <c r="D120" s="122"/>
      <c r="E120" s="122"/>
      <c r="F120" s="122"/>
      <c r="G120" s="122"/>
      <c r="H120" s="122"/>
      <c r="I120" s="111"/>
      <c r="J120" s="111"/>
      <c r="K120" s="111"/>
    </row>
    <row r="121" spans="2:11">
      <c r="B121" s="110"/>
      <c r="C121" s="111"/>
      <c r="D121" s="122"/>
      <c r="E121" s="122"/>
      <c r="F121" s="122"/>
      <c r="G121" s="122"/>
      <c r="H121" s="122"/>
      <c r="I121" s="111"/>
      <c r="J121" s="111"/>
      <c r="K121" s="111"/>
    </row>
    <row r="122" spans="2:11">
      <c r="B122" s="110"/>
      <c r="C122" s="111"/>
      <c r="D122" s="122"/>
      <c r="E122" s="122"/>
      <c r="F122" s="122"/>
      <c r="G122" s="122"/>
      <c r="H122" s="122"/>
      <c r="I122" s="111"/>
      <c r="J122" s="111"/>
      <c r="K122" s="111"/>
    </row>
    <row r="123" spans="2:11">
      <c r="B123" s="110"/>
      <c r="C123" s="111"/>
      <c r="D123" s="122"/>
      <c r="E123" s="122"/>
      <c r="F123" s="122"/>
      <c r="G123" s="122"/>
      <c r="H123" s="122"/>
      <c r="I123" s="111"/>
      <c r="J123" s="111"/>
      <c r="K123" s="111"/>
    </row>
    <row r="124" spans="2:11">
      <c r="B124" s="110"/>
      <c r="C124" s="111"/>
      <c r="D124" s="122"/>
      <c r="E124" s="122"/>
      <c r="F124" s="122"/>
      <c r="G124" s="122"/>
      <c r="H124" s="122"/>
      <c r="I124" s="111"/>
      <c r="J124" s="111"/>
      <c r="K124" s="111"/>
    </row>
    <row r="125" spans="2:11">
      <c r="B125" s="110"/>
      <c r="C125" s="111"/>
      <c r="D125" s="122"/>
      <c r="E125" s="122"/>
      <c r="F125" s="122"/>
      <c r="G125" s="122"/>
      <c r="H125" s="122"/>
      <c r="I125" s="111"/>
      <c r="J125" s="111"/>
      <c r="K125" s="111"/>
    </row>
    <row r="126" spans="2:11">
      <c r="B126" s="110"/>
      <c r="C126" s="111"/>
      <c r="D126" s="122"/>
      <c r="E126" s="122"/>
      <c r="F126" s="122"/>
      <c r="G126" s="122"/>
      <c r="H126" s="122"/>
      <c r="I126" s="111"/>
      <c r="J126" s="111"/>
      <c r="K126" s="111"/>
    </row>
    <row r="127" spans="2:11">
      <c r="B127" s="110"/>
      <c r="C127" s="111"/>
      <c r="D127" s="122"/>
      <c r="E127" s="122"/>
      <c r="F127" s="122"/>
      <c r="G127" s="122"/>
      <c r="H127" s="122"/>
      <c r="I127" s="111"/>
      <c r="J127" s="111"/>
      <c r="K127" s="111"/>
    </row>
    <row r="128" spans="2:11">
      <c r="B128" s="110"/>
      <c r="C128" s="111"/>
      <c r="D128" s="122"/>
      <c r="E128" s="122"/>
      <c r="F128" s="122"/>
      <c r="G128" s="122"/>
      <c r="H128" s="122"/>
      <c r="I128" s="111"/>
      <c r="J128" s="111"/>
      <c r="K128" s="111"/>
    </row>
    <row r="129" spans="2:11">
      <c r="B129" s="110"/>
      <c r="C129" s="111"/>
      <c r="D129" s="122"/>
      <c r="E129" s="122"/>
      <c r="F129" s="122"/>
      <c r="G129" s="122"/>
      <c r="H129" s="122"/>
      <c r="I129" s="111"/>
      <c r="J129" s="111"/>
      <c r="K129" s="111"/>
    </row>
    <row r="130" spans="2:11">
      <c r="B130" s="110"/>
      <c r="C130" s="111"/>
      <c r="D130" s="122"/>
      <c r="E130" s="122"/>
      <c r="F130" s="122"/>
      <c r="G130" s="122"/>
      <c r="H130" s="122"/>
      <c r="I130" s="111"/>
      <c r="J130" s="111"/>
      <c r="K130" s="111"/>
    </row>
    <row r="131" spans="2:11">
      <c r="B131" s="110"/>
      <c r="C131" s="111"/>
      <c r="D131" s="122"/>
      <c r="E131" s="122"/>
      <c r="F131" s="122"/>
      <c r="G131" s="122"/>
      <c r="H131" s="122"/>
      <c r="I131" s="111"/>
      <c r="J131" s="111"/>
      <c r="K131" s="111"/>
    </row>
    <row r="132" spans="2:11">
      <c r="B132" s="110"/>
      <c r="C132" s="111"/>
      <c r="D132" s="122"/>
      <c r="E132" s="122"/>
      <c r="F132" s="122"/>
      <c r="G132" s="122"/>
      <c r="H132" s="122"/>
      <c r="I132" s="111"/>
      <c r="J132" s="111"/>
      <c r="K132" s="111"/>
    </row>
    <row r="133" spans="2:11">
      <c r="B133" s="110"/>
      <c r="C133" s="111"/>
      <c r="D133" s="122"/>
      <c r="E133" s="122"/>
      <c r="F133" s="122"/>
      <c r="G133" s="122"/>
      <c r="H133" s="122"/>
      <c r="I133" s="111"/>
      <c r="J133" s="111"/>
      <c r="K133" s="111"/>
    </row>
    <row r="134" spans="2:11">
      <c r="B134" s="110"/>
      <c r="C134" s="111"/>
      <c r="D134" s="122"/>
      <c r="E134" s="122"/>
      <c r="F134" s="122"/>
      <c r="G134" s="122"/>
      <c r="H134" s="122"/>
      <c r="I134" s="111"/>
      <c r="J134" s="111"/>
      <c r="K134" s="111"/>
    </row>
    <row r="135" spans="2:11">
      <c r="B135" s="110"/>
      <c r="C135" s="111"/>
      <c r="D135" s="122"/>
      <c r="E135" s="122"/>
      <c r="F135" s="122"/>
      <c r="G135" s="122"/>
      <c r="H135" s="122"/>
      <c r="I135" s="111"/>
      <c r="J135" s="111"/>
      <c r="K135" s="111"/>
    </row>
    <row r="136" spans="2:11">
      <c r="B136" s="110"/>
      <c r="C136" s="111"/>
      <c r="D136" s="122"/>
      <c r="E136" s="122"/>
      <c r="F136" s="122"/>
      <c r="G136" s="122"/>
      <c r="H136" s="122"/>
      <c r="I136" s="111"/>
      <c r="J136" s="111"/>
      <c r="K136" s="111"/>
    </row>
    <row r="137" spans="2:11">
      <c r="B137" s="110"/>
      <c r="C137" s="111"/>
      <c r="D137" s="122"/>
      <c r="E137" s="122"/>
      <c r="F137" s="122"/>
      <c r="G137" s="122"/>
      <c r="H137" s="122"/>
      <c r="I137" s="111"/>
      <c r="J137" s="111"/>
      <c r="K137" s="111"/>
    </row>
    <row r="138" spans="2:11">
      <c r="B138" s="110"/>
      <c r="C138" s="111"/>
      <c r="D138" s="122"/>
      <c r="E138" s="122"/>
      <c r="F138" s="122"/>
      <c r="G138" s="122"/>
      <c r="H138" s="122"/>
      <c r="I138" s="111"/>
      <c r="J138" s="111"/>
      <c r="K138" s="111"/>
    </row>
    <row r="139" spans="2:11">
      <c r="B139" s="110"/>
      <c r="C139" s="111"/>
      <c r="D139" s="122"/>
      <c r="E139" s="122"/>
      <c r="F139" s="122"/>
      <c r="G139" s="122"/>
      <c r="H139" s="122"/>
      <c r="I139" s="111"/>
      <c r="J139" s="111"/>
      <c r="K139" s="111"/>
    </row>
    <row r="140" spans="2:11">
      <c r="B140" s="110"/>
      <c r="C140" s="111"/>
      <c r="D140" s="122"/>
      <c r="E140" s="122"/>
      <c r="F140" s="122"/>
      <c r="G140" s="122"/>
      <c r="H140" s="122"/>
      <c r="I140" s="111"/>
      <c r="J140" s="111"/>
      <c r="K140" s="111"/>
    </row>
    <row r="141" spans="2:11">
      <c r="B141" s="110"/>
      <c r="C141" s="111"/>
      <c r="D141" s="122"/>
      <c r="E141" s="122"/>
      <c r="F141" s="122"/>
      <c r="G141" s="122"/>
      <c r="H141" s="122"/>
      <c r="I141" s="111"/>
      <c r="J141" s="111"/>
      <c r="K141" s="111"/>
    </row>
    <row r="142" spans="2:11">
      <c r="B142" s="110"/>
      <c r="C142" s="111"/>
      <c r="D142" s="122"/>
      <c r="E142" s="122"/>
      <c r="F142" s="122"/>
      <c r="G142" s="122"/>
      <c r="H142" s="122"/>
      <c r="I142" s="111"/>
      <c r="J142" s="111"/>
      <c r="K142" s="111"/>
    </row>
    <row r="143" spans="2:11">
      <c r="B143" s="110"/>
      <c r="C143" s="111"/>
      <c r="D143" s="122"/>
      <c r="E143" s="122"/>
      <c r="F143" s="122"/>
      <c r="G143" s="122"/>
      <c r="H143" s="122"/>
      <c r="I143" s="111"/>
      <c r="J143" s="111"/>
      <c r="K143" s="111"/>
    </row>
    <row r="144" spans="2:11">
      <c r="B144" s="110"/>
      <c r="C144" s="111"/>
      <c r="D144" s="122"/>
      <c r="E144" s="122"/>
      <c r="F144" s="122"/>
      <c r="G144" s="122"/>
      <c r="H144" s="122"/>
      <c r="I144" s="111"/>
      <c r="J144" s="111"/>
      <c r="K144" s="111"/>
    </row>
    <row r="145" spans="2:11">
      <c r="B145" s="110"/>
      <c r="C145" s="111"/>
      <c r="D145" s="122"/>
      <c r="E145" s="122"/>
      <c r="F145" s="122"/>
      <c r="G145" s="122"/>
      <c r="H145" s="122"/>
      <c r="I145" s="111"/>
      <c r="J145" s="111"/>
      <c r="K145" s="111"/>
    </row>
    <row r="146" spans="2:11">
      <c r="B146" s="110"/>
      <c r="C146" s="111"/>
      <c r="D146" s="122"/>
      <c r="E146" s="122"/>
      <c r="F146" s="122"/>
      <c r="G146" s="122"/>
      <c r="H146" s="122"/>
      <c r="I146" s="111"/>
      <c r="J146" s="111"/>
      <c r="K146" s="111"/>
    </row>
    <row r="147" spans="2:11">
      <c r="B147" s="110"/>
      <c r="C147" s="111"/>
      <c r="D147" s="122"/>
      <c r="E147" s="122"/>
      <c r="F147" s="122"/>
      <c r="G147" s="122"/>
      <c r="H147" s="122"/>
      <c r="I147" s="111"/>
      <c r="J147" s="111"/>
      <c r="K147" s="111"/>
    </row>
    <row r="148" spans="2:11">
      <c r="B148" s="110"/>
      <c r="C148" s="111"/>
      <c r="D148" s="122"/>
      <c r="E148" s="122"/>
      <c r="F148" s="122"/>
      <c r="G148" s="122"/>
      <c r="H148" s="122"/>
      <c r="I148" s="111"/>
      <c r="J148" s="111"/>
      <c r="K148" s="111"/>
    </row>
    <row r="149" spans="2:11">
      <c r="B149" s="110"/>
      <c r="C149" s="111"/>
      <c r="D149" s="122"/>
      <c r="E149" s="122"/>
      <c r="F149" s="122"/>
      <c r="G149" s="122"/>
      <c r="H149" s="122"/>
      <c r="I149" s="111"/>
      <c r="J149" s="111"/>
      <c r="K149" s="111"/>
    </row>
    <row r="150" spans="2:11">
      <c r="B150" s="110"/>
      <c r="C150" s="111"/>
      <c r="D150" s="122"/>
      <c r="E150" s="122"/>
      <c r="F150" s="122"/>
      <c r="G150" s="122"/>
      <c r="H150" s="122"/>
      <c r="I150" s="111"/>
      <c r="J150" s="111"/>
      <c r="K150" s="111"/>
    </row>
    <row r="151" spans="2:11">
      <c r="B151" s="110"/>
      <c r="C151" s="111"/>
      <c r="D151" s="122"/>
      <c r="E151" s="122"/>
      <c r="F151" s="122"/>
      <c r="G151" s="122"/>
      <c r="H151" s="122"/>
      <c r="I151" s="111"/>
      <c r="J151" s="111"/>
      <c r="K151" s="111"/>
    </row>
    <row r="152" spans="2:11">
      <c r="B152" s="110"/>
      <c r="C152" s="111"/>
      <c r="D152" s="122"/>
      <c r="E152" s="122"/>
      <c r="F152" s="122"/>
      <c r="G152" s="122"/>
      <c r="H152" s="122"/>
      <c r="I152" s="111"/>
      <c r="J152" s="111"/>
      <c r="K152" s="111"/>
    </row>
    <row r="153" spans="2:11">
      <c r="B153" s="110"/>
      <c r="C153" s="111"/>
      <c r="D153" s="122"/>
      <c r="E153" s="122"/>
      <c r="F153" s="122"/>
      <c r="G153" s="122"/>
      <c r="H153" s="122"/>
      <c r="I153" s="111"/>
      <c r="J153" s="111"/>
      <c r="K153" s="111"/>
    </row>
    <row r="154" spans="2:11">
      <c r="B154" s="110"/>
      <c r="C154" s="111"/>
      <c r="D154" s="122"/>
      <c r="E154" s="122"/>
      <c r="F154" s="122"/>
      <c r="G154" s="122"/>
      <c r="H154" s="122"/>
      <c r="I154" s="111"/>
      <c r="J154" s="111"/>
      <c r="K154" s="111"/>
    </row>
    <row r="155" spans="2:11">
      <c r="B155" s="110"/>
      <c r="C155" s="111"/>
      <c r="D155" s="122"/>
      <c r="E155" s="122"/>
      <c r="F155" s="122"/>
      <c r="G155" s="122"/>
      <c r="H155" s="122"/>
      <c r="I155" s="111"/>
      <c r="J155" s="111"/>
      <c r="K155" s="111"/>
    </row>
    <row r="156" spans="2:11">
      <c r="B156" s="110"/>
      <c r="C156" s="111"/>
      <c r="D156" s="122"/>
      <c r="E156" s="122"/>
      <c r="F156" s="122"/>
      <c r="G156" s="122"/>
      <c r="H156" s="122"/>
      <c r="I156" s="111"/>
      <c r="J156" s="111"/>
      <c r="K156" s="111"/>
    </row>
    <row r="157" spans="2:11">
      <c r="B157" s="110"/>
      <c r="C157" s="111"/>
      <c r="D157" s="122"/>
      <c r="E157" s="122"/>
      <c r="F157" s="122"/>
      <c r="G157" s="122"/>
      <c r="H157" s="122"/>
      <c r="I157" s="111"/>
      <c r="J157" s="111"/>
      <c r="K157" s="111"/>
    </row>
    <row r="158" spans="2:11">
      <c r="B158" s="110"/>
      <c r="C158" s="111"/>
      <c r="D158" s="122"/>
      <c r="E158" s="122"/>
      <c r="F158" s="122"/>
      <c r="G158" s="122"/>
      <c r="H158" s="122"/>
      <c r="I158" s="111"/>
      <c r="J158" s="111"/>
      <c r="K158" s="111"/>
    </row>
    <row r="159" spans="2:11">
      <c r="B159" s="110"/>
      <c r="C159" s="111"/>
      <c r="D159" s="122"/>
      <c r="E159" s="122"/>
      <c r="F159" s="122"/>
      <c r="G159" s="122"/>
      <c r="H159" s="122"/>
      <c r="I159" s="111"/>
      <c r="J159" s="111"/>
      <c r="K159" s="111"/>
    </row>
    <row r="160" spans="2:11">
      <c r="B160" s="110"/>
      <c r="C160" s="111"/>
      <c r="D160" s="122"/>
      <c r="E160" s="122"/>
      <c r="F160" s="122"/>
      <c r="G160" s="122"/>
      <c r="H160" s="122"/>
      <c r="I160" s="111"/>
      <c r="J160" s="111"/>
      <c r="K160" s="111"/>
    </row>
    <row r="161" spans="2:11">
      <c r="B161" s="110"/>
      <c r="C161" s="111"/>
      <c r="D161" s="122"/>
      <c r="E161" s="122"/>
      <c r="F161" s="122"/>
      <c r="G161" s="122"/>
      <c r="H161" s="122"/>
      <c r="I161" s="111"/>
      <c r="J161" s="111"/>
      <c r="K161" s="111"/>
    </row>
    <row r="162" spans="2:11">
      <c r="B162" s="110"/>
      <c r="C162" s="111"/>
      <c r="D162" s="122"/>
      <c r="E162" s="122"/>
      <c r="F162" s="122"/>
      <c r="G162" s="122"/>
      <c r="H162" s="122"/>
      <c r="I162" s="111"/>
      <c r="J162" s="111"/>
      <c r="K162" s="111"/>
    </row>
    <row r="163" spans="2:11">
      <c r="B163" s="110"/>
      <c r="C163" s="111"/>
      <c r="D163" s="122"/>
      <c r="E163" s="122"/>
      <c r="F163" s="122"/>
      <c r="G163" s="122"/>
      <c r="H163" s="122"/>
      <c r="I163" s="111"/>
      <c r="J163" s="111"/>
      <c r="K163" s="111"/>
    </row>
    <row r="164" spans="2:11">
      <c r="B164" s="110"/>
      <c r="C164" s="111"/>
      <c r="D164" s="122"/>
      <c r="E164" s="122"/>
      <c r="F164" s="122"/>
      <c r="G164" s="122"/>
      <c r="H164" s="122"/>
      <c r="I164" s="111"/>
      <c r="J164" s="111"/>
      <c r="K164" s="111"/>
    </row>
    <row r="165" spans="2:11">
      <c r="B165" s="110"/>
      <c r="C165" s="111"/>
      <c r="D165" s="122"/>
      <c r="E165" s="122"/>
      <c r="F165" s="122"/>
      <c r="G165" s="122"/>
      <c r="H165" s="122"/>
      <c r="I165" s="111"/>
      <c r="J165" s="111"/>
      <c r="K165" s="111"/>
    </row>
    <row r="166" spans="2:11">
      <c r="B166" s="110"/>
      <c r="C166" s="111"/>
      <c r="D166" s="122"/>
      <c r="E166" s="122"/>
      <c r="F166" s="122"/>
      <c r="G166" s="122"/>
      <c r="H166" s="122"/>
      <c r="I166" s="111"/>
      <c r="J166" s="111"/>
      <c r="K166" s="111"/>
    </row>
    <row r="167" spans="2:11">
      <c r="B167" s="110"/>
      <c r="C167" s="111"/>
      <c r="D167" s="122"/>
      <c r="E167" s="122"/>
      <c r="F167" s="122"/>
      <c r="G167" s="122"/>
      <c r="H167" s="122"/>
      <c r="I167" s="111"/>
      <c r="J167" s="111"/>
      <c r="K167" s="111"/>
    </row>
    <row r="168" spans="2:11">
      <c r="B168" s="110"/>
      <c r="C168" s="111"/>
      <c r="D168" s="122"/>
      <c r="E168" s="122"/>
      <c r="F168" s="122"/>
      <c r="G168" s="122"/>
      <c r="H168" s="122"/>
      <c r="I168" s="111"/>
      <c r="J168" s="111"/>
      <c r="K168" s="111"/>
    </row>
    <row r="169" spans="2:11">
      <c r="B169" s="110"/>
      <c r="C169" s="111"/>
      <c r="D169" s="122"/>
      <c r="E169" s="122"/>
      <c r="F169" s="122"/>
      <c r="G169" s="122"/>
      <c r="H169" s="122"/>
      <c r="I169" s="111"/>
      <c r="J169" s="111"/>
      <c r="K169" s="111"/>
    </row>
    <row r="170" spans="2:11">
      <c r="B170" s="110"/>
      <c r="C170" s="111"/>
      <c r="D170" s="122"/>
      <c r="E170" s="122"/>
      <c r="F170" s="122"/>
      <c r="G170" s="122"/>
      <c r="H170" s="122"/>
      <c r="I170" s="111"/>
      <c r="J170" s="111"/>
      <c r="K170" s="111"/>
    </row>
    <row r="171" spans="2:11">
      <c r="B171" s="110"/>
      <c r="C171" s="111"/>
      <c r="D171" s="122"/>
      <c r="E171" s="122"/>
      <c r="F171" s="122"/>
      <c r="G171" s="122"/>
      <c r="H171" s="122"/>
      <c r="I171" s="111"/>
      <c r="J171" s="111"/>
      <c r="K171" s="111"/>
    </row>
    <row r="172" spans="2:11">
      <c r="B172" s="110"/>
      <c r="C172" s="111"/>
      <c r="D172" s="122"/>
      <c r="E172" s="122"/>
      <c r="F172" s="122"/>
      <c r="G172" s="122"/>
      <c r="H172" s="122"/>
      <c r="I172" s="111"/>
      <c r="J172" s="111"/>
      <c r="K172" s="111"/>
    </row>
    <row r="173" spans="2:11">
      <c r="B173" s="110"/>
      <c r="C173" s="111"/>
      <c r="D173" s="122"/>
      <c r="E173" s="122"/>
      <c r="F173" s="122"/>
      <c r="G173" s="122"/>
      <c r="H173" s="122"/>
      <c r="I173" s="111"/>
      <c r="J173" s="111"/>
      <c r="K173" s="111"/>
    </row>
    <row r="174" spans="2:11">
      <c r="B174" s="110"/>
      <c r="C174" s="111"/>
      <c r="D174" s="122"/>
      <c r="E174" s="122"/>
      <c r="F174" s="122"/>
      <c r="G174" s="122"/>
      <c r="H174" s="122"/>
      <c r="I174" s="111"/>
      <c r="J174" s="111"/>
      <c r="K174" s="111"/>
    </row>
    <row r="175" spans="2:11">
      <c r="B175" s="110"/>
      <c r="C175" s="111"/>
      <c r="D175" s="122"/>
      <c r="E175" s="122"/>
      <c r="F175" s="122"/>
      <c r="G175" s="122"/>
      <c r="H175" s="122"/>
      <c r="I175" s="111"/>
      <c r="J175" s="111"/>
      <c r="K175" s="111"/>
    </row>
    <row r="176" spans="2:11">
      <c r="B176" s="110"/>
      <c r="C176" s="111"/>
      <c r="D176" s="122"/>
      <c r="E176" s="122"/>
      <c r="F176" s="122"/>
      <c r="G176" s="122"/>
      <c r="H176" s="122"/>
      <c r="I176" s="111"/>
      <c r="J176" s="111"/>
      <c r="K176" s="111"/>
    </row>
    <row r="177" spans="2:11">
      <c r="B177" s="110"/>
      <c r="C177" s="111"/>
      <c r="D177" s="122"/>
      <c r="E177" s="122"/>
      <c r="F177" s="122"/>
      <c r="G177" s="122"/>
      <c r="H177" s="122"/>
      <c r="I177" s="111"/>
      <c r="J177" s="111"/>
      <c r="K177" s="111"/>
    </row>
    <row r="178" spans="2:11">
      <c r="B178" s="110"/>
      <c r="C178" s="111"/>
      <c r="D178" s="122"/>
      <c r="E178" s="122"/>
      <c r="F178" s="122"/>
      <c r="G178" s="122"/>
      <c r="H178" s="122"/>
      <c r="I178" s="111"/>
      <c r="J178" s="111"/>
      <c r="K178" s="111"/>
    </row>
    <row r="179" spans="2:11">
      <c r="B179" s="110"/>
      <c r="C179" s="111"/>
      <c r="D179" s="122"/>
      <c r="E179" s="122"/>
      <c r="F179" s="122"/>
      <c r="G179" s="122"/>
      <c r="H179" s="122"/>
      <c r="I179" s="111"/>
      <c r="J179" s="111"/>
      <c r="K179" s="111"/>
    </row>
    <row r="180" spans="2:11">
      <c r="B180" s="110"/>
      <c r="C180" s="111"/>
      <c r="D180" s="122"/>
      <c r="E180" s="122"/>
      <c r="F180" s="122"/>
      <c r="G180" s="122"/>
      <c r="H180" s="122"/>
      <c r="I180" s="111"/>
      <c r="J180" s="111"/>
      <c r="K180" s="111"/>
    </row>
    <row r="181" spans="2:11">
      <c r="B181" s="110"/>
      <c r="C181" s="111"/>
      <c r="D181" s="122"/>
      <c r="E181" s="122"/>
      <c r="F181" s="122"/>
      <c r="G181" s="122"/>
      <c r="H181" s="122"/>
      <c r="I181" s="111"/>
      <c r="J181" s="111"/>
      <c r="K181" s="111"/>
    </row>
    <row r="182" spans="2:11">
      <c r="B182" s="110"/>
      <c r="C182" s="111"/>
      <c r="D182" s="122"/>
      <c r="E182" s="122"/>
      <c r="F182" s="122"/>
      <c r="G182" s="122"/>
      <c r="H182" s="122"/>
      <c r="I182" s="111"/>
      <c r="J182" s="111"/>
      <c r="K182" s="111"/>
    </row>
    <row r="183" spans="2:11">
      <c r="B183" s="110"/>
      <c r="C183" s="111"/>
      <c r="D183" s="122"/>
      <c r="E183" s="122"/>
      <c r="F183" s="122"/>
      <c r="G183" s="122"/>
      <c r="H183" s="122"/>
      <c r="I183" s="111"/>
      <c r="J183" s="111"/>
      <c r="K183" s="111"/>
    </row>
    <row r="184" spans="2:11">
      <c r="B184" s="110"/>
      <c r="C184" s="111"/>
      <c r="D184" s="122"/>
      <c r="E184" s="122"/>
      <c r="F184" s="122"/>
      <c r="G184" s="122"/>
      <c r="H184" s="122"/>
      <c r="I184" s="111"/>
      <c r="J184" s="111"/>
      <c r="K184" s="111"/>
    </row>
    <row r="185" spans="2:11">
      <c r="B185" s="110"/>
      <c r="C185" s="111"/>
      <c r="D185" s="122"/>
      <c r="E185" s="122"/>
      <c r="F185" s="122"/>
      <c r="G185" s="122"/>
      <c r="H185" s="122"/>
      <c r="I185" s="111"/>
      <c r="J185" s="111"/>
      <c r="K185" s="111"/>
    </row>
    <row r="186" spans="2:11">
      <c r="B186" s="110"/>
      <c r="C186" s="111"/>
      <c r="D186" s="122"/>
      <c r="E186" s="122"/>
      <c r="F186" s="122"/>
      <c r="G186" s="122"/>
      <c r="H186" s="122"/>
      <c r="I186" s="111"/>
      <c r="J186" s="111"/>
      <c r="K186" s="111"/>
    </row>
    <row r="187" spans="2:11">
      <c r="B187" s="110"/>
      <c r="C187" s="111"/>
      <c r="D187" s="122"/>
      <c r="E187" s="122"/>
      <c r="F187" s="122"/>
      <c r="G187" s="122"/>
      <c r="H187" s="122"/>
      <c r="I187" s="111"/>
      <c r="J187" s="111"/>
      <c r="K187" s="111"/>
    </row>
    <row r="188" spans="2:11">
      <c r="B188" s="110"/>
      <c r="C188" s="111"/>
      <c r="D188" s="122"/>
      <c r="E188" s="122"/>
      <c r="F188" s="122"/>
      <c r="G188" s="122"/>
      <c r="H188" s="122"/>
      <c r="I188" s="111"/>
      <c r="J188" s="111"/>
      <c r="K188" s="111"/>
    </row>
    <row r="189" spans="2:11">
      <c r="B189" s="110"/>
      <c r="C189" s="111"/>
      <c r="D189" s="122"/>
      <c r="E189" s="122"/>
      <c r="F189" s="122"/>
      <c r="G189" s="122"/>
      <c r="H189" s="122"/>
      <c r="I189" s="111"/>
      <c r="J189" s="111"/>
      <c r="K189" s="111"/>
    </row>
    <row r="190" spans="2:11">
      <c r="B190" s="110"/>
      <c r="C190" s="111"/>
      <c r="D190" s="122"/>
      <c r="E190" s="122"/>
      <c r="F190" s="122"/>
      <c r="G190" s="122"/>
      <c r="H190" s="122"/>
      <c r="I190" s="111"/>
      <c r="J190" s="111"/>
      <c r="K190" s="111"/>
    </row>
    <row r="191" spans="2:11">
      <c r="B191" s="110"/>
      <c r="C191" s="111"/>
      <c r="D191" s="122"/>
      <c r="E191" s="122"/>
      <c r="F191" s="122"/>
      <c r="G191" s="122"/>
      <c r="H191" s="122"/>
      <c r="I191" s="111"/>
      <c r="J191" s="111"/>
      <c r="K191" s="111"/>
    </row>
    <row r="192" spans="2:11">
      <c r="B192" s="110"/>
      <c r="C192" s="111"/>
      <c r="D192" s="122"/>
      <c r="E192" s="122"/>
      <c r="F192" s="122"/>
      <c r="G192" s="122"/>
      <c r="H192" s="122"/>
      <c r="I192" s="111"/>
      <c r="J192" s="111"/>
      <c r="K192" s="111"/>
    </row>
    <row r="193" spans="2:11">
      <c r="B193" s="110"/>
      <c r="C193" s="111"/>
      <c r="D193" s="122"/>
      <c r="E193" s="122"/>
      <c r="F193" s="122"/>
      <c r="G193" s="122"/>
      <c r="H193" s="122"/>
      <c r="I193" s="111"/>
      <c r="J193" s="111"/>
      <c r="K193" s="111"/>
    </row>
    <row r="194" spans="2:11">
      <c r="B194" s="110"/>
      <c r="C194" s="111"/>
      <c r="D194" s="122"/>
      <c r="E194" s="122"/>
      <c r="F194" s="122"/>
      <c r="G194" s="122"/>
      <c r="H194" s="122"/>
      <c r="I194" s="111"/>
      <c r="J194" s="111"/>
      <c r="K194" s="111"/>
    </row>
    <row r="195" spans="2:11">
      <c r="B195" s="110"/>
      <c r="C195" s="111"/>
      <c r="D195" s="122"/>
      <c r="E195" s="122"/>
      <c r="F195" s="122"/>
      <c r="G195" s="122"/>
      <c r="H195" s="122"/>
      <c r="I195" s="111"/>
      <c r="J195" s="111"/>
      <c r="K195" s="111"/>
    </row>
    <row r="196" spans="2:11">
      <c r="B196" s="110"/>
      <c r="C196" s="111"/>
      <c r="D196" s="122"/>
      <c r="E196" s="122"/>
      <c r="F196" s="122"/>
      <c r="G196" s="122"/>
      <c r="H196" s="122"/>
      <c r="I196" s="111"/>
      <c r="J196" s="111"/>
      <c r="K196" s="111"/>
    </row>
    <row r="197" spans="2:11">
      <c r="B197" s="110"/>
      <c r="C197" s="111"/>
      <c r="D197" s="122"/>
      <c r="E197" s="122"/>
      <c r="F197" s="122"/>
      <c r="G197" s="122"/>
      <c r="H197" s="122"/>
      <c r="I197" s="111"/>
      <c r="J197" s="111"/>
      <c r="K197" s="111"/>
    </row>
    <row r="198" spans="2:11">
      <c r="B198" s="110"/>
      <c r="C198" s="111"/>
      <c r="D198" s="122"/>
      <c r="E198" s="122"/>
      <c r="F198" s="122"/>
      <c r="G198" s="122"/>
      <c r="H198" s="122"/>
      <c r="I198" s="111"/>
      <c r="J198" s="111"/>
      <c r="K198" s="111"/>
    </row>
    <row r="199" spans="2:11">
      <c r="B199" s="110"/>
      <c r="C199" s="111"/>
      <c r="D199" s="122"/>
      <c r="E199" s="122"/>
      <c r="F199" s="122"/>
      <c r="G199" s="122"/>
      <c r="H199" s="122"/>
      <c r="I199" s="111"/>
      <c r="J199" s="111"/>
      <c r="K199" s="111"/>
    </row>
    <row r="200" spans="2:11">
      <c r="B200" s="110"/>
      <c r="C200" s="111"/>
      <c r="D200" s="122"/>
      <c r="E200" s="122"/>
      <c r="F200" s="122"/>
      <c r="G200" s="122"/>
      <c r="H200" s="122"/>
      <c r="I200" s="111"/>
      <c r="J200" s="111"/>
      <c r="K200" s="111"/>
    </row>
    <row r="201" spans="2:11">
      <c r="B201" s="110"/>
      <c r="C201" s="111"/>
      <c r="D201" s="122"/>
      <c r="E201" s="122"/>
      <c r="F201" s="122"/>
      <c r="G201" s="122"/>
      <c r="H201" s="122"/>
      <c r="I201" s="111"/>
      <c r="J201" s="111"/>
      <c r="K201" s="111"/>
    </row>
    <row r="202" spans="2:11">
      <c r="B202" s="110"/>
      <c r="C202" s="111"/>
      <c r="D202" s="122"/>
      <c r="E202" s="122"/>
      <c r="F202" s="122"/>
      <c r="G202" s="122"/>
      <c r="H202" s="122"/>
      <c r="I202" s="111"/>
      <c r="J202" s="111"/>
      <c r="K202" s="111"/>
    </row>
    <row r="203" spans="2:11">
      <c r="B203" s="110"/>
      <c r="C203" s="111"/>
      <c r="D203" s="122"/>
      <c r="E203" s="122"/>
      <c r="F203" s="122"/>
      <c r="G203" s="122"/>
      <c r="H203" s="122"/>
      <c r="I203" s="111"/>
      <c r="J203" s="111"/>
      <c r="K203" s="111"/>
    </row>
    <row r="204" spans="2:11">
      <c r="B204" s="110"/>
      <c r="C204" s="111"/>
      <c r="D204" s="122"/>
      <c r="E204" s="122"/>
      <c r="F204" s="122"/>
      <c r="G204" s="122"/>
      <c r="H204" s="122"/>
      <c r="I204" s="111"/>
      <c r="J204" s="111"/>
      <c r="K204" s="111"/>
    </row>
    <row r="205" spans="2:11">
      <c r="B205" s="110"/>
      <c r="C205" s="111"/>
      <c r="D205" s="122"/>
      <c r="E205" s="122"/>
      <c r="F205" s="122"/>
      <c r="G205" s="122"/>
      <c r="H205" s="122"/>
      <c r="I205" s="111"/>
      <c r="J205" s="111"/>
      <c r="K205" s="111"/>
    </row>
    <row r="206" spans="2:11">
      <c r="B206" s="110"/>
      <c r="C206" s="111"/>
      <c r="D206" s="122"/>
      <c r="E206" s="122"/>
      <c r="F206" s="122"/>
      <c r="G206" s="122"/>
      <c r="H206" s="122"/>
      <c r="I206" s="111"/>
      <c r="J206" s="111"/>
      <c r="K206" s="111"/>
    </row>
    <row r="207" spans="2:11">
      <c r="B207" s="110"/>
      <c r="C207" s="111"/>
      <c r="D207" s="122"/>
      <c r="E207" s="122"/>
      <c r="F207" s="122"/>
      <c r="G207" s="122"/>
      <c r="H207" s="122"/>
      <c r="I207" s="111"/>
      <c r="J207" s="111"/>
      <c r="K207" s="111"/>
    </row>
    <row r="208" spans="2:11">
      <c r="B208" s="110"/>
      <c r="C208" s="111"/>
      <c r="D208" s="122"/>
      <c r="E208" s="122"/>
      <c r="F208" s="122"/>
      <c r="G208" s="122"/>
      <c r="H208" s="122"/>
      <c r="I208" s="111"/>
      <c r="J208" s="111"/>
      <c r="K208" s="111"/>
    </row>
    <row r="209" spans="2:11">
      <c r="B209" s="110"/>
      <c r="C209" s="111"/>
      <c r="D209" s="122"/>
      <c r="E209" s="122"/>
      <c r="F209" s="122"/>
      <c r="G209" s="122"/>
      <c r="H209" s="122"/>
      <c r="I209" s="111"/>
      <c r="J209" s="111"/>
      <c r="K209" s="111"/>
    </row>
    <row r="210" spans="2:11">
      <c r="B210" s="110"/>
      <c r="C210" s="111"/>
      <c r="D210" s="122"/>
      <c r="E210" s="122"/>
      <c r="F210" s="122"/>
      <c r="G210" s="122"/>
      <c r="H210" s="122"/>
      <c r="I210" s="111"/>
      <c r="J210" s="111"/>
      <c r="K210" s="111"/>
    </row>
    <row r="211" spans="2:11">
      <c r="B211" s="110"/>
      <c r="C211" s="111"/>
      <c r="D211" s="122"/>
      <c r="E211" s="122"/>
      <c r="F211" s="122"/>
      <c r="G211" s="122"/>
      <c r="H211" s="122"/>
      <c r="I211" s="111"/>
      <c r="J211" s="111"/>
      <c r="K211" s="111"/>
    </row>
    <row r="212" spans="2:11">
      <c r="B212" s="110"/>
      <c r="C212" s="111"/>
      <c r="D212" s="122"/>
      <c r="E212" s="122"/>
      <c r="F212" s="122"/>
      <c r="G212" s="122"/>
      <c r="H212" s="122"/>
      <c r="I212" s="111"/>
      <c r="J212" s="111"/>
      <c r="K212" s="111"/>
    </row>
    <row r="213" spans="2:11">
      <c r="B213" s="110"/>
      <c r="C213" s="111"/>
      <c r="D213" s="122"/>
      <c r="E213" s="122"/>
      <c r="F213" s="122"/>
      <c r="G213" s="122"/>
      <c r="H213" s="122"/>
      <c r="I213" s="111"/>
      <c r="J213" s="111"/>
      <c r="K213" s="111"/>
    </row>
    <row r="214" spans="2:11">
      <c r="B214" s="110"/>
      <c r="C214" s="111"/>
      <c r="D214" s="122"/>
      <c r="E214" s="122"/>
      <c r="F214" s="122"/>
      <c r="G214" s="122"/>
      <c r="H214" s="122"/>
      <c r="I214" s="111"/>
      <c r="J214" s="111"/>
      <c r="K214" s="111"/>
    </row>
    <row r="215" spans="2:11">
      <c r="B215" s="110"/>
      <c r="C215" s="111"/>
      <c r="D215" s="122"/>
      <c r="E215" s="122"/>
      <c r="F215" s="122"/>
      <c r="G215" s="122"/>
      <c r="H215" s="122"/>
      <c r="I215" s="111"/>
      <c r="J215" s="111"/>
      <c r="K215" s="111"/>
    </row>
    <row r="216" spans="2:11">
      <c r="B216" s="110"/>
      <c r="C216" s="111"/>
      <c r="D216" s="122"/>
      <c r="E216" s="122"/>
      <c r="F216" s="122"/>
      <c r="G216" s="122"/>
      <c r="H216" s="122"/>
      <c r="I216" s="111"/>
      <c r="J216" s="111"/>
      <c r="K216" s="111"/>
    </row>
    <row r="217" spans="2:11">
      <c r="B217" s="110"/>
      <c r="C217" s="111"/>
      <c r="D217" s="122"/>
      <c r="E217" s="122"/>
      <c r="F217" s="122"/>
      <c r="G217" s="122"/>
      <c r="H217" s="122"/>
      <c r="I217" s="111"/>
      <c r="J217" s="111"/>
      <c r="K217" s="111"/>
    </row>
    <row r="218" spans="2:11">
      <c r="B218" s="110"/>
      <c r="C218" s="111"/>
      <c r="D218" s="122"/>
      <c r="E218" s="122"/>
      <c r="F218" s="122"/>
      <c r="G218" s="122"/>
      <c r="H218" s="122"/>
      <c r="I218" s="111"/>
      <c r="J218" s="111"/>
      <c r="K218" s="111"/>
    </row>
    <row r="219" spans="2:11">
      <c r="B219" s="110"/>
      <c r="C219" s="111"/>
      <c r="D219" s="122"/>
      <c r="E219" s="122"/>
      <c r="F219" s="122"/>
      <c r="G219" s="122"/>
      <c r="H219" s="122"/>
      <c r="I219" s="111"/>
      <c r="J219" s="111"/>
      <c r="K219" s="111"/>
    </row>
    <row r="220" spans="2:11">
      <c r="B220" s="110"/>
      <c r="C220" s="111"/>
      <c r="D220" s="122"/>
      <c r="E220" s="122"/>
      <c r="F220" s="122"/>
      <c r="G220" s="122"/>
      <c r="H220" s="122"/>
      <c r="I220" s="111"/>
      <c r="J220" s="111"/>
      <c r="K220" s="111"/>
    </row>
    <row r="221" spans="2:11">
      <c r="B221" s="110"/>
      <c r="C221" s="111"/>
      <c r="D221" s="122"/>
      <c r="E221" s="122"/>
      <c r="F221" s="122"/>
      <c r="G221" s="122"/>
      <c r="H221" s="122"/>
      <c r="I221" s="111"/>
      <c r="J221" s="111"/>
      <c r="K221" s="111"/>
    </row>
    <row r="222" spans="2:11">
      <c r="B222" s="110"/>
      <c r="C222" s="111"/>
      <c r="D222" s="122"/>
      <c r="E222" s="122"/>
      <c r="F222" s="122"/>
      <c r="G222" s="122"/>
      <c r="H222" s="122"/>
      <c r="I222" s="111"/>
      <c r="J222" s="111"/>
      <c r="K222" s="111"/>
    </row>
    <row r="223" spans="2:11">
      <c r="B223" s="110"/>
      <c r="C223" s="111"/>
      <c r="D223" s="122"/>
      <c r="E223" s="122"/>
      <c r="F223" s="122"/>
      <c r="G223" s="122"/>
      <c r="H223" s="122"/>
      <c r="I223" s="111"/>
      <c r="J223" s="111"/>
      <c r="K223" s="111"/>
    </row>
    <row r="224" spans="2:11">
      <c r="B224" s="110"/>
      <c r="C224" s="111"/>
      <c r="D224" s="122"/>
      <c r="E224" s="122"/>
      <c r="F224" s="122"/>
      <c r="G224" s="122"/>
      <c r="H224" s="122"/>
      <c r="I224" s="111"/>
      <c r="J224" s="111"/>
      <c r="K224" s="111"/>
    </row>
    <row r="225" spans="2:11">
      <c r="B225" s="110"/>
      <c r="C225" s="111"/>
      <c r="D225" s="122"/>
      <c r="E225" s="122"/>
      <c r="F225" s="122"/>
      <c r="G225" s="122"/>
      <c r="H225" s="122"/>
      <c r="I225" s="111"/>
      <c r="J225" s="111"/>
      <c r="K225" s="111"/>
    </row>
    <row r="226" spans="2:11">
      <c r="B226" s="110"/>
      <c r="C226" s="111"/>
      <c r="D226" s="122"/>
      <c r="E226" s="122"/>
      <c r="F226" s="122"/>
      <c r="G226" s="122"/>
      <c r="H226" s="122"/>
      <c r="I226" s="111"/>
      <c r="J226" s="111"/>
      <c r="K226" s="111"/>
    </row>
    <row r="227" spans="2:11">
      <c r="B227" s="110"/>
      <c r="C227" s="111"/>
      <c r="D227" s="122"/>
      <c r="E227" s="122"/>
      <c r="F227" s="122"/>
      <c r="G227" s="122"/>
      <c r="H227" s="122"/>
      <c r="I227" s="111"/>
      <c r="J227" s="111"/>
      <c r="K227" s="111"/>
    </row>
    <row r="228" spans="2:11">
      <c r="B228" s="110"/>
      <c r="C228" s="111"/>
      <c r="D228" s="122"/>
      <c r="E228" s="122"/>
      <c r="F228" s="122"/>
      <c r="G228" s="122"/>
      <c r="H228" s="122"/>
      <c r="I228" s="111"/>
      <c r="J228" s="111"/>
      <c r="K228" s="111"/>
    </row>
    <row r="229" spans="2:11">
      <c r="B229" s="110"/>
      <c r="C229" s="111"/>
      <c r="D229" s="122"/>
      <c r="E229" s="122"/>
      <c r="F229" s="122"/>
      <c r="G229" s="122"/>
      <c r="H229" s="122"/>
      <c r="I229" s="111"/>
      <c r="J229" s="111"/>
      <c r="K229" s="111"/>
    </row>
    <row r="230" spans="2:11">
      <c r="B230" s="110"/>
      <c r="C230" s="111"/>
      <c r="D230" s="122"/>
      <c r="E230" s="122"/>
      <c r="F230" s="122"/>
      <c r="G230" s="122"/>
      <c r="H230" s="122"/>
      <c r="I230" s="111"/>
      <c r="J230" s="111"/>
      <c r="K230" s="111"/>
    </row>
    <row r="231" spans="2:11">
      <c r="B231" s="110"/>
      <c r="C231" s="111"/>
      <c r="D231" s="122"/>
      <c r="E231" s="122"/>
      <c r="F231" s="122"/>
      <c r="G231" s="122"/>
      <c r="H231" s="122"/>
      <c r="I231" s="111"/>
      <c r="J231" s="111"/>
      <c r="K231" s="111"/>
    </row>
    <row r="232" spans="2:11">
      <c r="B232" s="110"/>
      <c r="C232" s="111"/>
      <c r="D232" s="122"/>
      <c r="E232" s="122"/>
      <c r="F232" s="122"/>
      <c r="G232" s="122"/>
      <c r="H232" s="122"/>
      <c r="I232" s="111"/>
      <c r="J232" s="111"/>
      <c r="K232" s="111"/>
    </row>
    <row r="233" spans="2:11">
      <c r="B233" s="110"/>
      <c r="C233" s="111"/>
      <c r="D233" s="122"/>
      <c r="E233" s="122"/>
      <c r="F233" s="122"/>
      <c r="G233" s="122"/>
      <c r="H233" s="122"/>
      <c r="I233" s="111"/>
      <c r="J233" s="111"/>
      <c r="K233" s="111"/>
    </row>
    <row r="234" spans="2:11">
      <c r="B234" s="110"/>
      <c r="C234" s="111"/>
      <c r="D234" s="122"/>
      <c r="E234" s="122"/>
      <c r="F234" s="122"/>
      <c r="G234" s="122"/>
      <c r="H234" s="122"/>
      <c r="I234" s="111"/>
      <c r="J234" s="111"/>
      <c r="K234" s="111"/>
    </row>
    <row r="235" spans="2:11">
      <c r="B235" s="110"/>
      <c r="C235" s="111"/>
      <c r="D235" s="122"/>
      <c r="E235" s="122"/>
      <c r="F235" s="122"/>
      <c r="G235" s="122"/>
      <c r="H235" s="122"/>
      <c r="I235" s="111"/>
      <c r="J235" s="111"/>
      <c r="K235" s="111"/>
    </row>
    <row r="236" spans="2:11">
      <c r="B236" s="110"/>
      <c r="C236" s="111"/>
      <c r="D236" s="122"/>
      <c r="E236" s="122"/>
      <c r="F236" s="122"/>
      <c r="G236" s="122"/>
      <c r="H236" s="122"/>
      <c r="I236" s="111"/>
      <c r="J236" s="111"/>
      <c r="K236" s="111"/>
    </row>
    <row r="237" spans="2:11">
      <c r="B237" s="110"/>
      <c r="C237" s="111"/>
      <c r="D237" s="122"/>
      <c r="E237" s="122"/>
      <c r="F237" s="122"/>
      <c r="G237" s="122"/>
      <c r="H237" s="122"/>
      <c r="I237" s="111"/>
      <c r="J237" s="111"/>
      <c r="K237" s="111"/>
    </row>
    <row r="238" spans="2:11">
      <c r="B238" s="110"/>
      <c r="C238" s="111"/>
      <c r="D238" s="122"/>
      <c r="E238" s="122"/>
      <c r="F238" s="122"/>
      <c r="G238" s="122"/>
      <c r="H238" s="122"/>
      <c r="I238" s="111"/>
      <c r="J238" s="111"/>
      <c r="K238" s="111"/>
    </row>
    <row r="239" spans="2:11">
      <c r="B239" s="110"/>
      <c r="C239" s="111"/>
      <c r="D239" s="122"/>
      <c r="E239" s="122"/>
      <c r="F239" s="122"/>
      <c r="G239" s="122"/>
      <c r="H239" s="122"/>
      <c r="I239" s="111"/>
      <c r="J239" s="111"/>
      <c r="K239" s="111"/>
    </row>
    <row r="240" spans="2:11">
      <c r="B240" s="110"/>
      <c r="C240" s="111"/>
      <c r="D240" s="122"/>
      <c r="E240" s="122"/>
      <c r="F240" s="122"/>
      <c r="G240" s="122"/>
      <c r="H240" s="122"/>
      <c r="I240" s="111"/>
      <c r="J240" s="111"/>
      <c r="K240" s="111"/>
    </row>
    <row r="241" spans="2:11">
      <c r="B241" s="110"/>
      <c r="C241" s="111"/>
      <c r="D241" s="122"/>
      <c r="E241" s="122"/>
      <c r="F241" s="122"/>
      <c r="G241" s="122"/>
      <c r="H241" s="122"/>
      <c r="I241" s="111"/>
      <c r="J241" s="111"/>
      <c r="K241" s="111"/>
    </row>
    <row r="242" spans="2:11">
      <c r="B242" s="110"/>
      <c r="C242" s="111"/>
      <c r="D242" s="122"/>
      <c r="E242" s="122"/>
      <c r="F242" s="122"/>
      <c r="G242" s="122"/>
      <c r="H242" s="122"/>
      <c r="I242" s="111"/>
      <c r="J242" s="111"/>
      <c r="K242" s="111"/>
    </row>
    <row r="243" spans="2:11">
      <c r="B243" s="110"/>
      <c r="C243" s="111"/>
      <c r="D243" s="122"/>
      <c r="E243" s="122"/>
      <c r="F243" s="122"/>
      <c r="G243" s="122"/>
      <c r="H243" s="122"/>
      <c r="I243" s="111"/>
      <c r="J243" s="111"/>
      <c r="K243" s="111"/>
    </row>
    <row r="244" spans="2:11">
      <c r="B244" s="110"/>
      <c r="C244" s="111"/>
      <c r="D244" s="122"/>
      <c r="E244" s="122"/>
      <c r="F244" s="122"/>
      <c r="G244" s="122"/>
      <c r="H244" s="122"/>
      <c r="I244" s="111"/>
      <c r="J244" s="111"/>
      <c r="K244" s="111"/>
    </row>
    <row r="245" spans="2:11">
      <c r="B245" s="110"/>
      <c r="C245" s="111"/>
      <c r="D245" s="122"/>
      <c r="E245" s="122"/>
      <c r="F245" s="122"/>
      <c r="G245" s="122"/>
      <c r="H245" s="122"/>
      <c r="I245" s="111"/>
      <c r="J245" s="111"/>
      <c r="K245" s="111"/>
    </row>
    <row r="246" spans="2:11">
      <c r="B246" s="110"/>
      <c r="C246" s="111"/>
      <c r="D246" s="122"/>
      <c r="E246" s="122"/>
      <c r="F246" s="122"/>
      <c r="G246" s="122"/>
      <c r="H246" s="122"/>
      <c r="I246" s="111"/>
      <c r="J246" s="111"/>
      <c r="K246" s="111"/>
    </row>
    <row r="247" spans="2:11">
      <c r="B247" s="110"/>
      <c r="C247" s="111"/>
      <c r="D247" s="122"/>
      <c r="E247" s="122"/>
      <c r="F247" s="122"/>
      <c r="G247" s="122"/>
      <c r="H247" s="122"/>
      <c r="I247" s="111"/>
      <c r="J247" s="111"/>
      <c r="K247" s="111"/>
    </row>
    <row r="248" spans="2:11">
      <c r="B248" s="110"/>
      <c r="C248" s="111"/>
      <c r="D248" s="122"/>
      <c r="E248" s="122"/>
      <c r="F248" s="122"/>
      <c r="G248" s="122"/>
      <c r="H248" s="122"/>
      <c r="I248" s="111"/>
      <c r="J248" s="111"/>
      <c r="K248" s="111"/>
    </row>
    <row r="249" spans="2:11">
      <c r="B249" s="110"/>
      <c r="C249" s="111"/>
      <c r="D249" s="122"/>
      <c r="E249" s="122"/>
      <c r="F249" s="122"/>
      <c r="G249" s="122"/>
      <c r="H249" s="122"/>
      <c r="I249" s="111"/>
      <c r="J249" s="111"/>
      <c r="K249" s="111"/>
    </row>
    <row r="250" spans="2:11">
      <c r="B250" s="110"/>
      <c r="C250" s="111"/>
      <c r="D250" s="122"/>
      <c r="E250" s="122"/>
      <c r="F250" s="122"/>
      <c r="G250" s="122"/>
      <c r="H250" s="122"/>
      <c r="I250" s="111"/>
      <c r="J250" s="111"/>
      <c r="K250" s="111"/>
    </row>
    <row r="251" spans="2:11">
      <c r="B251" s="110"/>
      <c r="C251" s="111"/>
      <c r="D251" s="122"/>
      <c r="E251" s="122"/>
      <c r="F251" s="122"/>
      <c r="G251" s="122"/>
      <c r="H251" s="122"/>
      <c r="I251" s="111"/>
      <c r="J251" s="111"/>
      <c r="K251" s="111"/>
    </row>
    <row r="252" spans="2:11">
      <c r="B252" s="110"/>
      <c r="C252" s="111"/>
      <c r="D252" s="122"/>
      <c r="E252" s="122"/>
      <c r="F252" s="122"/>
      <c r="G252" s="122"/>
      <c r="H252" s="122"/>
      <c r="I252" s="111"/>
      <c r="J252" s="111"/>
      <c r="K252" s="111"/>
    </row>
    <row r="253" spans="2:11">
      <c r="B253" s="110"/>
      <c r="C253" s="111"/>
      <c r="D253" s="122"/>
      <c r="E253" s="122"/>
      <c r="F253" s="122"/>
      <c r="G253" s="122"/>
      <c r="H253" s="122"/>
      <c r="I253" s="111"/>
      <c r="J253" s="111"/>
      <c r="K253" s="111"/>
    </row>
    <row r="254" spans="2:11">
      <c r="B254" s="110"/>
      <c r="C254" s="111"/>
      <c r="D254" s="122"/>
      <c r="E254" s="122"/>
      <c r="F254" s="122"/>
      <c r="G254" s="122"/>
      <c r="H254" s="122"/>
      <c r="I254" s="111"/>
      <c r="J254" s="111"/>
      <c r="K254" s="111"/>
    </row>
    <row r="255" spans="2:11">
      <c r="B255" s="110"/>
      <c r="C255" s="111"/>
      <c r="D255" s="122"/>
      <c r="E255" s="122"/>
      <c r="F255" s="122"/>
      <c r="G255" s="122"/>
      <c r="H255" s="122"/>
      <c r="I255" s="111"/>
      <c r="J255" s="111"/>
      <c r="K255" s="111"/>
    </row>
    <row r="256" spans="2:11">
      <c r="B256" s="110"/>
      <c r="C256" s="111"/>
      <c r="D256" s="122"/>
      <c r="E256" s="122"/>
      <c r="F256" s="122"/>
      <c r="G256" s="122"/>
      <c r="H256" s="122"/>
      <c r="I256" s="111"/>
      <c r="J256" s="111"/>
      <c r="K256" s="111"/>
    </row>
    <row r="257" spans="2:11">
      <c r="B257" s="110"/>
      <c r="C257" s="111"/>
      <c r="D257" s="122"/>
      <c r="E257" s="122"/>
      <c r="F257" s="122"/>
      <c r="G257" s="122"/>
      <c r="H257" s="122"/>
      <c r="I257" s="111"/>
      <c r="J257" s="111"/>
      <c r="K257" s="111"/>
    </row>
    <row r="258" spans="2:11">
      <c r="B258" s="110"/>
      <c r="C258" s="111"/>
      <c r="D258" s="122"/>
      <c r="E258" s="122"/>
      <c r="F258" s="122"/>
      <c r="G258" s="122"/>
      <c r="H258" s="122"/>
      <c r="I258" s="111"/>
      <c r="J258" s="111"/>
      <c r="K258" s="111"/>
    </row>
    <row r="259" spans="2:11">
      <c r="B259" s="110"/>
      <c r="C259" s="111"/>
      <c r="D259" s="122"/>
      <c r="E259" s="122"/>
      <c r="F259" s="122"/>
      <c r="G259" s="122"/>
      <c r="H259" s="122"/>
      <c r="I259" s="111"/>
      <c r="J259" s="111"/>
      <c r="K259" s="111"/>
    </row>
    <row r="260" spans="2:11">
      <c r="B260" s="110"/>
      <c r="C260" s="111"/>
      <c r="D260" s="122"/>
      <c r="E260" s="122"/>
      <c r="F260" s="122"/>
      <c r="G260" s="122"/>
      <c r="H260" s="122"/>
      <c r="I260" s="111"/>
      <c r="J260" s="111"/>
      <c r="K260" s="111"/>
    </row>
    <row r="261" spans="2:11">
      <c r="B261" s="110"/>
      <c r="C261" s="111"/>
      <c r="D261" s="122"/>
      <c r="E261" s="122"/>
      <c r="F261" s="122"/>
      <c r="G261" s="122"/>
      <c r="H261" s="122"/>
      <c r="I261" s="111"/>
      <c r="J261" s="111"/>
      <c r="K261" s="111"/>
    </row>
    <row r="262" spans="2:11">
      <c r="B262" s="110"/>
      <c r="C262" s="111"/>
      <c r="D262" s="122"/>
      <c r="E262" s="122"/>
      <c r="F262" s="122"/>
      <c r="G262" s="122"/>
      <c r="H262" s="122"/>
      <c r="I262" s="111"/>
      <c r="J262" s="111"/>
      <c r="K262" s="111"/>
    </row>
    <row r="263" spans="2:11">
      <c r="B263" s="110"/>
      <c r="C263" s="111"/>
      <c r="D263" s="122"/>
      <c r="E263" s="122"/>
      <c r="F263" s="122"/>
      <c r="G263" s="122"/>
      <c r="H263" s="122"/>
      <c r="I263" s="111"/>
      <c r="J263" s="111"/>
      <c r="K263" s="111"/>
    </row>
    <row r="264" spans="2:11">
      <c r="B264" s="110"/>
      <c r="C264" s="111"/>
      <c r="D264" s="122"/>
      <c r="E264" s="122"/>
      <c r="F264" s="122"/>
      <c r="G264" s="122"/>
      <c r="H264" s="122"/>
      <c r="I264" s="111"/>
      <c r="J264" s="111"/>
      <c r="K264" s="111"/>
    </row>
    <row r="265" spans="2:11">
      <c r="B265" s="110"/>
      <c r="C265" s="111"/>
      <c r="D265" s="122"/>
      <c r="E265" s="122"/>
      <c r="F265" s="122"/>
      <c r="G265" s="122"/>
      <c r="H265" s="122"/>
      <c r="I265" s="111"/>
      <c r="J265" s="111"/>
      <c r="K265" s="111"/>
    </row>
    <row r="266" spans="2:11">
      <c r="B266" s="110"/>
      <c r="C266" s="111"/>
      <c r="D266" s="122"/>
      <c r="E266" s="122"/>
      <c r="F266" s="122"/>
      <c r="G266" s="122"/>
      <c r="H266" s="122"/>
      <c r="I266" s="111"/>
      <c r="J266" s="111"/>
      <c r="K266" s="111"/>
    </row>
    <row r="267" spans="2:11">
      <c r="B267" s="110"/>
      <c r="C267" s="111"/>
      <c r="D267" s="122"/>
      <c r="E267" s="122"/>
      <c r="F267" s="122"/>
      <c r="G267" s="122"/>
      <c r="H267" s="122"/>
      <c r="I267" s="111"/>
      <c r="J267" s="111"/>
      <c r="K267" s="111"/>
    </row>
    <row r="268" spans="2:11">
      <c r="B268" s="110"/>
      <c r="C268" s="111"/>
      <c r="D268" s="122"/>
      <c r="E268" s="122"/>
      <c r="F268" s="122"/>
      <c r="G268" s="122"/>
      <c r="H268" s="122"/>
      <c r="I268" s="111"/>
      <c r="J268" s="111"/>
      <c r="K268" s="111"/>
    </row>
    <row r="269" spans="2:11">
      <c r="B269" s="110"/>
      <c r="C269" s="111"/>
      <c r="D269" s="122"/>
      <c r="E269" s="122"/>
      <c r="F269" s="122"/>
      <c r="G269" s="122"/>
      <c r="H269" s="122"/>
      <c r="I269" s="111"/>
      <c r="J269" s="111"/>
      <c r="K269" s="111"/>
    </row>
    <row r="270" spans="2:11">
      <c r="B270" s="110"/>
      <c r="C270" s="111"/>
      <c r="D270" s="122"/>
      <c r="E270" s="122"/>
      <c r="F270" s="122"/>
      <c r="G270" s="122"/>
      <c r="H270" s="122"/>
      <c r="I270" s="111"/>
      <c r="J270" s="111"/>
      <c r="K270" s="111"/>
    </row>
    <row r="271" spans="2:11">
      <c r="B271" s="110"/>
      <c r="C271" s="111"/>
      <c r="D271" s="122"/>
      <c r="E271" s="122"/>
      <c r="F271" s="122"/>
      <c r="G271" s="122"/>
      <c r="H271" s="122"/>
      <c r="I271" s="111"/>
      <c r="J271" s="111"/>
      <c r="K271" s="111"/>
    </row>
    <row r="272" spans="2:11">
      <c r="B272" s="110"/>
      <c r="C272" s="111"/>
      <c r="D272" s="122"/>
      <c r="E272" s="122"/>
      <c r="F272" s="122"/>
      <c r="G272" s="122"/>
      <c r="H272" s="122"/>
      <c r="I272" s="111"/>
      <c r="J272" s="111"/>
      <c r="K272" s="111"/>
    </row>
    <row r="273" spans="2:11">
      <c r="B273" s="110"/>
      <c r="C273" s="111"/>
      <c r="D273" s="122"/>
      <c r="E273" s="122"/>
      <c r="F273" s="122"/>
      <c r="G273" s="122"/>
      <c r="H273" s="122"/>
      <c r="I273" s="111"/>
      <c r="J273" s="111"/>
      <c r="K273" s="111"/>
    </row>
    <row r="274" spans="2:11">
      <c r="B274" s="110"/>
      <c r="C274" s="111"/>
      <c r="D274" s="122"/>
      <c r="E274" s="122"/>
      <c r="F274" s="122"/>
      <c r="G274" s="122"/>
      <c r="H274" s="122"/>
      <c r="I274" s="111"/>
      <c r="J274" s="111"/>
      <c r="K274" s="111"/>
    </row>
    <row r="275" spans="2:11">
      <c r="B275" s="110"/>
      <c r="C275" s="111"/>
      <c r="D275" s="122"/>
      <c r="E275" s="122"/>
      <c r="F275" s="122"/>
      <c r="G275" s="122"/>
      <c r="H275" s="122"/>
      <c r="I275" s="111"/>
      <c r="J275" s="111"/>
      <c r="K275" s="111"/>
    </row>
    <row r="276" spans="2:11">
      <c r="B276" s="110"/>
      <c r="C276" s="111"/>
      <c r="D276" s="122"/>
      <c r="E276" s="122"/>
      <c r="F276" s="122"/>
      <c r="G276" s="122"/>
      <c r="H276" s="122"/>
      <c r="I276" s="111"/>
      <c r="J276" s="111"/>
      <c r="K276" s="111"/>
    </row>
    <row r="277" spans="2:11">
      <c r="B277" s="110"/>
      <c r="C277" s="111"/>
      <c r="D277" s="122"/>
      <c r="E277" s="122"/>
      <c r="F277" s="122"/>
      <c r="G277" s="122"/>
      <c r="H277" s="122"/>
      <c r="I277" s="111"/>
      <c r="J277" s="111"/>
      <c r="K277" s="111"/>
    </row>
    <row r="278" spans="2:11">
      <c r="B278" s="110"/>
      <c r="C278" s="111"/>
      <c r="D278" s="122"/>
      <c r="E278" s="122"/>
      <c r="F278" s="122"/>
      <c r="G278" s="122"/>
      <c r="H278" s="122"/>
      <c r="I278" s="111"/>
      <c r="J278" s="111"/>
      <c r="K278" s="111"/>
    </row>
    <row r="279" spans="2:11">
      <c r="B279" s="110"/>
      <c r="C279" s="111"/>
      <c r="D279" s="122"/>
      <c r="E279" s="122"/>
      <c r="F279" s="122"/>
      <c r="G279" s="122"/>
      <c r="H279" s="122"/>
      <c r="I279" s="111"/>
      <c r="J279" s="111"/>
      <c r="K279" s="111"/>
    </row>
    <row r="280" spans="2:11">
      <c r="B280" s="110"/>
      <c r="C280" s="111"/>
      <c r="D280" s="122"/>
      <c r="E280" s="122"/>
      <c r="F280" s="122"/>
      <c r="G280" s="122"/>
      <c r="H280" s="122"/>
      <c r="I280" s="111"/>
      <c r="J280" s="111"/>
      <c r="K280" s="111"/>
    </row>
    <row r="281" spans="2:11">
      <c r="B281" s="110"/>
      <c r="C281" s="111"/>
      <c r="D281" s="122"/>
      <c r="E281" s="122"/>
      <c r="F281" s="122"/>
      <c r="G281" s="122"/>
      <c r="H281" s="122"/>
      <c r="I281" s="111"/>
      <c r="J281" s="111"/>
      <c r="K281" s="111"/>
    </row>
    <row r="282" spans="2:11">
      <c r="B282" s="110"/>
      <c r="C282" s="111"/>
      <c r="D282" s="122"/>
      <c r="E282" s="122"/>
      <c r="F282" s="122"/>
      <c r="G282" s="122"/>
      <c r="H282" s="122"/>
      <c r="I282" s="111"/>
      <c r="J282" s="111"/>
      <c r="K282" s="111"/>
    </row>
    <row r="283" spans="2:11">
      <c r="B283" s="110"/>
      <c r="C283" s="111"/>
      <c r="D283" s="122"/>
      <c r="E283" s="122"/>
      <c r="F283" s="122"/>
      <c r="G283" s="122"/>
      <c r="H283" s="122"/>
      <c r="I283" s="111"/>
      <c r="J283" s="111"/>
      <c r="K283" s="111"/>
    </row>
    <row r="284" spans="2:11">
      <c r="B284" s="110"/>
      <c r="C284" s="111"/>
      <c r="D284" s="122"/>
      <c r="E284" s="122"/>
      <c r="F284" s="122"/>
      <c r="G284" s="122"/>
      <c r="H284" s="122"/>
      <c r="I284" s="111"/>
      <c r="J284" s="111"/>
      <c r="K284" s="111"/>
    </row>
    <row r="285" spans="2:11">
      <c r="B285" s="110"/>
      <c r="C285" s="111"/>
      <c r="D285" s="122"/>
      <c r="E285" s="122"/>
      <c r="F285" s="122"/>
      <c r="G285" s="122"/>
      <c r="H285" s="122"/>
      <c r="I285" s="111"/>
      <c r="J285" s="111"/>
      <c r="K285" s="111"/>
    </row>
    <row r="286" spans="2:11">
      <c r="B286" s="110"/>
      <c r="C286" s="111"/>
      <c r="D286" s="122"/>
      <c r="E286" s="122"/>
      <c r="F286" s="122"/>
      <c r="G286" s="122"/>
      <c r="H286" s="122"/>
      <c r="I286" s="111"/>
      <c r="J286" s="111"/>
      <c r="K286" s="111"/>
    </row>
    <row r="287" spans="2:11">
      <c r="B287" s="110"/>
      <c r="C287" s="111"/>
      <c r="D287" s="122"/>
      <c r="E287" s="122"/>
      <c r="F287" s="122"/>
      <c r="G287" s="122"/>
      <c r="H287" s="122"/>
      <c r="I287" s="111"/>
      <c r="J287" s="111"/>
      <c r="K287" s="111"/>
    </row>
    <row r="288" spans="2:11">
      <c r="B288" s="110"/>
      <c r="C288" s="111"/>
      <c r="D288" s="122"/>
      <c r="E288" s="122"/>
      <c r="F288" s="122"/>
      <c r="G288" s="122"/>
      <c r="H288" s="122"/>
      <c r="I288" s="111"/>
      <c r="J288" s="111"/>
      <c r="K288" s="111"/>
    </row>
    <row r="289" spans="2:11">
      <c r="B289" s="110"/>
      <c r="C289" s="111"/>
      <c r="D289" s="122"/>
      <c r="E289" s="122"/>
      <c r="F289" s="122"/>
      <c r="G289" s="122"/>
      <c r="H289" s="122"/>
      <c r="I289" s="111"/>
      <c r="J289" s="111"/>
      <c r="K289" s="111"/>
    </row>
    <row r="290" spans="2:11">
      <c r="B290" s="110"/>
      <c r="C290" s="111"/>
      <c r="D290" s="122"/>
      <c r="E290" s="122"/>
      <c r="F290" s="122"/>
      <c r="G290" s="122"/>
      <c r="H290" s="122"/>
      <c r="I290" s="111"/>
      <c r="J290" s="111"/>
      <c r="K290" s="111"/>
    </row>
    <row r="291" spans="2:11">
      <c r="B291" s="110"/>
      <c r="C291" s="111"/>
      <c r="D291" s="122"/>
      <c r="E291" s="122"/>
      <c r="F291" s="122"/>
      <c r="G291" s="122"/>
      <c r="H291" s="122"/>
      <c r="I291" s="111"/>
      <c r="J291" s="111"/>
      <c r="K291" s="111"/>
    </row>
    <row r="292" spans="2:11">
      <c r="B292" s="110"/>
      <c r="C292" s="111"/>
      <c r="D292" s="122"/>
      <c r="E292" s="122"/>
      <c r="F292" s="122"/>
      <c r="G292" s="122"/>
      <c r="H292" s="122"/>
      <c r="I292" s="111"/>
      <c r="J292" s="111"/>
      <c r="K292" s="111"/>
    </row>
    <row r="293" spans="2:11">
      <c r="B293" s="110"/>
      <c r="C293" s="111"/>
      <c r="D293" s="122"/>
      <c r="E293" s="122"/>
      <c r="F293" s="122"/>
      <c r="G293" s="122"/>
      <c r="H293" s="122"/>
      <c r="I293" s="111"/>
      <c r="J293" s="111"/>
      <c r="K293" s="111"/>
    </row>
    <row r="294" spans="2:11">
      <c r="B294" s="110"/>
      <c r="C294" s="111"/>
      <c r="D294" s="122"/>
      <c r="E294" s="122"/>
      <c r="F294" s="122"/>
      <c r="G294" s="122"/>
      <c r="H294" s="122"/>
      <c r="I294" s="111"/>
      <c r="J294" s="111"/>
      <c r="K294" s="111"/>
    </row>
    <row r="295" spans="2:11">
      <c r="B295" s="110"/>
      <c r="C295" s="111"/>
      <c r="D295" s="122"/>
      <c r="E295" s="122"/>
      <c r="F295" s="122"/>
      <c r="G295" s="122"/>
      <c r="H295" s="122"/>
      <c r="I295" s="111"/>
      <c r="J295" s="111"/>
      <c r="K295" s="111"/>
    </row>
    <row r="296" spans="2:11">
      <c r="B296" s="110"/>
      <c r="C296" s="111"/>
      <c r="D296" s="122"/>
      <c r="E296" s="122"/>
      <c r="F296" s="122"/>
      <c r="G296" s="122"/>
      <c r="H296" s="122"/>
      <c r="I296" s="111"/>
      <c r="J296" s="111"/>
      <c r="K296" s="111"/>
    </row>
    <row r="297" spans="2:11">
      <c r="B297" s="110"/>
      <c r="C297" s="111"/>
      <c r="D297" s="122"/>
      <c r="E297" s="122"/>
      <c r="F297" s="122"/>
      <c r="G297" s="122"/>
      <c r="H297" s="122"/>
      <c r="I297" s="111"/>
      <c r="J297" s="111"/>
      <c r="K297" s="111"/>
    </row>
    <row r="298" spans="2:11">
      <c r="B298" s="110"/>
      <c r="C298" s="111"/>
      <c r="D298" s="122"/>
      <c r="E298" s="122"/>
      <c r="F298" s="122"/>
      <c r="G298" s="122"/>
      <c r="H298" s="122"/>
      <c r="I298" s="111"/>
      <c r="J298" s="111"/>
      <c r="K298" s="111"/>
    </row>
    <row r="299" spans="2:11">
      <c r="B299" s="110"/>
      <c r="C299" s="111"/>
      <c r="D299" s="122"/>
      <c r="E299" s="122"/>
      <c r="F299" s="122"/>
      <c r="G299" s="122"/>
      <c r="H299" s="122"/>
      <c r="I299" s="111"/>
      <c r="J299" s="111"/>
      <c r="K299" s="111"/>
    </row>
    <row r="300" spans="2:11">
      <c r="B300" s="110"/>
      <c r="C300" s="111"/>
      <c r="D300" s="122"/>
      <c r="E300" s="122"/>
      <c r="F300" s="122"/>
      <c r="G300" s="122"/>
      <c r="H300" s="122"/>
      <c r="I300" s="111"/>
      <c r="J300" s="111"/>
      <c r="K300" s="111"/>
    </row>
    <row r="301" spans="2:11">
      <c r="B301" s="110"/>
      <c r="C301" s="111"/>
      <c r="D301" s="122"/>
      <c r="E301" s="122"/>
      <c r="F301" s="122"/>
      <c r="G301" s="122"/>
      <c r="H301" s="122"/>
      <c r="I301" s="111"/>
      <c r="J301" s="111"/>
      <c r="K301" s="111"/>
    </row>
    <row r="302" spans="2:11">
      <c r="B302" s="110"/>
      <c r="C302" s="111"/>
      <c r="D302" s="122"/>
      <c r="E302" s="122"/>
      <c r="F302" s="122"/>
      <c r="G302" s="122"/>
      <c r="H302" s="122"/>
      <c r="I302" s="111"/>
      <c r="J302" s="111"/>
      <c r="K302" s="111"/>
    </row>
    <row r="303" spans="2:11">
      <c r="B303" s="110"/>
      <c r="C303" s="111"/>
      <c r="D303" s="122"/>
      <c r="E303" s="122"/>
      <c r="F303" s="122"/>
      <c r="G303" s="122"/>
      <c r="H303" s="122"/>
      <c r="I303" s="111"/>
      <c r="J303" s="111"/>
      <c r="K303" s="11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6" type="noConversion"/>
  <dataValidations count="1">
    <dataValidation allowBlank="1" showInputMessage="1" showErrorMessage="1" sqref="C5:C1048576 A1:B1048576 D1:H27 I14:I27 I1:I11 J1:XFD27 D28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6"/>
  <sheetViews>
    <sheetView rightToLeft="1" workbookViewId="0"/>
  </sheetViews>
  <sheetFormatPr defaultColWidth="9.140625" defaultRowHeight="18"/>
  <cols>
    <col min="1" max="1" width="6.28515625" style="1" customWidth="1"/>
    <col min="2" max="2" width="32.28515625" style="2" customWidth="1"/>
    <col min="3" max="3" width="43.5703125" style="1" customWidth="1"/>
    <col min="4" max="4" width="11.85546875" style="1" customWidth="1"/>
    <col min="5" max="16384" width="9.140625" style="1"/>
  </cols>
  <sheetData>
    <row r="1" spans="2:6">
      <c r="B1" s="46" t="s">
        <v>139</v>
      </c>
      <c r="C1" s="67" t="s" vm="1">
        <v>216</v>
      </c>
    </row>
    <row r="2" spans="2:6">
      <c r="B2" s="46" t="s">
        <v>138</v>
      </c>
      <c r="C2" s="67" t="s">
        <v>217</v>
      </c>
    </row>
    <row r="3" spans="2:6">
      <c r="B3" s="46" t="s">
        <v>140</v>
      </c>
      <c r="C3" s="67" t="s">
        <v>218</v>
      </c>
    </row>
    <row r="4" spans="2:6">
      <c r="B4" s="46" t="s">
        <v>141</v>
      </c>
      <c r="C4" s="67">
        <v>8602</v>
      </c>
    </row>
    <row r="6" spans="2:6" ht="26.25" customHeight="1">
      <c r="B6" s="141" t="s">
        <v>173</v>
      </c>
      <c r="C6" s="142"/>
      <c r="D6" s="143"/>
    </row>
    <row r="7" spans="2:6" s="3" customFormat="1" ht="31.5">
      <c r="B7" s="47" t="s">
        <v>110</v>
      </c>
      <c r="C7" s="52" t="s">
        <v>102</v>
      </c>
      <c r="D7" s="53" t="s">
        <v>101</v>
      </c>
    </row>
    <row r="8" spans="2:6" s="3" customFormat="1">
      <c r="B8" s="14"/>
      <c r="C8" s="31" t="s">
        <v>196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77" t="s">
        <v>2366</v>
      </c>
      <c r="C10" s="90">
        <v>220.57793744417526</v>
      </c>
      <c r="D10" s="77"/>
    </row>
    <row r="11" spans="2:6">
      <c r="B11" s="83" t="s">
        <v>24</v>
      </c>
      <c r="C11" s="90">
        <v>217.30918765225721</v>
      </c>
      <c r="D11" s="78"/>
    </row>
    <row r="12" spans="2:6">
      <c r="B12" s="86" t="s">
        <v>2370</v>
      </c>
      <c r="C12" s="87">
        <v>36.244180181179594</v>
      </c>
      <c r="D12" s="136">
        <v>46698</v>
      </c>
      <c r="E12" s="3"/>
      <c r="F12" s="3"/>
    </row>
    <row r="13" spans="2:6">
      <c r="B13" s="86" t="s">
        <v>2371</v>
      </c>
      <c r="C13" s="87">
        <v>4.8604500000000002</v>
      </c>
      <c r="D13" s="136">
        <v>46022</v>
      </c>
      <c r="E13" s="3"/>
      <c r="F13" s="3"/>
    </row>
    <row r="14" spans="2:6">
      <c r="B14" s="86" t="s">
        <v>2372</v>
      </c>
      <c r="C14" s="87">
        <v>3.0699306393538994</v>
      </c>
      <c r="D14" s="136">
        <v>45016</v>
      </c>
    </row>
    <row r="15" spans="2:6">
      <c r="B15" s="86" t="s">
        <v>2373</v>
      </c>
      <c r="C15" s="87">
        <v>0.2010459757875</v>
      </c>
      <c r="D15" s="136">
        <v>45981</v>
      </c>
      <c r="E15" s="3"/>
      <c r="F15" s="3"/>
    </row>
    <row r="16" spans="2:6">
      <c r="B16" s="86" t="s">
        <v>2374</v>
      </c>
      <c r="C16" s="87">
        <v>101.33392531596864</v>
      </c>
      <c r="D16" s="136">
        <v>46871</v>
      </c>
      <c r="E16" s="3"/>
      <c r="F16" s="3"/>
    </row>
    <row r="17" spans="2:4">
      <c r="B17" s="86" t="s">
        <v>2375</v>
      </c>
      <c r="C17" s="87">
        <v>2.89120395070892</v>
      </c>
      <c r="D17" s="136">
        <v>48482</v>
      </c>
    </row>
    <row r="18" spans="2:4">
      <c r="B18" s="86" t="s">
        <v>2376</v>
      </c>
      <c r="C18" s="87">
        <v>10.577658507071181</v>
      </c>
      <c r="D18" s="136">
        <v>51774</v>
      </c>
    </row>
    <row r="19" spans="2:4">
      <c r="B19" s="86" t="s">
        <v>2377</v>
      </c>
      <c r="C19" s="87">
        <v>18.502852692820298</v>
      </c>
      <c r="D19" s="136">
        <v>46253</v>
      </c>
    </row>
    <row r="20" spans="2:4">
      <c r="B20" s="86" t="s">
        <v>2378</v>
      </c>
      <c r="C20" s="87">
        <v>3.6591772379099998</v>
      </c>
      <c r="D20" s="136">
        <v>46022</v>
      </c>
    </row>
    <row r="21" spans="2:4">
      <c r="B21" s="86" t="s">
        <v>2379</v>
      </c>
      <c r="C21" s="87">
        <v>1.0769175752579998</v>
      </c>
      <c r="D21" s="136">
        <v>48844</v>
      </c>
    </row>
    <row r="22" spans="2:4">
      <c r="B22" s="86" t="s">
        <v>2380</v>
      </c>
      <c r="C22" s="87">
        <v>2.0539708630760201</v>
      </c>
      <c r="D22" s="136">
        <v>45016</v>
      </c>
    </row>
    <row r="23" spans="2:4">
      <c r="B23" s="86" t="s">
        <v>2381</v>
      </c>
      <c r="C23" s="87">
        <v>6.6057687233492999</v>
      </c>
      <c r="D23" s="136">
        <v>45935</v>
      </c>
    </row>
    <row r="24" spans="2:4">
      <c r="B24" s="86" t="s">
        <v>2382</v>
      </c>
      <c r="C24" s="87">
        <v>4.2472059897738799</v>
      </c>
      <c r="D24" s="136">
        <v>52047</v>
      </c>
    </row>
    <row r="25" spans="2:4">
      <c r="B25" s="86" t="s">
        <v>2383</v>
      </c>
      <c r="C25" s="87">
        <v>21.984899999999996</v>
      </c>
      <c r="D25" s="136">
        <v>45363</v>
      </c>
    </row>
    <row r="26" spans="2:4">
      <c r="B26" s="83" t="s">
        <v>39</v>
      </c>
      <c r="C26" s="90">
        <v>3.2687497919180504</v>
      </c>
      <c r="D26" s="137"/>
    </row>
    <row r="27" spans="2:4">
      <c r="B27" s="86" t="s">
        <v>2384</v>
      </c>
      <c r="C27" s="87">
        <v>0.42430064769158005</v>
      </c>
      <c r="D27" s="136">
        <v>45515</v>
      </c>
    </row>
    <row r="28" spans="2:4">
      <c r="B28" s="86" t="s">
        <v>2385</v>
      </c>
      <c r="C28" s="87">
        <v>1.02733290109648</v>
      </c>
      <c r="D28" s="136">
        <v>46418</v>
      </c>
    </row>
    <row r="29" spans="2:4">
      <c r="B29" s="86" t="s">
        <v>2386</v>
      </c>
      <c r="C29" s="87">
        <v>1.064624453123E-2</v>
      </c>
      <c r="D29" s="136">
        <v>45126</v>
      </c>
    </row>
    <row r="30" spans="2:4">
      <c r="B30" s="86" t="s">
        <v>2387</v>
      </c>
      <c r="C30" s="87">
        <v>4.7242106705970004E-2</v>
      </c>
      <c r="D30" s="136">
        <v>45371</v>
      </c>
    </row>
    <row r="31" spans="2:4">
      <c r="B31" s="86" t="s">
        <v>2388</v>
      </c>
      <c r="C31" s="87">
        <v>0.32036655562505001</v>
      </c>
      <c r="D31" s="136">
        <v>45187</v>
      </c>
    </row>
    <row r="32" spans="2:4">
      <c r="B32" s="86" t="s">
        <v>2389</v>
      </c>
      <c r="C32" s="87">
        <v>0.53942247153420997</v>
      </c>
      <c r="D32" s="136">
        <v>45602</v>
      </c>
    </row>
    <row r="33" spans="2:4">
      <c r="B33" s="86" t="s">
        <v>2390</v>
      </c>
      <c r="C33" s="87">
        <v>0.24142126283638002</v>
      </c>
      <c r="D33" s="136">
        <v>44986</v>
      </c>
    </row>
    <row r="34" spans="2:4">
      <c r="B34" s="86" t="s">
        <v>2391</v>
      </c>
      <c r="C34" s="87">
        <v>0.27901146743524996</v>
      </c>
      <c r="D34" s="136">
        <v>45025</v>
      </c>
    </row>
    <row r="35" spans="2:4">
      <c r="B35" s="86" t="s">
        <v>2392</v>
      </c>
      <c r="C35" s="87">
        <v>0.15754656099192998</v>
      </c>
      <c r="D35" s="136">
        <v>46014</v>
      </c>
    </row>
    <row r="36" spans="2:4">
      <c r="B36" s="86" t="s">
        <v>2393</v>
      </c>
      <c r="C36" s="87">
        <v>0.22145957346997003</v>
      </c>
      <c r="D36" s="136">
        <v>45830</v>
      </c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110"/>
      <c r="C109" s="111"/>
      <c r="D109" s="111"/>
    </row>
    <row r="110" spans="2:4">
      <c r="B110" s="110"/>
      <c r="C110" s="111"/>
      <c r="D110" s="111"/>
    </row>
    <row r="111" spans="2:4">
      <c r="B111" s="110"/>
      <c r="C111" s="111"/>
      <c r="D111" s="111"/>
    </row>
    <row r="112" spans="2:4">
      <c r="B112" s="110"/>
      <c r="C112" s="111"/>
      <c r="D112" s="111"/>
    </row>
    <row r="113" spans="2:4">
      <c r="B113" s="110"/>
      <c r="C113" s="111"/>
      <c r="D113" s="111"/>
    </row>
    <row r="114" spans="2:4">
      <c r="B114" s="110"/>
      <c r="C114" s="111"/>
      <c r="D114" s="111"/>
    </row>
    <row r="115" spans="2:4">
      <c r="B115" s="110"/>
      <c r="C115" s="111"/>
      <c r="D115" s="111"/>
    </row>
    <row r="116" spans="2:4">
      <c r="B116" s="110"/>
      <c r="C116" s="111"/>
      <c r="D116" s="111"/>
    </row>
    <row r="117" spans="2:4">
      <c r="B117" s="110"/>
      <c r="C117" s="111"/>
      <c r="D117" s="111"/>
    </row>
    <row r="118" spans="2:4">
      <c r="B118" s="110"/>
      <c r="C118" s="111"/>
      <c r="D118" s="111"/>
    </row>
    <row r="119" spans="2:4">
      <c r="B119" s="110"/>
      <c r="C119" s="111"/>
      <c r="D119" s="111"/>
    </row>
    <row r="120" spans="2:4">
      <c r="B120" s="110"/>
      <c r="C120" s="111"/>
      <c r="D120" s="111"/>
    </row>
    <row r="121" spans="2:4">
      <c r="B121" s="110"/>
      <c r="C121" s="111"/>
      <c r="D121" s="111"/>
    </row>
    <row r="122" spans="2:4">
      <c r="B122" s="110"/>
      <c r="C122" s="111"/>
      <c r="D122" s="111"/>
    </row>
    <row r="123" spans="2:4">
      <c r="B123" s="110"/>
      <c r="C123" s="111"/>
      <c r="D123" s="111"/>
    </row>
    <row r="124" spans="2:4">
      <c r="B124" s="110"/>
      <c r="C124" s="111"/>
      <c r="D124" s="111"/>
    </row>
    <row r="125" spans="2:4">
      <c r="B125" s="110"/>
      <c r="C125" s="111"/>
      <c r="D125" s="111"/>
    </row>
    <row r="126" spans="2:4">
      <c r="B126" s="110"/>
      <c r="C126" s="111"/>
      <c r="D126" s="111"/>
    </row>
    <row r="127" spans="2:4">
      <c r="B127" s="110"/>
      <c r="C127" s="111"/>
      <c r="D127" s="111"/>
    </row>
    <row r="128" spans="2:4">
      <c r="B128" s="110"/>
      <c r="C128" s="111"/>
      <c r="D128" s="111"/>
    </row>
    <row r="129" spans="2:4">
      <c r="B129" s="110"/>
      <c r="C129" s="111"/>
      <c r="D129" s="111"/>
    </row>
    <row r="130" spans="2:4">
      <c r="B130" s="110"/>
      <c r="C130" s="111"/>
      <c r="D130" s="111"/>
    </row>
    <row r="131" spans="2:4">
      <c r="B131" s="110"/>
      <c r="C131" s="111"/>
      <c r="D131" s="111"/>
    </row>
    <row r="132" spans="2:4">
      <c r="B132" s="110"/>
      <c r="C132" s="111"/>
      <c r="D132" s="111"/>
    </row>
    <row r="133" spans="2:4">
      <c r="B133" s="110"/>
      <c r="C133" s="111"/>
      <c r="D133" s="111"/>
    </row>
    <row r="134" spans="2:4">
      <c r="B134" s="110"/>
      <c r="C134" s="111"/>
      <c r="D134" s="111"/>
    </row>
    <row r="135" spans="2:4">
      <c r="B135" s="110"/>
      <c r="C135" s="111"/>
      <c r="D135" s="111"/>
    </row>
    <row r="136" spans="2:4">
      <c r="B136" s="110"/>
      <c r="C136" s="111"/>
      <c r="D136" s="111"/>
    </row>
    <row r="137" spans="2:4">
      <c r="B137" s="110"/>
      <c r="C137" s="111"/>
      <c r="D137" s="111"/>
    </row>
    <row r="138" spans="2:4">
      <c r="B138" s="110"/>
      <c r="C138" s="111"/>
      <c r="D138" s="111"/>
    </row>
    <row r="139" spans="2:4">
      <c r="B139" s="110"/>
      <c r="C139" s="111"/>
      <c r="D139" s="111"/>
    </row>
    <row r="140" spans="2:4">
      <c r="B140" s="110"/>
      <c r="C140" s="111"/>
      <c r="D140" s="111"/>
    </row>
    <row r="141" spans="2:4">
      <c r="B141" s="110"/>
      <c r="C141" s="111"/>
      <c r="D141" s="111"/>
    </row>
    <row r="142" spans="2:4">
      <c r="B142" s="110"/>
      <c r="C142" s="111"/>
      <c r="D142" s="111"/>
    </row>
    <row r="143" spans="2:4">
      <c r="B143" s="110"/>
      <c r="C143" s="111"/>
      <c r="D143" s="111"/>
    </row>
    <row r="144" spans="2:4">
      <c r="B144" s="110"/>
      <c r="C144" s="111"/>
      <c r="D144" s="111"/>
    </row>
    <row r="145" spans="2:4">
      <c r="B145" s="110"/>
      <c r="C145" s="111"/>
      <c r="D145" s="111"/>
    </row>
    <row r="146" spans="2:4">
      <c r="B146" s="110"/>
      <c r="C146" s="111"/>
      <c r="D146" s="111"/>
    </row>
    <row r="147" spans="2:4">
      <c r="B147" s="110"/>
      <c r="C147" s="111"/>
      <c r="D147" s="111"/>
    </row>
    <row r="148" spans="2:4">
      <c r="B148" s="110"/>
      <c r="C148" s="111"/>
      <c r="D148" s="111"/>
    </row>
    <row r="149" spans="2:4">
      <c r="B149" s="110"/>
      <c r="C149" s="111"/>
      <c r="D149" s="111"/>
    </row>
    <row r="150" spans="2:4">
      <c r="B150" s="110"/>
      <c r="C150" s="111"/>
      <c r="D150" s="111"/>
    </row>
    <row r="151" spans="2:4">
      <c r="B151" s="110"/>
      <c r="C151" s="111"/>
      <c r="D151" s="111"/>
    </row>
    <row r="152" spans="2:4">
      <c r="B152" s="110"/>
      <c r="C152" s="111"/>
      <c r="D152" s="111"/>
    </row>
    <row r="153" spans="2:4">
      <c r="B153" s="110"/>
      <c r="C153" s="111"/>
      <c r="D153" s="111"/>
    </row>
    <row r="154" spans="2:4">
      <c r="B154" s="110"/>
      <c r="C154" s="111"/>
      <c r="D154" s="111"/>
    </row>
    <row r="155" spans="2:4">
      <c r="B155" s="110"/>
      <c r="C155" s="111"/>
      <c r="D155" s="111"/>
    </row>
    <row r="156" spans="2:4">
      <c r="B156" s="110"/>
      <c r="C156" s="111"/>
      <c r="D156" s="111"/>
    </row>
    <row r="157" spans="2:4">
      <c r="B157" s="110"/>
      <c r="C157" s="111"/>
      <c r="D157" s="111"/>
    </row>
    <row r="158" spans="2:4">
      <c r="B158" s="110"/>
      <c r="C158" s="111"/>
      <c r="D158" s="111"/>
    </row>
    <row r="159" spans="2:4">
      <c r="B159" s="110"/>
      <c r="C159" s="111"/>
      <c r="D159" s="111"/>
    </row>
    <row r="160" spans="2:4">
      <c r="B160" s="110"/>
      <c r="C160" s="111"/>
      <c r="D160" s="111"/>
    </row>
    <row r="161" spans="2:4">
      <c r="B161" s="110"/>
      <c r="C161" s="111"/>
      <c r="D161" s="111"/>
    </row>
    <row r="162" spans="2:4">
      <c r="B162" s="110"/>
      <c r="C162" s="111"/>
      <c r="D162" s="111"/>
    </row>
    <row r="163" spans="2:4">
      <c r="B163" s="110"/>
      <c r="C163" s="111"/>
      <c r="D163" s="111"/>
    </row>
    <row r="164" spans="2:4">
      <c r="B164" s="110"/>
      <c r="C164" s="111"/>
      <c r="D164" s="111"/>
    </row>
    <row r="165" spans="2:4">
      <c r="B165" s="110"/>
      <c r="C165" s="111"/>
      <c r="D165" s="111"/>
    </row>
    <row r="166" spans="2:4">
      <c r="B166" s="110"/>
      <c r="C166" s="111"/>
      <c r="D166" s="111"/>
    </row>
    <row r="167" spans="2:4">
      <c r="B167" s="110"/>
      <c r="C167" s="111"/>
      <c r="D167" s="111"/>
    </row>
    <row r="168" spans="2:4">
      <c r="B168" s="110"/>
      <c r="C168" s="111"/>
      <c r="D168" s="111"/>
    </row>
    <row r="169" spans="2:4">
      <c r="B169" s="110"/>
      <c r="C169" s="111"/>
      <c r="D169" s="111"/>
    </row>
    <row r="170" spans="2:4">
      <c r="B170" s="110"/>
      <c r="C170" s="111"/>
      <c r="D170" s="111"/>
    </row>
    <row r="171" spans="2:4">
      <c r="B171" s="110"/>
      <c r="C171" s="111"/>
      <c r="D171" s="111"/>
    </row>
    <row r="172" spans="2:4">
      <c r="B172" s="110"/>
      <c r="C172" s="111"/>
      <c r="D172" s="111"/>
    </row>
    <row r="173" spans="2:4">
      <c r="B173" s="110"/>
      <c r="C173" s="111"/>
      <c r="D173" s="111"/>
    </row>
    <row r="174" spans="2:4">
      <c r="B174" s="110"/>
      <c r="C174" s="111"/>
      <c r="D174" s="111"/>
    </row>
    <row r="175" spans="2:4">
      <c r="B175" s="110"/>
      <c r="C175" s="111"/>
      <c r="D175" s="111"/>
    </row>
    <row r="176" spans="2:4">
      <c r="B176" s="110"/>
      <c r="C176" s="111"/>
      <c r="D176" s="111"/>
    </row>
    <row r="177" spans="2:4">
      <c r="B177" s="110"/>
      <c r="C177" s="111"/>
      <c r="D177" s="111"/>
    </row>
    <row r="178" spans="2:4">
      <c r="B178" s="110"/>
      <c r="C178" s="111"/>
      <c r="D178" s="111"/>
    </row>
    <row r="179" spans="2:4">
      <c r="B179" s="110"/>
      <c r="C179" s="111"/>
      <c r="D179" s="111"/>
    </row>
    <row r="180" spans="2:4">
      <c r="B180" s="110"/>
      <c r="C180" s="111"/>
      <c r="D180" s="111"/>
    </row>
    <row r="181" spans="2:4">
      <c r="B181" s="110"/>
      <c r="C181" s="111"/>
      <c r="D181" s="111"/>
    </row>
    <row r="182" spans="2:4">
      <c r="B182" s="110"/>
      <c r="C182" s="111"/>
      <c r="D182" s="111"/>
    </row>
    <row r="183" spans="2:4">
      <c r="B183" s="110"/>
      <c r="C183" s="111"/>
      <c r="D183" s="111"/>
    </row>
    <row r="184" spans="2:4">
      <c r="B184" s="110"/>
      <c r="C184" s="111"/>
      <c r="D184" s="111"/>
    </row>
    <row r="185" spans="2:4">
      <c r="B185" s="110"/>
      <c r="C185" s="111"/>
      <c r="D185" s="111"/>
    </row>
    <row r="186" spans="2:4">
      <c r="B186" s="110"/>
      <c r="C186" s="111"/>
      <c r="D186" s="111"/>
    </row>
    <row r="187" spans="2:4">
      <c r="B187" s="110"/>
      <c r="C187" s="111"/>
      <c r="D187" s="111"/>
    </row>
    <row r="188" spans="2:4">
      <c r="B188" s="110"/>
      <c r="C188" s="111"/>
      <c r="D188" s="111"/>
    </row>
    <row r="189" spans="2:4">
      <c r="B189" s="110"/>
      <c r="C189" s="111"/>
      <c r="D189" s="111"/>
    </row>
    <row r="190" spans="2:4">
      <c r="B190" s="110"/>
      <c r="C190" s="111"/>
      <c r="D190" s="111"/>
    </row>
    <row r="191" spans="2:4">
      <c r="B191" s="110"/>
      <c r="C191" s="111"/>
      <c r="D191" s="111"/>
    </row>
    <row r="192" spans="2:4">
      <c r="B192" s="110"/>
      <c r="C192" s="111"/>
      <c r="D192" s="111"/>
    </row>
    <row r="193" spans="2:4">
      <c r="B193" s="110"/>
      <c r="C193" s="111"/>
      <c r="D193" s="111"/>
    </row>
    <row r="194" spans="2:4">
      <c r="B194" s="110"/>
      <c r="C194" s="111"/>
      <c r="D194" s="111"/>
    </row>
    <row r="195" spans="2:4">
      <c r="B195" s="110"/>
      <c r="C195" s="111"/>
      <c r="D195" s="111"/>
    </row>
    <row r="196" spans="2:4">
      <c r="B196" s="110"/>
      <c r="C196" s="111"/>
      <c r="D196" s="111"/>
    </row>
    <row r="197" spans="2:4">
      <c r="B197" s="110"/>
      <c r="C197" s="111"/>
      <c r="D197" s="111"/>
    </row>
    <row r="198" spans="2:4">
      <c r="B198" s="110"/>
      <c r="C198" s="111"/>
      <c r="D198" s="111"/>
    </row>
    <row r="199" spans="2:4">
      <c r="B199" s="110"/>
      <c r="C199" s="111"/>
      <c r="D199" s="111"/>
    </row>
    <row r="200" spans="2:4">
      <c r="B200" s="110"/>
      <c r="C200" s="111"/>
      <c r="D200" s="111"/>
    </row>
    <row r="201" spans="2:4">
      <c r="B201" s="110"/>
      <c r="C201" s="111"/>
      <c r="D201" s="111"/>
    </row>
    <row r="202" spans="2:4">
      <c r="B202" s="110"/>
      <c r="C202" s="111"/>
      <c r="D202" s="111"/>
    </row>
    <row r="203" spans="2:4">
      <c r="B203" s="110"/>
      <c r="C203" s="111"/>
      <c r="D203" s="111"/>
    </row>
    <row r="204" spans="2:4">
      <c r="B204" s="110"/>
      <c r="C204" s="111"/>
      <c r="D204" s="111"/>
    </row>
    <row r="205" spans="2:4">
      <c r="B205" s="110"/>
      <c r="C205" s="111"/>
      <c r="D205" s="111"/>
    </row>
    <row r="206" spans="2:4">
      <c r="B206" s="110"/>
      <c r="C206" s="111"/>
      <c r="D206" s="111"/>
    </row>
    <row r="207" spans="2:4">
      <c r="B207" s="110"/>
      <c r="C207" s="111"/>
      <c r="D207" s="111"/>
    </row>
    <row r="208" spans="2:4">
      <c r="B208" s="110"/>
      <c r="C208" s="111"/>
      <c r="D208" s="111"/>
    </row>
    <row r="209" spans="2:4">
      <c r="B209" s="110"/>
      <c r="C209" s="111"/>
      <c r="D209" s="111"/>
    </row>
    <row r="210" spans="2:4">
      <c r="B210" s="110"/>
      <c r="C210" s="111"/>
      <c r="D210" s="111"/>
    </row>
    <row r="211" spans="2:4">
      <c r="B211" s="110"/>
      <c r="C211" s="111"/>
      <c r="D211" s="111"/>
    </row>
    <row r="212" spans="2:4">
      <c r="B212" s="110"/>
      <c r="C212" s="111"/>
      <c r="D212" s="111"/>
    </row>
    <row r="213" spans="2:4">
      <c r="B213" s="110"/>
      <c r="C213" s="111"/>
      <c r="D213" s="111"/>
    </row>
    <row r="214" spans="2:4">
      <c r="B214" s="110"/>
      <c r="C214" s="111"/>
      <c r="D214" s="111"/>
    </row>
    <row r="215" spans="2:4">
      <c r="B215" s="110"/>
      <c r="C215" s="111"/>
      <c r="D215" s="111"/>
    </row>
    <row r="216" spans="2:4">
      <c r="B216" s="110"/>
      <c r="C216" s="111"/>
      <c r="D216" s="111"/>
    </row>
    <row r="217" spans="2:4">
      <c r="B217" s="110"/>
      <c r="C217" s="111"/>
      <c r="D217" s="111"/>
    </row>
    <row r="218" spans="2:4">
      <c r="B218" s="110"/>
      <c r="C218" s="111"/>
      <c r="D218" s="111"/>
    </row>
    <row r="219" spans="2:4">
      <c r="B219" s="110"/>
      <c r="C219" s="111"/>
      <c r="D219" s="111"/>
    </row>
    <row r="220" spans="2:4">
      <c r="B220" s="110"/>
      <c r="C220" s="111"/>
      <c r="D220" s="111"/>
    </row>
    <row r="221" spans="2:4">
      <c r="B221" s="110"/>
      <c r="C221" s="111"/>
      <c r="D221" s="111"/>
    </row>
    <row r="222" spans="2:4">
      <c r="B222" s="110"/>
      <c r="C222" s="111"/>
      <c r="D222" s="111"/>
    </row>
    <row r="223" spans="2:4">
      <c r="B223" s="110"/>
      <c r="C223" s="111"/>
      <c r="D223" s="111"/>
    </row>
    <row r="224" spans="2:4">
      <c r="B224" s="110"/>
      <c r="C224" s="111"/>
      <c r="D224" s="111"/>
    </row>
    <row r="225" spans="2:4">
      <c r="B225" s="110"/>
      <c r="C225" s="111"/>
      <c r="D225" s="111"/>
    </row>
    <row r="226" spans="2:4">
      <c r="B226" s="110"/>
      <c r="C226" s="111"/>
      <c r="D226" s="111"/>
    </row>
    <row r="227" spans="2:4">
      <c r="B227" s="110"/>
      <c r="C227" s="111"/>
      <c r="D227" s="111"/>
    </row>
    <row r="228" spans="2:4">
      <c r="B228" s="110"/>
      <c r="C228" s="111"/>
      <c r="D228" s="111"/>
    </row>
    <row r="229" spans="2:4">
      <c r="B229" s="110"/>
      <c r="C229" s="111"/>
      <c r="D229" s="111"/>
    </row>
    <row r="230" spans="2:4">
      <c r="B230" s="110"/>
      <c r="C230" s="111"/>
      <c r="D230" s="111"/>
    </row>
    <row r="231" spans="2:4">
      <c r="B231" s="110"/>
      <c r="C231" s="111"/>
      <c r="D231" s="111"/>
    </row>
    <row r="232" spans="2:4">
      <c r="B232" s="110"/>
      <c r="C232" s="111"/>
      <c r="D232" s="111"/>
    </row>
    <row r="233" spans="2:4">
      <c r="B233" s="110"/>
      <c r="C233" s="111"/>
      <c r="D233" s="111"/>
    </row>
    <row r="234" spans="2:4">
      <c r="B234" s="110"/>
      <c r="C234" s="111"/>
      <c r="D234" s="111"/>
    </row>
    <row r="235" spans="2:4">
      <c r="B235" s="110"/>
      <c r="C235" s="111"/>
      <c r="D235" s="111"/>
    </row>
    <row r="236" spans="2:4">
      <c r="B236" s="110"/>
      <c r="C236" s="111"/>
      <c r="D236" s="111"/>
    </row>
    <row r="237" spans="2:4">
      <c r="B237" s="110"/>
      <c r="C237" s="111"/>
      <c r="D237" s="111"/>
    </row>
    <row r="238" spans="2:4">
      <c r="B238" s="110"/>
      <c r="C238" s="111"/>
      <c r="D238" s="111"/>
    </row>
    <row r="239" spans="2:4">
      <c r="B239" s="110"/>
      <c r="C239" s="111"/>
      <c r="D239" s="111"/>
    </row>
    <row r="240" spans="2:4">
      <c r="B240" s="110"/>
      <c r="C240" s="111"/>
      <c r="D240" s="111"/>
    </row>
    <row r="241" spans="2:4">
      <c r="B241" s="110"/>
      <c r="C241" s="111"/>
      <c r="D241" s="111"/>
    </row>
    <row r="242" spans="2:4">
      <c r="B242" s="110"/>
      <c r="C242" s="111"/>
      <c r="D242" s="111"/>
    </row>
    <row r="243" spans="2:4">
      <c r="B243" s="110"/>
      <c r="C243" s="111"/>
      <c r="D243" s="111"/>
    </row>
    <row r="244" spans="2:4">
      <c r="B244" s="110"/>
      <c r="C244" s="111"/>
      <c r="D244" s="111"/>
    </row>
    <row r="245" spans="2:4">
      <c r="B245" s="110"/>
      <c r="C245" s="111"/>
      <c r="D245" s="111"/>
    </row>
    <row r="246" spans="2:4">
      <c r="B246" s="110"/>
      <c r="C246" s="111"/>
      <c r="D246" s="111"/>
    </row>
    <row r="247" spans="2:4">
      <c r="B247" s="110"/>
      <c r="C247" s="111"/>
      <c r="D247" s="111"/>
    </row>
    <row r="248" spans="2:4">
      <c r="B248" s="110"/>
      <c r="C248" s="111"/>
      <c r="D248" s="111"/>
    </row>
    <row r="249" spans="2:4">
      <c r="B249" s="110"/>
      <c r="C249" s="111"/>
      <c r="D249" s="111"/>
    </row>
    <row r="250" spans="2:4">
      <c r="B250" s="110"/>
      <c r="C250" s="111"/>
      <c r="D250" s="111"/>
    </row>
    <row r="251" spans="2:4">
      <c r="B251" s="110"/>
      <c r="C251" s="111"/>
      <c r="D251" s="111"/>
    </row>
    <row r="252" spans="2:4">
      <c r="B252" s="110"/>
      <c r="C252" s="111"/>
      <c r="D252" s="111"/>
    </row>
    <row r="253" spans="2:4">
      <c r="B253" s="110"/>
      <c r="C253" s="111"/>
      <c r="D253" s="111"/>
    </row>
    <row r="254" spans="2:4">
      <c r="B254" s="110"/>
      <c r="C254" s="111"/>
      <c r="D254" s="111"/>
    </row>
    <row r="255" spans="2:4">
      <c r="B255" s="110"/>
      <c r="C255" s="111"/>
      <c r="D255" s="111"/>
    </row>
    <row r="256" spans="2:4">
      <c r="B256" s="110"/>
      <c r="C256" s="111"/>
      <c r="D256" s="111"/>
    </row>
    <row r="257" spans="2:4">
      <c r="B257" s="110"/>
      <c r="C257" s="111"/>
      <c r="D257" s="111"/>
    </row>
    <row r="258" spans="2:4">
      <c r="B258" s="110"/>
      <c r="C258" s="111"/>
      <c r="D258" s="111"/>
    </row>
    <row r="259" spans="2:4">
      <c r="B259" s="110"/>
      <c r="C259" s="111"/>
      <c r="D259" s="111"/>
    </row>
    <row r="260" spans="2:4">
      <c r="B260" s="110"/>
      <c r="C260" s="111"/>
      <c r="D260" s="111"/>
    </row>
    <row r="261" spans="2:4">
      <c r="B261" s="110"/>
      <c r="C261" s="111"/>
      <c r="D261" s="111"/>
    </row>
    <row r="262" spans="2:4">
      <c r="B262" s="110"/>
      <c r="C262" s="111"/>
      <c r="D262" s="111"/>
    </row>
    <row r="263" spans="2:4">
      <c r="B263" s="110"/>
      <c r="C263" s="111"/>
      <c r="D263" s="111"/>
    </row>
    <row r="264" spans="2:4">
      <c r="B264" s="110"/>
      <c r="C264" s="111"/>
      <c r="D264" s="111"/>
    </row>
    <row r="265" spans="2:4">
      <c r="B265" s="110"/>
      <c r="C265" s="111"/>
      <c r="D265" s="111"/>
    </row>
    <row r="266" spans="2:4">
      <c r="B266" s="110"/>
      <c r="C266" s="111"/>
      <c r="D266" s="111"/>
    </row>
    <row r="267" spans="2:4">
      <c r="B267" s="110"/>
      <c r="C267" s="111"/>
      <c r="D267" s="111"/>
    </row>
    <row r="268" spans="2:4">
      <c r="B268" s="110"/>
      <c r="C268" s="111"/>
      <c r="D268" s="111"/>
    </row>
    <row r="269" spans="2:4">
      <c r="B269" s="110"/>
      <c r="C269" s="111"/>
      <c r="D269" s="111"/>
    </row>
    <row r="270" spans="2:4">
      <c r="B270" s="110"/>
      <c r="C270" s="111"/>
      <c r="D270" s="111"/>
    </row>
    <row r="271" spans="2:4">
      <c r="B271" s="110"/>
      <c r="C271" s="111"/>
      <c r="D271" s="111"/>
    </row>
    <row r="272" spans="2:4">
      <c r="B272" s="110"/>
      <c r="C272" s="111"/>
      <c r="D272" s="111"/>
    </row>
    <row r="273" spans="2:4">
      <c r="B273" s="110"/>
      <c r="C273" s="111"/>
      <c r="D273" s="111"/>
    </row>
    <row r="274" spans="2:4">
      <c r="B274" s="110"/>
      <c r="C274" s="111"/>
      <c r="D274" s="111"/>
    </row>
    <row r="275" spans="2:4">
      <c r="B275" s="110"/>
      <c r="C275" s="111"/>
      <c r="D275" s="111"/>
    </row>
    <row r="276" spans="2:4">
      <c r="B276" s="110"/>
      <c r="C276" s="111"/>
      <c r="D276" s="111"/>
    </row>
    <row r="277" spans="2:4">
      <c r="B277" s="110"/>
      <c r="C277" s="111"/>
      <c r="D277" s="111"/>
    </row>
    <row r="278" spans="2:4">
      <c r="B278" s="110"/>
      <c r="C278" s="111"/>
      <c r="D278" s="111"/>
    </row>
    <row r="279" spans="2:4">
      <c r="B279" s="110"/>
      <c r="C279" s="111"/>
      <c r="D279" s="111"/>
    </row>
    <row r="280" spans="2:4">
      <c r="B280" s="110"/>
      <c r="C280" s="111"/>
      <c r="D280" s="111"/>
    </row>
    <row r="281" spans="2:4">
      <c r="B281" s="110"/>
      <c r="C281" s="111"/>
      <c r="D281" s="111"/>
    </row>
    <row r="282" spans="2:4">
      <c r="B282" s="110"/>
      <c r="C282" s="111"/>
      <c r="D282" s="111"/>
    </row>
    <row r="283" spans="2:4">
      <c r="B283" s="110"/>
      <c r="C283" s="111"/>
      <c r="D283" s="111"/>
    </row>
    <row r="284" spans="2:4">
      <c r="B284" s="110"/>
      <c r="C284" s="111"/>
      <c r="D284" s="111"/>
    </row>
    <row r="285" spans="2:4">
      <c r="B285" s="110"/>
      <c r="C285" s="111"/>
      <c r="D285" s="111"/>
    </row>
    <row r="286" spans="2:4">
      <c r="B286" s="110"/>
      <c r="C286" s="111"/>
      <c r="D286" s="111"/>
    </row>
    <row r="287" spans="2:4">
      <c r="B287" s="110"/>
      <c r="C287" s="111"/>
      <c r="D287" s="111"/>
    </row>
    <row r="288" spans="2:4">
      <c r="B288" s="110"/>
      <c r="C288" s="111"/>
      <c r="D288" s="111"/>
    </row>
    <row r="289" spans="2:4">
      <c r="B289" s="110"/>
      <c r="C289" s="111"/>
      <c r="D289" s="111"/>
    </row>
    <row r="290" spans="2:4">
      <c r="B290" s="110"/>
      <c r="C290" s="111"/>
      <c r="D290" s="111"/>
    </row>
    <row r="291" spans="2:4">
      <c r="B291" s="110"/>
      <c r="C291" s="111"/>
      <c r="D291" s="111"/>
    </row>
    <row r="292" spans="2:4">
      <c r="B292" s="110"/>
      <c r="C292" s="111"/>
      <c r="D292" s="111"/>
    </row>
    <row r="293" spans="2:4">
      <c r="B293" s="110"/>
      <c r="C293" s="111"/>
      <c r="D293" s="111"/>
    </row>
    <row r="294" spans="2:4">
      <c r="B294" s="110"/>
      <c r="C294" s="111"/>
      <c r="D294" s="111"/>
    </row>
    <row r="295" spans="2:4">
      <c r="B295" s="110"/>
      <c r="C295" s="111"/>
      <c r="D295" s="111"/>
    </row>
    <row r="296" spans="2:4">
      <c r="B296" s="110"/>
      <c r="C296" s="111"/>
      <c r="D296" s="111"/>
    </row>
    <row r="297" spans="2:4">
      <c r="B297" s="110"/>
      <c r="C297" s="111"/>
      <c r="D297" s="111"/>
    </row>
    <row r="298" spans="2:4">
      <c r="B298" s="110"/>
      <c r="C298" s="111"/>
      <c r="D298" s="111"/>
    </row>
    <row r="299" spans="2:4">
      <c r="B299" s="110"/>
      <c r="C299" s="111"/>
      <c r="D299" s="111"/>
    </row>
    <row r="300" spans="2:4">
      <c r="B300" s="110"/>
      <c r="C300" s="111"/>
      <c r="D300" s="111"/>
    </row>
    <row r="301" spans="2:4">
      <c r="B301" s="110"/>
      <c r="C301" s="111"/>
      <c r="D301" s="111"/>
    </row>
    <row r="302" spans="2:4">
      <c r="B302" s="110"/>
      <c r="C302" s="111"/>
      <c r="D302" s="111"/>
    </row>
    <row r="303" spans="2:4">
      <c r="B303" s="110"/>
      <c r="C303" s="111"/>
      <c r="D303" s="111"/>
    </row>
    <row r="304" spans="2:4">
      <c r="B304" s="110"/>
      <c r="C304" s="111"/>
      <c r="D304" s="111"/>
    </row>
    <row r="305" spans="2:4">
      <c r="B305" s="110"/>
      <c r="C305" s="111"/>
      <c r="D305" s="111"/>
    </row>
    <row r="306" spans="2:4">
      <c r="B306" s="110"/>
      <c r="C306" s="111"/>
      <c r="D306" s="111"/>
    </row>
    <row r="307" spans="2:4">
      <c r="B307" s="110"/>
      <c r="C307" s="111"/>
      <c r="D307" s="111"/>
    </row>
    <row r="308" spans="2:4">
      <c r="B308" s="110"/>
      <c r="C308" s="111"/>
      <c r="D308" s="111"/>
    </row>
    <row r="309" spans="2:4">
      <c r="B309" s="110"/>
      <c r="C309" s="111"/>
      <c r="D309" s="111"/>
    </row>
    <row r="310" spans="2:4">
      <c r="B310" s="110"/>
      <c r="C310" s="111"/>
      <c r="D310" s="111"/>
    </row>
    <row r="311" spans="2:4">
      <c r="B311" s="110"/>
      <c r="C311" s="111"/>
      <c r="D311" s="111"/>
    </row>
    <row r="312" spans="2:4">
      <c r="B312" s="110"/>
      <c r="C312" s="111"/>
      <c r="D312" s="111"/>
    </row>
    <row r="313" spans="2:4">
      <c r="B313" s="110"/>
      <c r="C313" s="111"/>
      <c r="D313" s="111"/>
    </row>
    <row r="314" spans="2:4">
      <c r="B314" s="110"/>
      <c r="C314" s="111"/>
      <c r="D314" s="111"/>
    </row>
    <row r="315" spans="2:4">
      <c r="B315" s="110"/>
      <c r="C315" s="111"/>
      <c r="D315" s="111"/>
    </row>
    <row r="316" spans="2:4">
      <c r="B316" s="110"/>
      <c r="C316" s="111"/>
      <c r="D316" s="111"/>
    </row>
    <row r="317" spans="2:4">
      <c r="B317" s="110"/>
      <c r="C317" s="111"/>
      <c r="D317" s="111"/>
    </row>
    <row r="318" spans="2:4">
      <c r="B318" s="110"/>
      <c r="C318" s="111"/>
      <c r="D318" s="111"/>
    </row>
    <row r="319" spans="2:4">
      <c r="B319" s="110"/>
      <c r="C319" s="111"/>
      <c r="D319" s="111"/>
    </row>
    <row r="320" spans="2:4">
      <c r="B320" s="110"/>
      <c r="C320" s="111"/>
      <c r="D320" s="111"/>
    </row>
    <row r="321" spans="2:4">
      <c r="B321" s="110"/>
      <c r="C321" s="111"/>
      <c r="D321" s="111"/>
    </row>
    <row r="322" spans="2:4">
      <c r="B322" s="110"/>
      <c r="C322" s="111"/>
      <c r="D322" s="111"/>
    </row>
    <row r="323" spans="2:4">
      <c r="B323" s="110"/>
      <c r="C323" s="111"/>
      <c r="D323" s="111"/>
    </row>
    <row r="324" spans="2:4">
      <c r="B324" s="110"/>
      <c r="C324" s="111"/>
      <c r="D324" s="111"/>
    </row>
    <row r="325" spans="2:4">
      <c r="B325" s="110"/>
      <c r="C325" s="111"/>
      <c r="D325" s="111"/>
    </row>
    <row r="326" spans="2:4">
      <c r="B326" s="110"/>
      <c r="C326" s="111"/>
      <c r="D326" s="111"/>
    </row>
    <row r="327" spans="2:4">
      <c r="B327" s="110"/>
      <c r="C327" s="111"/>
      <c r="D327" s="111"/>
    </row>
    <row r="328" spans="2:4">
      <c r="B328" s="110"/>
      <c r="C328" s="111"/>
      <c r="D328" s="111"/>
    </row>
    <row r="329" spans="2:4">
      <c r="B329" s="110"/>
      <c r="C329" s="111"/>
      <c r="D329" s="111"/>
    </row>
    <row r="330" spans="2:4">
      <c r="B330" s="110"/>
      <c r="C330" s="111"/>
      <c r="D330" s="111"/>
    </row>
    <row r="331" spans="2:4">
      <c r="B331" s="110"/>
      <c r="C331" s="111"/>
      <c r="D331" s="111"/>
    </row>
    <row r="332" spans="2:4">
      <c r="B332" s="110"/>
      <c r="C332" s="111"/>
      <c r="D332" s="111"/>
    </row>
    <row r="333" spans="2:4">
      <c r="B333" s="110"/>
      <c r="C333" s="111"/>
      <c r="D333" s="111"/>
    </row>
    <row r="334" spans="2:4">
      <c r="B334" s="110"/>
      <c r="C334" s="111"/>
      <c r="D334" s="111"/>
    </row>
    <row r="335" spans="2:4">
      <c r="B335" s="110"/>
      <c r="C335" s="111"/>
      <c r="D335" s="111"/>
    </row>
    <row r="336" spans="2:4">
      <c r="B336" s="110"/>
      <c r="C336" s="111"/>
      <c r="D336" s="111"/>
    </row>
    <row r="337" spans="2:4">
      <c r="B337" s="110"/>
      <c r="C337" s="111"/>
      <c r="D337" s="111"/>
    </row>
    <row r="338" spans="2:4">
      <c r="B338" s="110"/>
      <c r="C338" s="111"/>
      <c r="D338" s="111"/>
    </row>
    <row r="339" spans="2:4">
      <c r="B339" s="110"/>
      <c r="C339" s="111"/>
      <c r="D339" s="111"/>
    </row>
    <row r="340" spans="2:4">
      <c r="B340" s="110"/>
      <c r="C340" s="111"/>
      <c r="D340" s="111"/>
    </row>
    <row r="341" spans="2:4">
      <c r="B341" s="110"/>
      <c r="C341" s="111"/>
      <c r="D341" s="111"/>
    </row>
    <row r="342" spans="2:4">
      <c r="B342" s="110"/>
      <c r="C342" s="111"/>
      <c r="D342" s="111"/>
    </row>
    <row r="343" spans="2:4">
      <c r="B343" s="110"/>
      <c r="C343" s="111"/>
      <c r="D343" s="111"/>
    </row>
    <row r="344" spans="2:4">
      <c r="B344" s="110"/>
      <c r="C344" s="111"/>
      <c r="D344" s="111"/>
    </row>
    <row r="345" spans="2:4">
      <c r="B345" s="110"/>
      <c r="C345" s="111"/>
      <c r="D345" s="111"/>
    </row>
    <row r="346" spans="2:4">
      <c r="B346" s="110"/>
      <c r="C346" s="111"/>
      <c r="D346" s="111"/>
    </row>
    <row r="347" spans="2:4">
      <c r="B347" s="110"/>
      <c r="C347" s="111"/>
      <c r="D347" s="111"/>
    </row>
    <row r="348" spans="2:4">
      <c r="B348" s="110"/>
      <c r="C348" s="111"/>
      <c r="D348" s="111"/>
    </row>
    <row r="349" spans="2:4">
      <c r="B349" s="110"/>
      <c r="C349" s="111"/>
      <c r="D349" s="111"/>
    </row>
    <row r="350" spans="2:4">
      <c r="B350" s="110"/>
      <c r="C350" s="111"/>
      <c r="D350" s="111"/>
    </row>
    <row r="351" spans="2:4">
      <c r="B351" s="110"/>
      <c r="C351" s="111"/>
      <c r="D351" s="111"/>
    </row>
    <row r="352" spans="2:4">
      <c r="B352" s="110"/>
      <c r="C352" s="111"/>
      <c r="D352" s="111"/>
    </row>
    <row r="353" spans="2:4">
      <c r="B353" s="110"/>
      <c r="C353" s="111"/>
      <c r="D353" s="111"/>
    </row>
    <row r="354" spans="2:4">
      <c r="B354" s="110"/>
      <c r="C354" s="111"/>
      <c r="D354" s="111"/>
    </row>
    <row r="355" spans="2:4">
      <c r="B355" s="110"/>
      <c r="C355" s="111"/>
      <c r="D355" s="111"/>
    </row>
    <row r="356" spans="2:4">
      <c r="B356" s="110"/>
      <c r="C356" s="111"/>
      <c r="D356" s="111"/>
    </row>
    <row r="357" spans="2:4">
      <c r="B357" s="110"/>
      <c r="C357" s="111"/>
      <c r="D357" s="111"/>
    </row>
    <row r="358" spans="2:4">
      <c r="B358" s="110"/>
      <c r="C358" s="111"/>
      <c r="D358" s="111"/>
    </row>
    <row r="359" spans="2:4">
      <c r="B359" s="110"/>
      <c r="C359" s="111"/>
      <c r="D359" s="111"/>
    </row>
    <row r="360" spans="2:4">
      <c r="B360" s="110"/>
      <c r="C360" s="111"/>
      <c r="D360" s="111"/>
    </row>
    <row r="361" spans="2:4">
      <c r="B361" s="110"/>
      <c r="C361" s="111"/>
      <c r="D361" s="111"/>
    </row>
    <row r="362" spans="2:4">
      <c r="B362" s="110"/>
      <c r="C362" s="111"/>
      <c r="D362" s="111"/>
    </row>
    <row r="363" spans="2:4">
      <c r="B363" s="110"/>
      <c r="C363" s="111"/>
      <c r="D363" s="111"/>
    </row>
    <row r="364" spans="2:4">
      <c r="B364" s="110"/>
      <c r="C364" s="111"/>
      <c r="D364" s="111"/>
    </row>
    <row r="365" spans="2:4">
      <c r="B365" s="110"/>
      <c r="C365" s="111"/>
      <c r="D365" s="111"/>
    </row>
    <row r="366" spans="2:4">
      <c r="B366" s="110"/>
      <c r="C366" s="111"/>
      <c r="D366" s="111"/>
    </row>
    <row r="367" spans="2:4">
      <c r="B367" s="110"/>
      <c r="C367" s="111"/>
      <c r="D367" s="111"/>
    </row>
    <row r="368" spans="2:4">
      <c r="B368" s="110"/>
      <c r="C368" s="111"/>
      <c r="D368" s="111"/>
    </row>
    <row r="369" spans="2:4">
      <c r="B369" s="110"/>
      <c r="C369" s="111"/>
      <c r="D369" s="111"/>
    </row>
    <row r="370" spans="2:4">
      <c r="B370" s="110"/>
      <c r="C370" s="111"/>
      <c r="D370" s="111"/>
    </row>
    <row r="371" spans="2:4">
      <c r="B371" s="110"/>
      <c r="C371" s="111"/>
      <c r="D371" s="111"/>
    </row>
    <row r="372" spans="2:4">
      <c r="B372" s="110"/>
      <c r="C372" s="111"/>
      <c r="D372" s="111"/>
    </row>
    <row r="373" spans="2:4">
      <c r="B373" s="110"/>
      <c r="C373" s="111"/>
      <c r="D373" s="111"/>
    </row>
    <row r="374" spans="2:4">
      <c r="B374" s="110"/>
      <c r="C374" s="111"/>
      <c r="D374" s="111"/>
    </row>
    <row r="375" spans="2:4">
      <c r="B375" s="110"/>
      <c r="C375" s="111"/>
      <c r="D375" s="111"/>
    </row>
    <row r="376" spans="2:4">
      <c r="B376" s="110"/>
      <c r="C376" s="111"/>
      <c r="D376" s="111"/>
    </row>
    <row r="377" spans="2:4">
      <c r="B377" s="110"/>
      <c r="C377" s="111"/>
      <c r="D377" s="111"/>
    </row>
    <row r="378" spans="2:4">
      <c r="B378" s="110"/>
      <c r="C378" s="111"/>
      <c r="D378" s="111"/>
    </row>
    <row r="379" spans="2:4">
      <c r="B379" s="110"/>
      <c r="C379" s="111"/>
      <c r="D379" s="111"/>
    </row>
    <row r="380" spans="2:4">
      <c r="B380" s="110"/>
      <c r="C380" s="111"/>
      <c r="D380" s="111"/>
    </row>
    <row r="381" spans="2:4">
      <c r="B381" s="110"/>
      <c r="C381" s="111"/>
      <c r="D381" s="111"/>
    </row>
    <row r="382" spans="2:4">
      <c r="B382" s="110"/>
      <c r="C382" s="111"/>
      <c r="D382" s="111"/>
    </row>
    <row r="383" spans="2:4">
      <c r="B383" s="110"/>
      <c r="C383" s="111"/>
      <c r="D383" s="111"/>
    </row>
    <row r="384" spans="2:4">
      <c r="B384" s="110"/>
      <c r="C384" s="111"/>
      <c r="D384" s="111"/>
    </row>
    <row r="385" spans="2:4">
      <c r="B385" s="110"/>
      <c r="C385" s="111"/>
      <c r="D385" s="111"/>
    </row>
    <row r="386" spans="2:4">
      <c r="B386" s="110"/>
      <c r="C386" s="111"/>
      <c r="D386" s="111"/>
    </row>
    <row r="387" spans="2:4">
      <c r="B387" s="110"/>
      <c r="C387" s="111"/>
      <c r="D387" s="111"/>
    </row>
    <row r="388" spans="2:4">
      <c r="B388" s="110"/>
      <c r="C388" s="111"/>
      <c r="D388" s="111"/>
    </row>
    <row r="389" spans="2:4">
      <c r="B389" s="110"/>
      <c r="C389" s="111"/>
      <c r="D389" s="111"/>
    </row>
    <row r="390" spans="2:4">
      <c r="B390" s="110"/>
      <c r="C390" s="111"/>
      <c r="D390" s="111"/>
    </row>
    <row r="391" spans="2:4">
      <c r="B391" s="110"/>
      <c r="C391" s="111"/>
      <c r="D391" s="111"/>
    </row>
    <row r="392" spans="2:4">
      <c r="B392" s="110"/>
      <c r="C392" s="111"/>
      <c r="D392" s="111"/>
    </row>
    <row r="393" spans="2:4">
      <c r="B393" s="110"/>
      <c r="C393" s="111"/>
      <c r="D393" s="111"/>
    </row>
    <row r="394" spans="2:4">
      <c r="B394" s="110"/>
      <c r="C394" s="111"/>
      <c r="D394" s="111"/>
    </row>
    <row r="395" spans="2:4">
      <c r="B395" s="110"/>
      <c r="C395" s="111"/>
      <c r="D395" s="111"/>
    </row>
    <row r="396" spans="2:4">
      <c r="B396" s="110"/>
      <c r="C396" s="111"/>
      <c r="D396" s="111"/>
    </row>
    <row r="397" spans="2:4">
      <c r="B397" s="110"/>
      <c r="C397" s="111"/>
      <c r="D397" s="111"/>
    </row>
    <row r="398" spans="2:4">
      <c r="B398" s="110"/>
      <c r="C398" s="111"/>
      <c r="D398" s="111"/>
    </row>
    <row r="399" spans="2:4">
      <c r="B399" s="110"/>
      <c r="C399" s="111"/>
      <c r="D399" s="111"/>
    </row>
    <row r="400" spans="2:4">
      <c r="B400" s="110"/>
      <c r="C400" s="111"/>
      <c r="D400" s="111"/>
    </row>
    <row r="401" spans="2:4">
      <c r="B401" s="110"/>
      <c r="C401" s="111"/>
      <c r="D401" s="111"/>
    </row>
    <row r="402" spans="2:4">
      <c r="B402" s="110"/>
      <c r="C402" s="111"/>
      <c r="D402" s="111"/>
    </row>
    <row r="403" spans="2:4">
      <c r="B403" s="110"/>
      <c r="C403" s="111"/>
      <c r="D403" s="111"/>
    </row>
    <row r="404" spans="2:4">
      <c r="B404" s="110"/>
      <c r="C404" s="111"/>
      <c r="D404" s="111"/>
    </row>
    <row r="405" spans="2:4">
      <c r="B405" s="110"/>
      <c r="C405" s="111"/>
      <c r="D405" s="111"/>
    </row>
    <row r="406" spans="2:4">
      <c r="B406" s="110"/>
      <c r="C406" s="111"/>
      <c r="D406" s="111"/>
    </row>
    <row r="407" spans="2:4">
      <c r="B407" s="110"/>
      <c r="C407" s="111"/>
      <c r="D407" s="111"/>
    </row>
    <row r="408" spans="2:4">
      <c r="B408" s="110"/>
      <c r="C408" s="111"/>
      <c r="D408" s="111"/>
    </row>
    <row r="409" spans="2:4">
      <c r="B409" s="110"/>
      <c r="C409" s="111"/>
      <c r="D409" s="111"/>
    </row>
    <row r="410" spans="2:4">
      <c r="B410" s="110"/>
      <c r="C410" s="111"/>
      <c r="D410" s="111"/>
    </row>
    <row r="411" spans="2:4">
      <c r="B411" s="110"/>
      <c r="C411" s="111"/>
      <c r="D411" s="111"/>
    </row>
    <row r="412" spans="2:4">
      <c r="B412" s="110"/>
      <c r="C412" s="111"/>
      <c r="D412" s="111"/>
    </row>
    <row r="413" spans="2:4">
      <c r="B413" s="110"/>
      <c r="C413" s="111"/>
      <c r="D413" s="111"/>
    </row>
    <row r="414" spans="2:4">
      <c r="B414" s="110"/>
      <c r="C414" s="111"/>
      <c r="D414" s="111"/>
    </row>
    <row r="415" spans="2:4">
      <c r="B415" s="110"/>
      <c r="C415" s="111"/>
      <c r="D415" s="111"/>
    </row>
    <row r="416" spans="2:4">
      <c r="B416" s="110"/>
      <c r="C416" s="111"/>
      <c r="D416" s="111"/>
    </row>
    <row r="417" spans="2:4">
      <c r="B417" s="110"/>
      <c r="C417" s="111"/>
      <c r="D417" s="111"/>
    </row>
    <row r="418" spans="2:4">
      <c r="B418" s="110"/>
      <c r="C418" s="111"/>
      <c r="D418" s="111"/>
    </row>
    <row r="419" spans="2:4">
      <c r="B419" s="110"/>
      <c r="C419" s="111"/>
      <c r="D419" s="111"/>
    </row>
    <row r="420" spans="2:4">
      <c r="B420" s="110"/>
      <c r="C420" s="111"/>
      <c r="D420" s="111"/>
    </row>
    <row r="421" spans="2:4">
      <c r="B421" s="110"/>
      <c r="C421" s="111"/>
      <c r="D421" s="111"/>
    </row>
    <row r="422" spans="2:4">
      <c r="B422" s="110"/>
      <c r="C422" s="111"/>
      <c r="D422" s="111"/>
    </row>
    <row r="423" spans="2:4">
      <c r="B423" s="110"/>
      <c r="C423" s="111"/>
      <c r="D423" s="111"/>
    </row>
    <row r="424" spans="2:4">
      <c r="B424" s="110"/>
      <c r="C424" s="111"/>
      <c r="D424" s="111"/>
    </row>
    <row r="425" spans="2:4">
      <c r="B425" s="110"/>
      <c r="C425" s="111"/>
      <c r="D425" s="111"/>
    </row>
    <row r="426" spans="2:4">
      <c r="B426" s="110"/>
      <c r="C426" s="111"/>
      <c r="D426" s="111"/>
    </row>
    <row r="427" spans="2:4">
      <c r="B427" s="110"/>
      <c r="C427" s="111"/>
      <c r="D427" s="111"/>
    </row>
    <row r="428" spans="2:4">
      <c r="B428" s="110"/>
      <c r="C428" s="111"/>
      <c r="D428" s="111"/>
    </row>
    <row r="429" spans="2:4">
      <c r="B429" s="110"/>
      <c r="C429" s="111"/>
      <c r="D429" s="111"/>
    </row>
    <row r="430" spans="2:4">
      <c r="B430" s="110"/>
      <c r="C430" s="111"/>
      <c r="D430" s="111"/>
    </row>
    <row r="431" spans="2:4">
      <c r="B431" s="110"/>
      <c r="C431" s="111"/>
      <c r="D431" s="111"/>
    </row>
    <row r="432" spans="2:4">
      <c r="B432" s="110"/>
      <c r="C432" s="111"/>
      <c r="D432" s="111"/>
    </row>
    <row r="433" spans="2:4">
      <c r="B433" s="110"/>
      <c r="C433" s="111"/>
      <c r="D433" s="111"/>
    </row>
    <row r="434" spans="2:4">
      <c r="B434" s="110"/>
      <c r="C434" s="111"/>
      <c r="D434" s="111"/>
    </row>
    <row r="435" spans="2:4">
      <c r="B435" s="110"/>
      <c r="C435" s="111"/>
      <c r="D435" s="111"/>
    </row>
    <row r="436" spans="2:4">
      <c r="B436" s="110"/>
      <c r="C436" s="111"/>
      <c r="D436" s="111"/>
    </row>
    <row r="437" spans="2:4">
      <c r="B437" s="110"/>
      <c r="C437" s="111"/>
      <c r="D437" s="111"/>
    </row>
    <row r="438" spans="2:4">
      <c r="B438" s="110"/>
      <c r="C438" s="111"/>
      <c r="D438" s="111"/>
    </row>
    <row r="439" spans="2:4">
      <c r="B439" s="110"/>
      <c r="C439" s="111"/>
      <c r="D439" s="111"/>
    </row>
    <row r="440" spans="2:4">
      <c r="B440" s="110"/>
      <c r="C440" s="111"/>
      <c r="D440" s="111"/>
    </row>
    <row r="441" spans="2:4">
      <c r="B441" s="110"/>
      <c r="C441" s="111"/>
      <c r="D441" s="111"/>
    </row>
    <row r="442" spans="2:4">
      <c r="B442" s="110"/>
      <c r="C442" s="111"/>
      <c r="D442" s="111"/>
    </row>
    <row r="443" spans="2:4">
      <c r="B443" s="110"/>
      <c r="C443" s="111"/>
      <c r="D443" s="111"/>
    </row>
    <row r="444" spans="2:4">
      <c r="B444" s="110"/>
      <c r="C444" s="111"/>
      <c r="D444" s="111"/>
    </row>
    <row r="445" spans="2:4">
      <c r="B445" s="110"/>
      <c r="C445" s="111"/>
      <c r="D445" s="111"/>
    </row>
    <row r="446" spans="2:4">
      <c r="B446" s="110"/>
      <c r="C446" s="111"/>
      <c r="D446" s="111"/>
    </row>
    <row r="447" spans="2:4">
      <c r="B447" s="110"/>
      <c r="C447" s="111"/>
      <c r="D447" s="111"/>
    </row>
    <row r="448" spans="2:4">
      <c r="B448" s="110"/>
      <c r="C448" s="111"/>
      <c r="D448" s="111"/>
    </row>
    <row r="449" spans="2:4">
      <c r="B449" s="110"/>
      <c r="C449" s="111"/>
      <c r="D449" s="111"/>
    </row>
    <row r="450" spans="2:4">
      <c r="B450" s="110"/>
      <c r="C450" s="111"/>
      <c r="D450" s="111"/>
    </row>
    <row r="451" spans="2:4">
      <c r="B451" s="110"/>
      <c r="C451" s="111"/>
      <c r="D451" s="111"/>
    </row>
    <row r="452" spans="2:4">
      <c r="B452" s="110"/>
      <c r="C452" s="111"/>
      <c r="D452" s="111"/>
    </row>
    <row r="453" spans="2:4">
      <c r="B453" s="110"/>
      <c r="C453" s="111"/>
      <c r="D453" s="111"/>
    </row>
    <row r="454" spans="2:4">
      <c r="B454" s="110"/>
      <c r="C454" s="111"/>
      <c r="D454" s="111"/>
    </row>
    <row r="455" spans="2:4">
      <c r="B455" s="110"/>
      <c r="C455" s="111"/>
      <c r="D455" s="111"/>
    </row>
    <row r="456" spans="2:4">
      <c r="B456" s="110"/>
      <c r="C456" s="111"/>
      <c r="D456" s="111"/>
    </row>
    <row r="457" spans="2:4">
      <c r="B457" s="110"/>
      <c r="C457" s="111"/>
      <c r="D457" s="111"/>
    </row>
    <row r="458" spans="2:4">
      <c r="B458" s="110"/>
      <c r="C458" s="111"/>
      <c r="D458" s="111"/>
    </row>
    <row r="459" spans="2:4">
      <c r="B459" s="110"/>
      <c r="C459" s="111"/>
      <c r="D459" s="111"/>
    </row>
    <row r="460" spans="2:4">
      <c r="B460" s="110"/>
      <c r="C460" s="111"/>
      <c r="D460" s="111"/>
    </row>
    <row r="461" spans="2:4">
      <c r="B461" s="110"/>
      <c r="C461" s="111"/>
      <c r="D461" s="111"/>
    </row>
    <row r="462" spans="2:4">
      <c r="B462" s="110"/>
      <c r="C462" s="111"/>
      <c r="D462" s="111"/>
    </row>
    <row r="463" spans="2:4">
      <c r="B463" s="110"/>
      <c r="C463" s="111"/>
      <c r="D463" s="111"/>
    </row>
    <row r="464" spans="2:4">
      <c r="B464" s="110"/>
      <c r="C464" s="111"/>
      <c r="D464" s="111"/>
    </row>
    <row r="465" spans="2:4">
      <c r="B465" s="110"/>
      <c r="C465" s="111"/>
      <c r="D465" s="111"/>
    </row>
    <row r="466" spans="2:4">
      <c r="B466" s="110"/>
      <c r="C466" s="111"/>
      <c r="D466" s="111"/>
    </row>
    <row r="467" spans="2:4">
      <c r="B467" s="110"/>
      <c r="C467" s="111"/>
      <c r="D467" s="111"/>
    </row>
    <row r="468" spans="2:4">
      <c r="B468" s="110"/>
      <c r="C468" s="111"/>
      <c r="D468" s="111"/>
    </row>
    <row r="469" spans="2:4">
      <c r="B469" s="110"/>
      <c r="C469" s="111"/>
      <c r="D469" s="111"/>
    </row>
    <row r="470" spans="2:4">
      <c r="B470" s="110"/>
      <c r="C470" s="111"/>
      <c r="D470" s="111"/>
    </row>
    <row r="471" spans="2:4">
      <c r="B471" s="110"/>
      <c r="C471" s="111"/>
      <c r="D471" s="111"/>
    </row>
    <row r="472" spans="2:4">
      <c r="B472" s="110"/>
      <c r="C472" s="111"/>
      <c r="D472" s="111"/>
    </row>
    <row r="473" spans="2:4">
      <c r="B473" s="110"/>
      <c r="C473" s="111"/>
      <c r="D473" s="111"/>
    </row>
    <row r="474" spans="2:4">
      <c r="B474" s="110"/>
      <c r="C474" s="111"/>
      <c r="D474" s="111"/>
    </row>
    <row r="475" spans="2:4">
      <c r="B475" s="110"/>
      <c r="C475" s="111"/>
      <c r="D475" s="111"/>
    </row>
    <row r="476" spans="2:4">
      <c r="B476" s="110"/>
      <c r="C476" s="111"/>
      <c r="D476" s="111"/>
    </row>
    <row r="477" spans="2:4">
      <c r="B477" s="110"/>
      <c r="C477" s="111"/>
      <c r="D477" s="111"/>
    </row>
    <row r="478" spans="2:4">
      <c r="B478" s="110"/>
      <c r="C478" s="111"/>
      <c r="D478" s="111"/>
    </row>
    <row r="479" spans="2:4">
      <c r="B479" s="110"/>
      <c r="C479" s="111"/>
      <c r="D479" s="111"/>
    </row>
    <row r="480" spans="2:4">
      <c r="B480" s="110"/>
      <c r="C480" s="111"/>
      <c r="D480" s="111"/>
    </row>
    <row r="481" spans="2:4">
      <c r="B481" s="110"/>
      <c r="C481" s="111"/>
      <c r="D481" s="111"/>
    </row>
    <row r="482" spans="2:4">
      <c r="B482" s="110"/>
      <c r="C482" s="111"/>
      <c r="D482" s="111"/>
    </row>
    <row r="483" spans="2:4">
      <c r="B483" s="110"/>
      <c r="C483" s="111"/>
      <c r="D483" s="111"/>
    </row>
    <row r="484" spans="2:4">
      <c r="B484" s="110"/>
      <c r="C484" s="111"/>
      <c r="D484" s="111"/>
    </row>
    <row r="485" spans="2:4">
      <c r="B485" s="110"/>
      <c r="C485" s="111"/>
      <c r="D485" s="111"/>
    </row>
    <row r="486" spans="2:4">
      <c r="B486" s="110"/>
      <c r="C486" s="111"/>
      <c r="D486" s="111"/>
    </row>
    <row r="487" spans="2:4">
      <c r="B487" s="110"/>
      <c r="C487" s="111"/>
      <c r="D487" s="111"/>
    </row>
    <row r="488" spans="2:4">
      <c r="B488" s="110"/>
      <c r="C488" s="111"/>
      <c r="D488" s="111"/>
    </row>
    <row r="489" spans="2:4">
      <c r="B489" s="110"/>
      <c r="C489" s="111"/>
      <c r="D489" s="111"/>
    </row>
    <row r="490" spans="2:4">
      <c r="B490" s="110"/>
      <c r="C490" s="111"/>
      <c r="D490" s="111"/>
    </row>
    <row r="491" spans="2:4">
      <c r="B491" s="110"/>
      <c r="C491" s="111"/>
      <c r="D491" s="111"/>
    </row>
    <row r="492" spans="2:4">
      <c r="B492" s="110"/>
      <c r="C492" s="111"/>
      <c r="D492" s="111"/>
    </row>
    <row r="493" spans="2:4">
      <c r="B493" s="110"/>
      <c r="C493" s="111"/>
      <c r="D493" s="111"/>
    </row>
    <row r="494" spans="2:4">
      <c r="B494" s="110"/>
      <c r="C494" s="111"/>
      <c r="D494" s="111"/>
    </row>
    <row r="495" spans="2:4">
      <c r="B495" s="110"/>
      <c r="C495" s="111"/>
      <c r="D495" s="111"/>
    </row>
    <row r="496" spans="2:4">
      <c r="B496" s="110"/>
      <c r="C496" s="111"/>
      <c r="D496" s="111"/>
    </row>
    <row r="497" spans="2:4">
      <c r="B497" s="110"/>
      <c r="C497" s="111"/>
      <c r="D497" s="111"/>
    </row>
    <row r="498" spans="2:4">
      <c r="B498" s="110"/>
      <c r="C498" s="111"/>
      <c r="D498" s="111"/>
    </row>
    <row r="499" spans="2:4">
      <c r="B499" s="110"/>
      <c r="C499" s="111"/>
      <c r="D499" s="111"/>
    </row>
    <row r="500" spans="2:4">
      <c r="B500" s="110"/>
      <c r="C500" s="111"/>
      <c r="D500" s="111"/>
    </row>
    <row r="501" spans="2:4">
      <c r="B501" s="110"/>
      <c r="C501" s="111"/>
      <c r="D501" s="111"/>
    </row>
    <row r="502" spans="2:4">
      <c r="B502" s="110"/>
      <c r="C502" s="111"/>
      <c r="D502" s="111"/>
    </row>
    <row r="503" spans="2:4">
      <c r="B503" s="110"/>
      <c r="C503" s="111"/>
      <c r="D503" s="111"/>
    </row>
    <row r="504" spans="2:4">
      <c r="B504" s="110"/>
      <c r="C504" s="111"/>
      <c r="D504" s="111"/>
    </row>
    <row r="505" spans="2:4">
      <c r="B505" s="110"/>
      <c r="C505" s="111"/>
      <c r="D505" s="111"/>
    </row>
    <row r="506" spans="2:4">
      <c r="B506" s="110"/>
      <c r="C506" s="111"/>
      <c r="D506" s="111"/>
    </row>
    <row r="507" spans="2:4">
      <c r="B507" s="110"/>
      <c r="C507" s="111"/>
      <c r="D507" s="111"/>
    </row>
    <row r="508" spans="2:4">
      <c r="B508" s="110"/>
      <c r="C508" s="111"/>
      <c r="D508" s="111"/>
    </row>
    <row r="509" spans="2:4">
      <c r="B509" s="110"/>
      <c r="C509" s="111"/>
      <c r="D509" s="111"/>
    </row>
    <row r="510" spans="2:4">
      <c r="B510" s="110"/>
      <c r="C510" s="111"/>
      <c r="D510" s="111"/>
    </row>
    <row r="511" spans="2:4">
      <c r="B511" s="110"/>
      <c r="C511" s="111"/>
      <c r="D511" s="111"/>
    </row>
    <row r="512" spans="2:4">
      <c r="B512" s="110"/>
      <c r="C512" s="111"/>
      <c r="D512" s="111"/>
    </row>
    <row r="513" spans="2:4">
      <c r="B513" s="110"/>
      <c r="C513" s="111"/>
      <c r="D513" s="111"/>
    </row>
    <row r="514" spans="2:4">
      <c r="B514" s="110"/>
      <c r="C514" s="111"/>
      <c r="D514" s="111"/>
    </row>
    <row r="515" spans="2:4">
      <c r="B515" s="110"/>
      <c r="C515" s="111"/>
      <c r="D515" s="111"/>
    </row>
    <row r="516" spans="2:4">
      <c r="B516" s="110"/>
      <c r="C516" s="111"/>
      <c r="D516" s="111"/>
    </row>
    <row r="517" spans="2:4">
      <c r="B517" s="110"/>
      <c r="C517" s="111"/>
      <c r="D517" s="111"/>
    </row>
    <row r="518" spans="2:4">
      <c r="B518" s="110"/>
      <c r="C518" s="111"/>
      <c r="D518" s="111"/>
    </row>
    <row r="519" spans="2:4">
      <c r="B519" s="110"/>
      <c r="C519" s="111"/>
      <c r="D519" s="111"/>
    </row>
    <row r="520" spans="2:4">
      <c r="B520" s="110"/>
      <c r="C520" s="111"/>
      <c r="D520" s="111"/>
    </row>
    <row r="521" spans="2:4">
      <c r="B521" s="110"/>
      <c r="C521" s="111"/>
      <c r="D521" s="111"/>
    </row>
    <row r="522" spans="2:4">
      <c r="B522" s="110"/>
      <c r="C522" s="111"/>
      <c r="D522" s="111"/>
    </row>
    <row r="523" spans="2:4">
      <c r="B523" s="110"/>
      <c r="C523" s="111"/>
      <c r="D523" s="111"/>
    </row>
    <row r="524" spans="2:4">
      <c r="B524" s="110"/>
      <c r="C524" s="111"/>
      <c r="D524" s="111"/>
    </row>
    <row r="525" spans="2:4">
      <c r="B525" s="110"/>
      <c r="C525" s="111"/>
      <c r="D525" s="111"/>
    </row>
    <row r="526" spans="2:4">
      <c r="B526" s="110"/>
      <c r="C526" s="111"/>
      <c r="D526" s="111"/>
    </row>
    <row r="527" spans="2:4">
      <c r="B527" s="110"/>
      <c r="C527" s="111"/>
      <c r="D527" s="111"/>
    </row>
    <row r="528" spans="2:4">
      <c r="B528" s="110"/>
      <c r="C528" s="111"/>
      <c r="D528" s="111"/>
    </row>
    <row r="529" spans="2:4">
      <c r="B529" s="110"/>
      <c r="C529" s="111"/>
      <c r="D529" s="111"/>
    </row>
    <row r="530" spans="2:4">
      <c r="B530" s="110"/>
      <c r="C530" s="111"/>
      <c r="D530" s="111"/>
    </row>
    <row r="531" spans="2:4">
      <c r="B531" s="110"/>
      <c r="C531" s="111"/>
      <c r="D531" s="111"/>
    </row>
    <row r="532" spans="2:4">
      <c r="B532" s="110"/>
      <c r="C532" s="111"/>
      <c r="D532" s="111"/>
    </row>
    <row r="533" spans="2:4">
      <c r="B533" s="110"/>
      <c r="C533" s="111"/>
      <c r="D533" s="111"/>
    </row>
    <row r="534" spans="2:4">
      <c r="B534" s="110"/>
      <c r="C534" s="111"/>
      <c r="D534" s="111"/>
    </row>
    <row r="535" spans="2:4">
      <c r="B535" s="110"/>
      <c r="C535" s="111"/>
      <c r="D535" s="111"/>
    </row>
    <row r="536" spans="2:4">
      <c r="B536" s="110"/>
      <c r="C536" s="111"/>
      <c r="D536" s="111"/>
    </row>
    <row r="537" spans="2:4">
      <c r="B537" s="110"/>
      <c r="C537" s="111"/>
      <c r="D537" s="111"/>
    </row>
    <row r="538" spans="2:4">
      <c r="B538" s="110"/>
      <c r="C538" s="111"/>
      <c r="D538" s="111"/>
    </row>
    <row r="539" spans="2:4">
      <c r="B539" s="110"/>
      <c r="C539" s="111"/>
      <c r="D539" s="111"/>
    </row>
    <row r="540" spans="2:4">
      <c r="B540" s="110"/>
      <c r="C540" s="111"/>
      <c r="D540" s="111"/>
    </row>
    <row r="541" spans="2:4">
      <c r="B541" s="110"/>
      <c r="C541" s="111"/>
      <c r="D541" s="111"/>
    </row>
    <row r="542" spans="2:4">
      <c r="B542" s="110"/>
      <c r="C542" s="111"/>
      <c r="D542" s="111"/>
    </row>
    <row r="543" spans="2:4">
      <c r="B543" s="110"/>
      <c r="C543" s="111"/>
      <c r="D543" s="111"/>
    </row>
    <row r="544" spans="2:4">
      <c r="B544" s="110"/>
      <c r="C544" s="111"/>
      <c r="D544" s="111"/>
    </row>
    <row r="545" spans="2:4">
      <c r="B545" s="110"/>
      <c r="C545" s="111"/>
      <c r="D545" s="111"/>
    </row>
    <row r="546" spans="2:4">
      <c r="B546" s="110"/>
      <c r="C546" s="111"/>
      <c r="D546" s="111"/>
    </row>
    <row r="547" spans="2:4">
      <c r="B547" s="110"/>
      <c r="C547" s="111"/>
      <c r="D547" s="111"/>
    </row>
    <row r="548" spans="2:4">
      <c r="B548" s="110"/>
      <c r="C548" s="111"/>
      <c r="D548" s="111"/>
    </row>
    <row r="549" spans="2:4">
      <c r="B549" s="110"/>
      <c r="C549" s="111"/>
      <c r="D549" s="111"/>
    </row>
    <row r="550" spans="2:4">
      <c r="B550" s="110"/>
      <c r="C550" s="111"/>
      <c r="D550" s="111"/>
    </row>
    <row r="551" spans="2:4">
      <c r="B551" s="110"/>
      <c r="C551" s="111"/>
      <c r="D551" s="111"/>
    </row>
    <row r="552" spans="2:4">
      <c r="B552" s="110"/>
      <c r="C552" s="111"/>
      <c r="D552" s="111"/>
    </row>
    <row r="553" spans="2:4">
      <c r="B553" s="110"/>
      <c r="C553" s="111"/>
      <c r="D553" s="111"/>
    </row>
    <row r="554" spans="2:4">
      <c r="B554" s="110"/>
      <c r="C554" s="111"/>
      <c r="D554" s="111"/>
    </row>
    <row r="555" spans="2:4">
      <c r="B555" s="110"/>
      <c r="C555" s="111"/>
      <c r="D555" s="111"/>
    </row>
    <row r="556" spans="2:4">
      <c r="B556" s="110"/>
      <c r="C556" s="111"/>
      <c r="D556" s="111"/>
    </row>
    <row r="557" spans="2:4">
      <c r="B557" s="110"/>
      <c r="C557" s="111"/>
      <c r="D557" s="111"/>
    </row>
    <row r="558" spans="2:4">
      <c r="B558" s="110"/>
      <c r="C558" s="111"/>
      <c r="D558" s="111"/>
    </row>
    <row r="559" spans="2:4">
      <c r="B559" s="110"/>
      <c r="C559" s="111"/>
      <c r="D559" s="111"/>
    </row>
    <row r="560" spans="2:4">
      <c r="B560" s="110"/>
      <c r="C560" s="111"/>
      <c r="D560" s="111"/>
    </row>
    <row r="561" spans="2:4">
      <c r="B561" s="110"/>
      <c r="C561" s="111"/>
      <c r="D561" s="111"/>
    </row>
    <row r="562" spans="2:4">
      <c r="B562" s="110"/>
      <c r="C562" s="111"/>
      <c r="D562" s="111"/>
    </row>
    <row r="563" spans="2:4">
      <c r="B563" s="110"/>
      <c r="C563" s="111"/>
      <c r="D563" s="111"/>
    </row>
    <row r="564" spans="2:4">
      <c r="B564" s="110"/>
      <c r="C564" s="111"/>
      <c r="D564" s="111"/>
    </row>
    <row r="565" spans="2:4">
      <c r="B565" s="110"/>
      <c r="C565" s="111"/>
      <c r="D565" s="111"/>
    </row>
    <row r="566" spans="2:4">
      <c r="B566" s="110"/>
      <c r="C566" s="111"/>
      <c r="D566" s="111"/>
    </row>
    <row r="567" spans="2:4">
      <c r="B567" s="110"/>
      <c r="C567" s="111"/>
      <c r="D567" s="111"/>
    </row>
    <row r="568" spans="2:4">
      <c r="B568" s="110"/>
      <c r="C568" s="111"/>
      <c r="D568" s="111"/>
    </row>
    <row r="569" spans="2:4">
      <c r="B569" s="110"/>
      <c r="C569" s="111"/>
      <c r="D569" s="111"/>
    </row>
    <row r="570" spans="2:4">
      <c r="B570" s="110"/>
      <c r="C570" s="111"/>
      <c r="D570" s="111"/>
    </row>
    <row r="571" spans="2:4">
      <c r="B571" s="110"/>
      <c r="C571" s="111"/>
      <c r="D571" s="111"/>
    </row>
    <row r="572" spans="2:4">
      <c r="B572" s="110"/>
      <c r="C572" s="111"/>
      <c r="D572" s="111"/>
    </row>
    <row r="573" spans="2:4">
      <c r="B573" s="110"/>
      <c r="C573" s="111"/>
      <c r="D573" s="111"/>
    </row>
    <row r="574" spans="2:4">
      <c r="B574" s="110"/>
      <c r="C574" s="111"/>
      <c r="D574" s="111"/>
    </row>
    <row r="575" spans="2:4">
      <c r="B575" s="110"/>
      <c r="C575" s="111"/>
      <c r="D575" s="111"/>
    </row>
    <row r="576" spans="2:4">
      <c r="B576" s="110"/>
      <c r="C576" s="111"/>
      <c r="D576" s="111"/>
    </row>
    <row r="577" spans="2:4">
      <c r="B577" s="110"/>
      <c r="C577" s="111"/>
      <c r="D577" s="111"/>
    </row>
    <row r="578" spans="2:4">
      <c r="B578" s="110"/>
      <c r="C578" s="111"/>
      <c r="D578" s="111"/>
    </row>
    <row r="579" spans="2:4">
      <c r="B579" s="110"/>
      <c r="C579" s="111"/>
      <c r="D579" s="111"/>
    </row>
    <row r="580" spans="2:4">
      <c r="B580" s="110"/>
      <c r="C580" s="111"/>
      <c r="D580" s="111"/>
    </row>
    <row r="581" spans="2:4">
      <c r="B581" s="110"/>
      <c r="C581" s="111"/>
      <c r="D581" s="111"/>
    </row>
    <row r="582" spans="2:4">
      <c r="B582" s="110"/>
      <c r="C582" s="111"/>
      <c r="D582" s="111"/>
    </row>
    <row r="583" spans="2:4">
      <c r="B583" s="110"/>
      <c r="C583" s="111"/>
      <c r="D583" s="111"/>
    </row>
    <row r="584" spans="2:4">
      <c r="B584" s="110"/>
      <c r="C584" s="111"/>
      <c r="D584" s="111"/>
    </row>
    <row r="585" spans="2:4">
      <c r="B585" s="110"/>
      <c r="C585" s="111"/>
      <c r="D585" s="111"/>
    </row>
    <row r="586" spans="2:4">
      <c r="B586" s="110"/>
      <c r="C586" s="111"/>
      <c r="D586" s="111"/>
    </row>
    <row r="587" spans="2:4">
      <c r="B587" s="110"/>
      <c r="C587" s="111"/>
      <c r="D587" s="111"/>
    </row>
    <row r="588" spans="2:4">
      <c r="B588" s="110"/>
      <c r="C588" s="111"/>
      <c r="D588" s="111"/>
    </row>
    <row r="589" spans="2:4">
      <c r="B589" s="110"/>
      <c r="C589" s="111"/>
      <c r="D589" s="111"/>
    </row>
    <row r="590" spans="2:4">
      <c r="B590" s="110"/>
      <c r="C590" s="111"/>
      <c r="D590" s="111"/>
    </row>
    <row r="591" spans="2:4">
      <c r="B591" s="110"/>
      <c r="C591" s="111"/>
      <c r="D591" s="111"/>
    </row>
    <row r="592" spans="2:4">
      <c r="B592" s="110"/>
      <c r="C592" s="111"/>
      <c r="D592" s="111"/>
    </row>
    <row r="593" spans="2:4">
      <c r="B593" s="110"/>
      <c r="C593" s="111"/>
      <c r="D593" s="111"/>
    </row>
    <row r="594" spans="2:4">
      <c r="B594" s="110"/>
      <c r="C594" s="111"/>
      <c r="D594" s="111"/>
    </row>
    <row r="595" spans="2:4">
      <c r="B595" s="110"/>
      <c r="C595" s="111"/>
      <c r="D595" s="111"/>
    </row>
    <row r="596" spans="2:4">
      <c r="B596" s="110"/>
      <c r="C596" s="111"/>
      <c r="D596" s="111"/>
    </row>
    <row r="597" spans="2:4">
      <c r="B597" s="110"/>
      <c r="C597" s="111"/>
      <c r="D597" s="111"/>
    </row>
    <row r="598" spans="2:4">
      <c r="B598" s="110"/>
      <c r="C598" s="111"/>
      <c r="D598" s="111"/>
    </row>
    <row r="599" spans="2:4">
      <c r="B599" s="110"/>
      <c r="C599" s="111"/>
      <c r="D599" s="111"/>
    </row>
    <row r="600" spans="2:4">
      <c r="B600" s="110"/>
      <c r="C600" s="111"/>
      <c r="D600" s="111"/>
    </row>
    <row r="601" spans="2:4">
      <c r="B601" s="110"/>
      <c r="C601" s="111"/>
      <c r="D601" s="111"/>
    </row>
    <row r="602" spans="2:4">
      <c r="B602" s="110"/>
      <c r="C602" s="111"/>
      <c r="D602" s="111"/>
    </row>
    <row r="603" spans="2:4">
      <c r="B603" s="110"/>
      <c r="C603" s="111"/>
      <c r="D603" s="111"/>
    </row>
    <row r="604" spans="2:4">
      <c r="B604" s="110"/>
      <c r="C604" s="111"/>
      <c r="D604" s="111"/>
    </row>
    <row r="605" spans="2:4">
      <c r="B605" s="110"/>
      <c r="C605" s="111"/>
      <c r="D605" s="111"/>
    </row>
    <row r="606" spans="2:4">
      <c r="B606" s="110"/>
      <c r="C606" s="111"/>
      <c r="D606" s="111"/>
    </row>
    <row r="607" spans="2:4">
      <c r="B607" s="110"/>
      <c r="C607" s="111"/>
      <c r="D607" s="111"/>
    </row>
    <row r="608" spans="2:4">
      <c r="B608" s="110"/>
      <c r="C608" s="111"/>
      <c r="D608" s="111"/>
    </row>
    <row r="609" spans="2:4">
      <c r="B609" s="110"/>
      <c r="C609" s="111"/>
      <c r="D609" s="111"/>
    </row>
    <row r="610" spans="2:4">
      <c r="B610" s="110"/>
      <c r="C610" s="111"/>
      <c r="D610" s="111"/>
    </row>
    <row r="611" spans="2:4">
      <c r="B611" s="110"/>
      <c r="C611" s="111"/>
      <c r="D611" s="111"/>
    </row>
    <row r="612" spans="2:4">
      <c r="B612" s="110"/>
      <c r="C612" s="111"/>
      <c r="D612" s="111"/>
    </row>
    <row r="613" spans="2:4">
      <c r="B613" s="110"/>
      <c r="C613" s="111"/>
      <c r="D613" s="111"/>
    </row>
    <row r="614" spans="2:4">
      <c r="B614" s="110"/>
      <c r="C614" s="111"/>
      <c r="D614" s="111"/>
    </row>
    <row r="615" spans="2:4">
      <c r="B615" s="110"/>
      <c r="C615" s="111"/>
      <c r="D615" s="111"/>
    </row>
    <row r="616" spans="2:4">
      <c r="B616" s="110"/>
      <c r="C616" s="111"/>
      <c r="D616" s="111"/>
    </row>
    <row r="617" spans="2:4">
      <c r="B617" s="110"/>
      <c r="C617" s="111"/>
      <c r="D617" s="111"/>
    </row>
    <row r="618" spans="2:4">
      <c r="B618" s="110"/>
      <c r="C618" s="111"/>
      <c r="D618" s="111"/>
    </row>
    <row r="619" spans="2:4">
      <c r="B619" s="110"/>
      <c r="C619" s="111"/>
      <c r="D619" s="111"/>
    </row>
    <row r="620" spans="2:4">
      <c r="B620" s="110"/>
      <c r="C620" s="111"/>
      <c r="D620" s="111"/>
    </row>
    <row r="621" spans="2:4">
      <c r="B621" s="110"/>
      <c r="C621" s="111"/>
      <c r="D621" s="111"/>
    </row>
    <row r="622" spans="2:4">
      <c r="B622" s="110"/>
      <c r="C622" s="111"/>
      <c r="D622" s="111"/>
    </row>
    <row r="623" spans="2:4">
      <c r="B623" s="110"/>
      <c r="C623" s="111"/>
      <c r="D623" s="111"/>
    </row>
    <row r="624" spans="2:4">
      <c r="B624" s="110"/>
      <c r="C624" s="111"/>
      <c r="D624" s="111"/>
    </row>
    <row r="625" spans="2:4">
      <c r="B625" s="110"/>
      <c r="C625" s="111"/>
      <c r="D625" s="111"/>
    </row>
    <row r="626" spans="2:4">
      <c r="B626" s="110"/>
      <c r="C626" s="111"/>
      <c r="D626" s="111"/>
    </row>
    <row r="627" spans="2:4">
      <c r="B627" s="110"/>
      <c r="C627" s="111"/>
      <c r="D627" s="111"/>
    </row>
    <row r="628" spans="2:4">
      <c r="B628" s="110"/>
      <c r="C628" s="111"/>
      <c r="D628" s="111"/>
    </row>
    <row r="629" spans="2:4">
      <c r="B629" s="110"/>
      <c r="C629" s="111"/>
      <c r="D629" s="111"/>
    </row>
    <row r="630" spans="2:4">
      <c r="B630" s="110"/>
      <c r="C630" s="111"/>
      <c r="D630" s="111"/>
    </row>
    <row r="631" spans="2:4">
      <c r="B631" s="110"/>
      <c r="C631" s="111"/>
      <c r="D631" s="111"/>
    </row>
    <row r="632" spans="2:4">
      <c r="B632" s="110"/>
      <c r="C632" s="111"/>
      <c r="D632" s="111"/>
    </row>
    <row r="633" spans="2:4">
      <c r="B633" s="110"/>
      <c r="C633" s="111"/>
      <c r="D633" s="111"/>
    </row>
    <row r="634" spans="2:4">
      <c r="B634" s="110"/>
      <c r="C634" s="111"/>
      <c r="D634" s="111"/>
    </row>
    <row r="635" spans="2:4">
      <c r="B635" s="110"/>
      <c r="C635" s="111"/>
      <c r="D635" s="111"/>
    </row>
    <row r="636" spans="2:4">
      <c r="B636" s="110"/>
      <c r="C636" s="111"/>
      <c r="D636" s="111"/>
    </row>
    <row r="637" spans="2:4">
      <c r="B637" s="110"/>
      <c r="C637" s="111"/>
      <c r="D637" s="111"/>
    </row>
    <row r="638" spans="2:4">
      <c r="B638" s="110"/>
      <c r="C638" s="111"/>
      <c r="D638" s="111"/>
    </row>
    <row r="639" spans="2:4">
      <c r="B639" s="110"/>
      <c r="C639" s="111"/>
      <c r="D639" s="111"/>
    </row>
    <row r="640" spans="2:4">
      <c r="B640" s="110"/>
      <c r="C640" s="111"/>
      <c r="D640" s="111"/>
    </row>
    <row r="641" spans="2:4">
      <c r="B641" s="110"/>
      <c r="C641" s="111"/>
      <c r="D641" s="111"/>
    </row>
    <row r="642" spans="2:4">
      <c r="B642" s="110"/>
      <c r="C642" s="111"/>
      <c r="D642" s="111"/>
    </row>
    <row r="643" spans="2:4">
      <c r="B643" s="110"/>
      <c r="C643" s="111"/>
      <c r="D643" s="111"/>
    </row>
    <row r="644" spans="2:4">
      <c r="B644" s="110"/>
      <c r="C644" s="111"/>
      <c r="D644" s="111"/>
    </row>
    <row r="645" spans="2:4">
      <c r="B645" s="110"/>
      <c r="C645" s="111"/>
      <c r="D645" s="111"/>
    </row>
    <row r="646" spans="2:4">
      <c r="B646" s="110"/>
      <c r="C646" s="111"/>
      <c r="D646" s="111"/>
    </row>
    <row r="647" spans="2:4">
      <c r="B647" s="110"/>
      <c r="C647" s="111"/>
      <c r="D647" s="111"/>
    </row>
    <row r="648" spans="2:4">
      <c r="B648" s="110"/>
      <c r="C648" s="111"/>
      <c r="D648" s="111"/>
    </row>
    <row r="649" spans="2:4">
      <c r="B649" s="110"/>
      <c r="C649" s="111"/>
      <c r="D649" s="111"/>
    </row>
    <row r="650" spans="2:4">
      <c r="B650" s="110"/>
      <c r="C650" s="111"/>
      <c r="D650" s="111"/>
    </row>
    <row r="651" spans="2:4">
      <c r="B651" s="110"/>
      <c r="C651" s="111"/>
      <c r="D651" s="111"/>
    </row>
    <row r="652" spans="2:4">
      <c r="B652" s="110"/>
      <c r="C652" s="111"/>
      <c r="D652" s="111"/>
    </row>
    <row r="653" spans="2:4">
      <c r="B653" s="110"/>
      <c r="C653" s="111"/>
      <c r="D653" s="111"/>
    </row>
    <row r="654" spans="2:4">
      <c r="B654" s="110"/>
      <c r="C654" s="111"/>
      <c r="D654" s="111"/>
    </row>
    <row r="655" spans="2:4">
      <c r="B655" s="110"/>
      <c r="C655" s="111"/>
      <c r="D655" s="111"/>
    </row>
    <row r="656" spans="2:4">
      <c r="B656" s="110"/>
      <c r="C656" s="111"/>
      <c r="D656" s="111"/>
    </row>
    <row r="657" spans="2:4">
      <c r="B657" s="110"/>
      <c r="C657" s="111"/>
      <c r="D657" s="111"/>
    </row>
    <row r="658" spans="2:4">
      <c r="B658" s="110"/>
      <c r="C658" s="111"/>
      <c r="D658" s="111"/>
    </row>
    <row r="659" spans="2:4">
      <c r="B659" s="110"/>
      <c r="C659" s="111"/>
      <c r="D659" s="111"/>
    </row>
    <row r="660" spans="2:4">
      <c r="B660" s="110"/>
      <c r="C660" s="111"/>
      <c r="D660" s="111"/>
    </row>
    <row r="661" spans="2:4">
      <c r="B661" s="110"/>
      <c r="C661" s="111"/>
      <c r="D661" s="111"/>
    </row>
    <row r="662" spans="2:4">
      <c r="B662" s="110"/>
      <c r="C662" s="111"/>
      <c r="D662" s="111"/>
    </row>
    <row r="663" spans="2:4">
      <c r="B663" s="110"/>
      <c r="C663" s="111"/>
      <c r="D663" s="111"/>
    </row>
    <row r="664" spans="2:4">
      <c r="B664" s="110"/>
      <c r="C664" s="111"/>
      <c r="D664" s="111"/>
    </row>
    <row r="665" spans="2:4">
      <c r="B665" s="110"/>
      <c r="C665" s="111"/>
      <c r="D665" s="111"/>
    </row>
    <row r="666" spans="2:4">
      <c r="B666" s="110"/>
      <c r="C666" s="111"/>
      <c r="D666" s="111"/>
    </row>
    <row r="667" spans="2:4">
      <c r="B667" s="110"/>
      <c r="C667" s="111"/>
      <c r="D667" s="111"/>
    </row>
    <row r="668" spans="2:4">
      <c r="B668" s="110"/>
      <c r="C668" s="111"/>
      <c r="D668" s="111"/>
    </row>
    <row r="669" spans="2:4">
      <c r="B669" s="110"/>
      <c r="C669" s="111"/>
      <c r="D669" s="111"/>
    </row>
    <row r="670" spans="2:4">
      <c r="B670" s="110"/>
      <c r="C670" s="111"/>
      <c r="D670" s="111"/>
    </row>
    <row r="671" spans="2:4">
      <c r="B671" s="110"/>
      <c r="C671" s="111"/>
      <c r="D671" s="111"/>
    </row>
    <row r="672" spans="2:4">
      <c r="B672" s="110"/>
      <c r="C672" s="111"/>
      <c r="D672" s="111"/>
    </row>
    <row r="673" spans="2:4">
      <c r="B673" s="110"/>
      <c r="C673" s="111"/>
      <c r="D673" s="111"/>
    </row>
    <row r="674" spans="2:4">
      <c r="B674" s="110"/>
      <c r="C674" s="111"/>
      <c r="D674" s="111"/>
    </row>
    <row r="675" spans="2:4">
      <c r="B675" s="110"/>
      <c r="C675" s="111"/>
      <c r="D675" s="111"/>
    </row>
    <row r="676" spans="2:4">
      <c r="B676" s="110"/>
      <c r="C676" s="111"/>
      <c r="D676" s="111"/>
    </row>
    <row r="677" spans="2:4">
      <c r="B677" s="110"/>
      <c r="C677" s="111"/>
      <c r="D677" s="111"/>
    </row>
    <row r="678" spans="2:4">
      <c r="B678" s="110"/>
      <c r="C678" s="111"/>
      <c r="D678" s="111"/>
    </row>
    <row r="679" spans="2:4">
      <c r="B679" s="110"/>
      <c r="C679" s="111"/>
      <c r="D679" s="111"/>
    </row>
    <row r="680" spans="2:4">
      <c r="B680" s="110"/>
      <c r="C680" s="111"/>
      <c r="D680" s="111"/>
    </row>
    <row r="681" spans="2:4">
      <c r="B681" s="110"/>
      <c r="C681" s="111"/>
      <c r="D681" s="111"/>
    </row>
    <row r="682" spans="2:4">
      <c r="B682" s="110"/>
      <c r="C682" s="111"/>
      <c r="D682" s="111"/>
    </row>
    <row r="683" spans="2:4">
      <c r="B683" s="110"/>
      <c r="C683" s="111"/>
      <c r="D683" s="111"/>
    </row>
    <row r="684" spans="2:4">
      <c r="B684" s="110"/>
      <c r="C684" s="111"/>
      <c r="D684" s="111"/>
    </row>
    <row r="685" spans="2:4">
      <c r="B685" s="110"/>
      <c r="C685" s="111"/>
      <c r="D685" s="111"/>
    </row>
    <row r="686" spans="2:4">
      <c r="B686" s="110"/>
      <c r="C686" s="111"/>
      <c r="D686" s="111"/>
    </row>
    <row r="687" spans="2:4">
      <c r="B687" s="110"/>
      <c r="C687" s="111"/>
      <c r="D687" s="111"/>
    </row>
    <row r="688" spans="2:4">
      <c r="B688" s="110"/>
      <c r="C688" s="111"/>
      <c r="D688" s="111"/>
    </row>
    <row r="689" spans="2:4">
      <c r="B689" s="110"/>
      <c r="C689" s="111"/>
      <c r="D689" s="111"/>
    </row>
    <row r="690" spans="2:4">
      <c r="B690" s="110"/>
      <c r="C690" s="111"/>
      <c r="D690" s="111"/>
    </row>
    <row r="691" spans="2:4">
      <c r="B691" s="110"/>
      <c r="C691" s="111"/>
      <c r="D691" s="111"/>
    </row>
    <row r="692" spans="2:4">
      <c r="B692" s="110"/>
      <c r="C692" s="111"/>
      <c r="D692" s="111"/>
    </row>
    <row r="693" spans="2:4">
      <c r="B693" s="110"/>
      <c r="C693" s="111"/>
      <c r="D693" s="111"/>
    </row>
    <row r="694" spans="2:4">
      <c r="B694" s="110"/>
      <c r="C694" s="111"/>
      <c r="D694" s="111"/>
    </row>
    <row r="695" spans="2:4">
      <c r="B695" s="110"/>
      <c r="C695" s="111"/>
      <c r="D695" s="111"/>
    </row>
    <row r="696" spans="2:4">
      <c r="B696" s="110"/>
      <c r="C696" s="111"/>
      <c r="D696" s="111"/>
    </row>
    <row r="697" spans="2:4">
      <c r="B697" s="110"/>
      <c r="C697" s="111"/>
      <c r="D697" s="111"/>
    </row>
    <row r="698" spans="2:4">
      <c r="B698" s="110"/>
      <c r="C698" s="111"/>
      <c r="D698" s="111"/>
    </row>
    <row r="699" spans="2:4">
      <c r="B699" s="110"/>
      <c r="C699" s="111"/>
      <c r="D699" s="111"/>
    </row>
    <row r="700" spans="2:4">
      <c r="B700" s="110"/>
      <c r="C700" s="111"/>
      <c r="D700" s="111"/>
    </row>
    <row r="701" spans="2:4">
      <c r="B701" s="110"/>
      <c r="C701" s="111"/>
      <c r="D701" s="111"/>
    </row>
    <row r="702" spans="2:4">
      <c r="B702" s="110"/>
      <c r="C702" s="111"/>
      <c r="D702" s="111"/>
    </row>
    <row r="703" spans="2:4">
      <c r="B703" s="110"/>
      <c r="C703" s="111"/>
      <c r="D703" s="111"/>
    </row>
    <row r="704" spans="2:4">
      <c r="B704" s="110"/>
      <c r="C704" s="111"/>
      <c r="D704" s="111"/>
    </row>
    <row r="705" spans="2:4">
      <c r="B705" s="110"/>
      <c r="C705" s="111"/>
      <c r="D705" s="111"/>
    </row>
    <row r="706" spans="2:4">
      <c r="B706" s="110"/>
      <c r="C706" s="111"/>
      <c r="D706" s="111"/>
    </row>
    <row r="707" spans="2:4">
      <c r="B707" s="110"/>
      <c r="C707" s="111"/>
      <c r="D707" s="111"/>
    </row>
    <row r="708" spans="2:4">
      <c r="B708" s="110"/>
      <c r="C708" s="111"/>
      <c r="D708" s="111"/>
    </row>
    <row r="709" spans="2:4">
      <c r="B709" s="110"/>
      <c r="C709" s="111"/>
      <c r="D709" s="111"/>
    </row>
    <row r="710" spans="2:4">
      <c r="B710" s="110"/>
      <c r="C710" s="111"/>
      <c r="D710" s="111"/>
    </row>
    <row r="711" spans="2:4">
      <c r="B711" s="110"/>
      <c r="C711" s="111"/>
      <c r="D711" s="111"/>
    </row>
    <row r="712" spans="2:4">
      <c r="B712" s="110"/>
      <c r="C712" s="111"/>
      <c r="D712" s="111"/>
    </row>
    <row r="713" spans="2:4">
      <c r="B713" s="110"/>
      <c r="C713" s="111"/>
      <c r="D713" s="111"/>
    </row>
    <row r="714" spans="2:4">
      <c r="B714" s="110"/>
      <c r="C714" s="111"/>
      <c r="D714" s="111"/>
    </row>
    <row r="715" spans="2:4">
      <c r="B715" s="110"/>
      <c r="C715" s="111"/>
      <c r="D715" s="111"/>
    </row>
    <row r="716" spans="2:4">
      <c r="B716" s="110"/>
      <c r="C716" s="111"/>
      <c r="D716" s="111"/>
    </row>
    <row r="717" spans="2:4">
      <c r="B717" s="110"/>
      <c r="C717" s="111"/>
      <c r="D717" s="111"/>
    </row>
    <row r="718" spans="2:4">
      <c r="B718" s="110"/>
      <c r="C718" s="111"/>
      <c r="D718" s="111"/>
    </row>
    <row r="719" spans="2:4">
      <c r="B719" s="110"/>
      <c r="C719" s="111"/>
      <c r="D719" s="111"/>
    </row>
    <row r="720" spans="2:4">
      <c r="B720" s="110"/>
      <c r="C720" s="111"/>
      <c r="D720" s="111"/>
    </row>
    <row r="721" spans="2:4">
      <c r="B721" s="110"/>
      <c r="C721" s="111"/>
      <c r="D721" s="111"/>
    </row>
    <row r="722" spans="2:4">
      <c r="B722" s="110"/>
      <c r="C722" s="111"/>
      <c r="D722" s="111"/>
    </row>
    <row r="723" spans="2:4">
      <c r="B723" s="110"/>
      <c r="C723" s="111"/>
      <c r="D723" s="111"/>
    </row>
    <row r="724" spans="2:4">
      <c r="B724" s="110"/>
      <c r="C724" s="111"/>
      <c r="D724" s="111"/>
    </row>
    <row r="725" spans="2:4">
      <c r="B725" s="110"/>
      <c r="C725" s="111"/>
      <c r="D725" s="111"/>
    </row>
    <row r="726" spans="2:4">
      <c r="B726" s="110"/>
      <c r="C726" s="111"/>
      <c r="D726" s="111"/>
    </row>
    <row r="727" spans="2:4">
      <c r="B727" s="110"/>
      <c r="C727" s="111"/>
      <c r="D727" s="111"/>
    </row>
    <row r="728" spans="2:4">
      <c r="B728" s="110"/>
      <c r="C728" s="111"/>
      <c r="D728" s="111"/>
    </row>
    <row r="729" spans="2:4">
      <c r="B729" s="110"/>
      <c r="C729" s="111"/>
      <c r="D729" s="111"/>
    </row>
    <row r="730" spans="2:4">
      <c r="B730" s="110"/>
      <c r="C730" s="111"/>
      <c r="D730" s="111"/>
    </row>
    <row r="731" spans="2:4">
      <c r="B731" s="110"/>
      <c r="C731" s="111"/>
      <c r="D731" s="111"/>
    </row>
    <row r="732" spans="2:4">
      <c r="B732" s="110"/>
      <c r="C732" s="111"/>
      <c r="D732" s="111"/>
    </row>
    <row r="733" spans="2:4">
      <c r="B733" s="110"/>
      <c r="C733" s="111"/>
      <c r="D733" s="111"/>
    </row>
    <row r="734" spans="2:4">
      <c r="B734" s="110"/>
      <c r="C734" s="111"/>
      <c r="D734" s="111"/>
    </row>
    <row r="735" spans="2:4">
      <c r="B735" s="110"/>
      <c r="C735" s="111"/>
      <c r="D735" s="111"/>
    </row>
    <row r="736" spans="2:4">
      <c r="B736" s="110"/>
      <c r="C736" s="111"/>
      <c r="D736" s="111"/>
    </row>
    <row r="737" spans="2:4">
      <c r="B737" s="110"/>
      <c r="C737" s="111"/>
      <c r="D737" s="111"/>
    </row>
    <row r="738" spans="2:4">
      <c r="B738" s="110"/>
      <c r="C738" s="111"/>
      <c r="D738" s="111"/>
    </row>
    <row r="739" spans="2:4">
      <c r="B739" s="110"/>
      <c r="C739" s="111"/>
      <c r="D739" s="111"/>
    </row>
    <row r="740" spans="2:4">
      <c r="B740" s="110"/>
      <c r="C740" s="111"/>
      <c r="D740" s="111"/>
    </row>
    <row r="741" spans="2:4">
      <c r="B741" s="110"/>
      <c r="C741" s="111"/>
      <c r="D741" s="111"/>
    </row>
    <row r="742" spans="2:4">
      <c r="B742" s="110"/>
      <c r="C742" s="111"/>
      <c r="D742" s="111"/>
    </row>
    <row r="743" spans="2:4">
      <c r="B743" s="110"/>
      <c r="C743" s="111"/>
      <c r="D743" s="111"/>
    </row>
    <row r="744" spans="2:4">
      <c r="B744" s="110"/>
      <c r="C744" s="111"/>
      <c r="D744" s="111"/>
    </row>
    <row r="745" spans="2:4">
      <c r="B745" s="110"/>
      <c r="C745" s="111"/>
      <c r="D745" s="111"/>
    </row>
    <row r="746" spans="2:4">
      <c r="B746" s="110"/>
      <c r="C746" s="111"/>
      <c r="D746" s="111"/>
    </row>
    <row r="747" spans="2:4">
      <c r="B747" s="110"/>
      <c r="C747" s="111"/>
      <c r="D747" s="111"/>
    </row>
    <row r="748" spans="2:4">
      <c r="B748" s="110"/>
      <c r="C748" s="111"/>
      <c r="D748" s="111"/>
    </row>
    <row r="749" spans="2:4">
      <c r="B749" s="110"/>
      <c r="C749" s="111"/>
      <c r="D749" s="111"/>
    </row>
    <row r="750" spans="2:4">
      <c r="B750" s="110"/>
      <c r="C750" s="111"/>
      <c r="D750" s="111"/>
    </row>
    <row r="751" spans="2:4">
      <c r="B751" s="110"/>
      <c r="C751" s="111"/>
      <c r="D751" s="111"/>
    </row>
    <row r="752" spans="2:4">
      <c r="B752" s="110"/>
      <c r="C752" s="111"/>
      <c r="D752" s="111"/>
    </row>
    <row r="753" spans="2:4">
      <c r="B753" s="110"/>
      <c r="C753" s="111"/>
      <c r="D753" s="111"/>
    </row>
    <row r="754" spans="2:4">
      <c r="B754" s="110"/>
      <c r="C754" s="111"/>
      <c r="D754" s="111"/>
    </row>
    <row r="755" spans="2:4">
      <c r="B755" s="110"/>
      <c r="C755" s="111"/>
      <c r="D755" s="111"/>
    </row>
    <row r="756" spans="2:4">
      <c r="B756" s="110"/>
      <c r="C756" s="111"/>
      <c r="D756" s="111"/>
    </row>
    <row r="757" spans="2:4">
      <c r="B757" s="110"/>
      <c r="C757" s="111"/>
      <c r="D757" s="111"/>
    </row>
    <row r="758" spans="2:4">
      <c r="B758" s="110"/>
      <c r="C758" s="111"/>
      <c r="D758" s="111"/>
    </row>
    <row r="759" spans="2:4">
      <c r="B759" s="110"/>
      <c r="C759" s="111"/>
      <c r="D759" s="111"/>
    </row>
    <row r="760" spans="2:4">
      <c r="B760" s="110"/>
      <c r="C760" s="111"/>
      <c r="D760" s="111"/>
    </row>
    <row r="761" spans="2:4">
      <c r="B761" s="110"/>
      <c r="C761" s="111"/>
      <c r="D761" s="111"/>
    </row>
    <row r="762" spans="2:4">
      <c r="B762" s="110"/>
      <c r="C762" s="111"/>
      <c r="D762" s="111"/>
    </row>
    <row r="763" spans="2:4">
      <c r="B763" s="110"/>
      <c r="C763" s="111"/>
      <c r="D763" s="111"/>
    </row>
    <row r="764" spans="2:4">
      <c r="B764" s="110"/>
      <c r="C764" s="111"/>
      <c r="D764" s="111"/>
    </row>
    <row r="765" spans="2:4">
      <c r="B765" s="110"/>
      <c r="C765" s="111"/>
      <c r="D765" s="111"/>
    </row>
    <row r="766" spans="2:4">
      <c r="B766" s="110"/>
      <c r="C766" s="111"/>
      <c r="D766" s="111"/>
    </row>
    <row r="767" spans="2:4">
      <c r="B767" s="110"/>
      <c r="C767" s="111"/>
      <c r="D767" s="111"/>
    </row>
    <row r="768" spans="2:4">
      <c r="B768" s="110"/>
      <c r="C768" s="111"/>
      <c r="D768" s="111"/>
    </row>
    <row r="769" spans="2:4">
      <c r="B769" s="110"/>
      <c r="C769" s="111"/>
      <c r="D769" s="111"/>
    </row>
    <row r="770" spans="2:4">
      <c r="B770" s="110"/>
      <c r="C770" s="111"/>
      <c r="D770" s="111"/>
    </row>
    <row r="771" spans="2:4">
      <c r="B771" s="110"/>
      <c r="C771" s="111"/>
      <c r="D771" s="111"/>
    </row>
    <row r="772" spans="2:4">
      <c r="B772" s="110"/>
      <c r="C772" s="111"/>
      <c r="D772" s="111"/>
    </row>
    <row r="773" spans="2:4">
      <c r="B773" s="110"/>
      <c r="C773" s="111"/>
      <c r="D773" s="111"/>
    </row>
    <row r="774" spans="2:4">
      <c r="B774" s="110"/>
      <c r="C774" s="111"/>
      <c r="D774" s="111"/>
    </row>
    <row r="775" spans="2:4">
      <c r="B775" s="110"/>
      <c r="C775" s="111"/>
      <c r="D775" s="111"/>
    </row>
    <row r="776" spans="2:4">
      <c r="B776" s="110"/>
      <c r="C776" s="111"/>
      <c r="D776" s="111"/>
    </row>
    <row r="777" spans="2:4">
      <c r="B777" s="110"/>
      <c r="C777" s="111"/>
      <c r="D777" s="111"/>
    </row>
    <row r="778" spans="2:4">
      <c r="B778" s="110"/>
      <c r="C778" s="111"/>
      <c r="D778" s="111"/>
    </row>
    <row r="779" spans="2:4">
      <c r="B779" s="110"/>
      <c r="C779" s="111"/>
      <c r="D779" s="111"/>
    </row>
    <row r="780" spans="2:4">
      <c r="B780" s="110"/>
      <c r="C780" s="111"/>
      <c r="D780" s="111"/>
    </row>
    <row r="781" spans="2:4">
      <c r="B781" s="110"/>
      <c r="C781" s="111"/>
      <c r="D781" s="111"/>
    </row>
    <row r="782" spans="2:4">
      <c r="B782" s="110"/>
      <c r="C782" s="111"/>
      <c r="D782" s="111"/>
    </row>
    <row r="783" spans="2:4">
      <c r="B783" s="110"/>
      <c r="C783" s="111"/>
      <c r="D783" s="111"/>
    </row>
    <row r="784" spans="2:4">
      <c r="B784" s="110"/>
      <c r="C784" s="111"/>
      <c r="D784" s="111"/>
    </row>
    <row r="785" spans="2:4">
      <c r="B785" s="110"/>
      <c r="C785" s="111"/>
      <c r="D785" s="111"/>
    </row>
    <row r="786" spans="2:4">
      <c r="B786" s="110"/>
      <c r="C786" s="111"/>
      <c r="D786" s="111"/>
    </row>
    <row r="787" spans="2:4">
      <c r="B787" s="110"/>
      <c r="C787" s="111"/>
      <c r="D787" s="111"/>
    </row>
    <row r="788" spans="2:4">
      <c r="B788" s="110"/>
      <c r="C788" s="111"/>
      <c r="D788" s="111"/>
    </row>
    <row r="789" spans="2:4">
      <c r="B789" s="110"/>
      <c r="C789" s="111"/>
      <c r="D789" s="111"/>
    </row>
    <row r="790" spans="2:4">
      <c r="B790" s="110"/>
      <c r="C790" s="111"/>
      <c r="D790" s="111"/>
    </row>
    <row r="791" spans="2:4">
      <c r="B791" s="110"/>
      <c r="C791" s="111"/>
      <c r="D791" s="111"/>
    </row>
    <row r="792" spans="2:4">
      <c r="B792" s="110"/>
      <c r="C792" s="111"/>
      <c r="D792" s="111"/>
    </row>
    <row r="793" spans="2:4">
      <c r="B793" s="110"/>
      <c r="C793" s="111"/>
      <c r="D793" s="111"/>
    </row>
    <row r="794" spans="2:4">
      <c r="B794" s="110"/>
      <c r="C794" s="111"/>
      <c r="D794" s="111"/>
    </row>
    <row r="795" spans="2:4">
      <c r="B795" s="110"/>
      <c r="C795" s="111"/>
      <c r="D795" s="111"/>
    </row>
    <row r="796" spans="2:4">
      <c r="B796" s="110"/>
      <c r="C796" s="111"/>
      <c r="D796" s="111"/>
    </row>
    <row r="797" spans="2:4">
      <c r="B797" s="110"/>
      <c r="C797" s="111"/>
      <c r="D797" s="111"/>
    </row>
    <row r="798" spans="2:4">
      <c r="B798" s="110"/>
      <c r="C798" s="111"/>
      <c r="D798" s="111"/>
    </row>
    <row r="799" spans="2:4">
      <c r="B799" s="110"/>
      <c r="C799" s="111"/>
      <c r="D799" s="111"/>
    </row>
    <row r="800" spans="2:4">
      <c r="B800" s="110"/>
      <c r="C800" s="111"/>
      <c r="D800" s="111"/>
    </row>
    <row r="801" spans="2:4">
      <c r="B801" s="110"/>
      <c r="C801" s="111"/>
      <c r="D801" s="111"/>
    </row>
    <row r="802" spans="2:4">
      <c r="B802" s="110"/>
      <c r="C802" s="111"/>
      <c r="D802" s="111"/>
    </row>
    <row r="803" spans="2:4">
      <c r="B803" s="110"/>
      <c r="C803" s="111"/>
      <c r="D803" s="111"/>
    </row>
    <row r="804" spans="2:4">
      <c r="B804" s="110"/>
      <c r="C804" s="111"/>
      <c r="D804" s="111"/>
    </row>
    <row r="805" spans="2:4">
      <c r="B805" s="110"/>
      <c r="C805" s="111"/>
      <c r="D805" s="111"/>
    </row>
    <row r="806" spans="2:4">
      <c r="B806" s="110"/>
      <c r="C806" s="111"/>
      <c r="D806" s="111"/>
    </row>
    <row r="807" spans="2:4">
      <c r="B807" s="110"/>
      <c r="C807" s="111"/>
      <c r="D807" s="111"/>
    </row>
    <row r="808" spans="2:4">
      <c r="B808" s="110"/>
      <c r="C808" s="111"/>
      <c r="D808" s="111"/>
    </row>
    <row r="809" spans="2:4">
      <c r="B809" s="110"/>
      <c r="C809" s="111"/>
      <c r="D809" s="111"/>
    </row>
    <row r="810" spans="2:4">
      <c r="B810" s="110"/>
      <c r="C810" s="111"/>
      <c r="D810" s="111"/>
    </row>
    <row r="811" spans="2:4">
      <c r="B811" s="110"/>
      <c r="C811" s="111"/>
      <c r="D811" s="111"/>
    </row>
    <row r="812" spans="2:4">
      <c r="B812" s="110"/>
      <c r="C812" s="111"/>
      <c r="D812" s="111"/>
    </row>
    <row r="813" spans="2:4">
      <c r="B813" s="110"/>
      <c r="C813" s="111"/>
      <c r="D813" s="111"/>
    </row>
    <row r="814" spans="2:4">
      <c r="B814" s="110"/>
      <c r="C814" s="111"/>
      <c r="D814" s="111"/>
    </row>
    <row r="815" spans="2:4">
      <c r="B815" s="110"/>
      <c r="C815" s="111"/>
      <c r="D815" s="111"/>
    </row>
    <row r="816" spans="2:4">
      <c r="B816" s="110"/>
      <c r="C816" s="111"/>
      <c r="D816" s="111"/>
    </row>
    <row r="817" spans="2:4">
      <c r="B817" s="110"/>
      <c r="C817" s="111"/>
      <c r="D817" s="111"/>
    </row>
    <row r="818" spans="2:4">
      <c r="B818" s="110"/>
      <c r="C818" s="111"/>
      <c r="D818" s="111"/>
    </row>
    <row r="819" spans="2:4">
      <c r="B819" s="110"/>
      <c r="C819" s="111"/>
      <c r="D819" s="111"/>
    </row>
    <row r="820" spans="2:4">
      <c r="B820" s="110"/>
      <c r="C820" s="111"/>
      <c r="D820" s="111"/>
    </row>
    <row r="821" spans="2:4">
      <c r="B821" s="110"/>
      <c r="C821" s="111"/>
      <c r="D821" s="111"/>
    </row>
    <row r="822" spans="2:4">
      <c r="B822" s="110"/>
      <c r="C822" s="111"/>
      <c r="D822" s="111"/>
    </row>
    <row r="823" spans="2:4">
      <c r="B823" s="110"/>
      <c r="C823" s="111"/>
      <c r="D823" s="111"/>
    </row>
    <row r="824" spans="2:4">
      <c r="B824" s="110"/>
      <c r="C824" s="111"/>
      <c r="D824" s="111"/>
    </row>
    <row r="825" spans="2:4">
      <c r="B825" s="110"/>
      <c r="C825" s="111"/>
      <c r="D825" s="111"/>
    </row>
    <row r="826" spans="2:4">
      <c r="B826" s="110"/>
      <c r="C826" s="111"/>
      <c r="D826" s="111"/>
    </row>
    <row r="827" spans="2:4">
      <c r="B827" s="110"/>
      <c r="C827" s="111"/>
      <c r="D827" s="111"/>
    </row>
    <row r="828" spans="2:4">
      <c r="B828" s="110"/>
      <c r="C828" s="111"/>
      <c r="D828" s="111"/>
    </row>
    <row r="829" spans="2:4">
      <c r="B829" s="110"/>
      <c r="C829" s="111"/>
      <c r="D829" s="111"/>
    </row>
    <row r="830" spans="2:4">
      <c r="B830" s="110"/>
      <c r="C830" s="111"/>
      <c r="D830" s="111"/>
    </row>
    <row r="831" spans="2:4">
      <c r="B831" s="110"/>
      <c r="C831" s="111"/>
      <c r="D831" s="111"/>
    </row>
    <row r="832" spans="2:4">
      <c r="B832" s="110"/>
      <c r="C832" s="111"/>
      <c r="D832" s="111"/>
    </row>
    <row r="833" spans="2:4">
      <c r="B833" s="110"/>
      <c r="C833" s="111"/>
      <c r="D833" s="111"/>
    </row>
    <row r="834" spans="2:4">
      <c r="B834" s="110"/>
      <c r="C834" s="111"/>
      <c r="D834" s="111"/>
    </row>
    <row r="835" spans="2:4">
      <c r="B835" s="110"/>
      <c r="C835" s="111"/>
      <c r="D835" s="111"/>
    </row>
    <row r="836" spans="2:4">
      <c r="B836" s="110"/>
      <c r="C836" s="111"/>
      <c r="D836" s="111"/>
    </row>
    <row r="837" spans="2:4">
      <c r="B837" s="110"/>
      <c r="C837" s="111"/>
      <c r="D837" s="111"/>
    </row>
    <row r="838" spans="2:4">
      <c r="B838" s="110"/>
      <c r="C838" s="111"/>
      <c r="D838" s="111"/>
    </row>
    <row r="839" spans="2:4">
      <c r="B839" s="110"/>
      <c r="C839" s="111"/>
      <c r="D839" s="111"/>
    </row>
    <row r="840" spans="2:4">
      <c r="B840" s="110"/>
      <c r="C840" s="111"/>
      <c r="D840" s="111"/>
    </row>
    <row r="841" spans="2:4">
      <c r="B841" s="110"/>
      <c r="C841" s="111"/>
      <c r="D841" s="111"/>
    </row>
    <row r="842" spans="2:4">
      <c r="B842" s="110"/>
      <c r="C842" s="111"/>
      <c r="D842" s="111"/>
    </row>
    <row r="843" spans="2:4">
      <c r="B843" s="110"/>
      <c r="C843" s="111"/>
      <c r="D843" s="111"/>
    </row>
    <row r="844" spans="2:4">
      <c r="B844" s="110"/>
      <c r="C844" s="111"/>
      <c r="D844" s="111"/>
    </row>
    <row r="845" spans="2:4">
      <c r="B845" s="110"/>
      <c r="C845" s="111"/>
      <c r="D845" s="111"/>
    </row>
    <row r="846" spans="2:4">
      <c r="B846" s="110"/>
      <c r="C846" s="111"/>
      <c r="D846" s="111"/>
    </row>
    <row r="847" spans="2:4">
      <c r="B847" s="110"/>
      <c r="C847" s="111"/>
      <c r="D847" s="111"/>
    </row>
    <row r="848" spans="2:4">
      <c r="B848" s="110"/>
      <c r="C848" s="111"/>
      <c r="D848" s="111"/>
    </row>
    <row r="849" spans="2:4">
      <c r="B849" s="110"/>
      <c r="C849" s="111"/>
      <c r="D849" s="111"/>
    </row>
    <row r="850" spans="2:4">
      <c r="B850" s="110"/>
      <c r="C850" s="111"/>
      <c r="D850" s="111"/>
    </row>
    <row r="851" spans="2:4">
      <c r="B851" s="110"/>
      <c r="C851" s="111"/>
      <c r="D851" s="111"/>
    </row>
    <row r="852" spans="2:4">
      <c r="B852" s="110"/>
      <c r="C852" s="111"/>
      <c r="D852" s="111"/>
    </row>
    <row r="853" spans="2:4">
      <c r="B853" s="110"/>
      <c r="C853" s="111"/>
      <c r="D853" s="111"/>
    </row>
    <row r="854" spans="2:4">
      <c r="B854" s="110"/>
      <c r="C854" s="111"/>
      <c r="D854" s="111"/>
    </row>
    <row r="855" spans="2:4">
      <c r="B855" s="110"/>
      <c r="C855" s="111"/>
      <c r="D855" s="111"/>
    </row>
    <row r="856" spans="2:4">
      <c r="B856" s="110"/>
      <c r="C856" s="111"/>
      <c r="D856" s="111"/>
    </row>
    <row r="857" spans="2:4">
      <c r="B857" s="110"/>
      <c r="C857" s="111"/>
      <c r="D857" s="111"/>
    </row>
    <row r="858" spans="2:4">
      <c r="B858" s="110"/>
      <c r="C858" s="111"/>
      <c r="D858" s="111"/>
    </row>
    <row r="859" spans="2:4">
      <c r="B859" s="110"/>
      <c r="C859" s="111"/>
      <c r="D859" s="111"/>
    </row>
    <row r="860" spans="2:4">
      <c r="B860" s="110"/>
      <c r="C860" s="111"/>
      <c r="D860" s="111"/>
    </row>
    <row r="861" spans="2:4">
      <c r="B861" s="110"/>
      <c r="C861" s="111"/>
      <c r="D861" s="111"/>
    </row>
    <row r="862" spans="2:4">
      <c r="B862" s="110"/>
      <c r="C862" s="111"/>
      <c r="D862" s="111"/>
    </row>
    <row r="863" spans="2:4">
      <c r="B863" s="110"/>
      <c r="C863" s="111"/>
      <c r="D863" s="111"/>
    </row>
    <row r="864" spans="2:4">
      <c r="B864" s="110"/>
      <c r="C864" s="111"/>
      <c r="D864" s="111"/>
    </row>
    <row r="865" spans="2:4">
      <c r="B865" s="110"/>
      <c r="C865" s="111"/>
      <c r="D865" s="111"/>
    </row>
    <row r="866" spans="2:4">
      <c r="B866" s="110"/>
      <c r="C866" s="111"/>
      <c r="D866" s="111"/>
    </row>
    <row r="867" spans="2:4">
      <c r="B867" s="110"/>
      <c r="C867" s="111"/>
      <c r="D867" s="111"/>
    </row>
    <row r="868" spans="2:4">
      <c r="B868" s="110"/>
      <c r="C868" s="111"/>
      <c r="D868" s="111"/>
    </row>
    <row r="869" spans="2:4">
      <c r="B869" s="110"/>
      <c r="C869" s="111"/>
      <c r="D869" s="111"/>
    </row>
    <row r="870" spans="2:4">
      <c r="B870" s="110"/>
      <c r="C870" s="111"/>
      <c r="D870" s="111"/>
    </row>
    <row r="871" spans="2:4">
      <c r="B871" s="110"/>
      <c r="C871" s="111"/>
      <c r="D871" s="111"/>
    </row>
    <row r="872" spans="2:4">
      <c r="B872" s="110"/>
      <c r="C872" s="111"/>
      <c r="D872" s="111"/>
    </row>
    <row r="873" spans="2:4">
      <c r="B873" s="110"/>
      <c r="C873" s="111"/>
      <c r="D873" s="111"/>
    </row>
    <row r="874" spans="2:4">
      <c r="B874" s="110"/>
      <c r="C874" s="111"/>
      <c r="D874" s="111"/>
    </row>
    <row r="875" spans="2:4">
      <c r="B875" s="110"/>
      <c r="C875" s="111"/>
      <c r="D875" s="111"/>
    </row>
    <row r="876" spans="2:4">
      <c r="B876" s="110"/>
      <c r="C876" s="111"/>
      <c r="D876" s="111"/>
    </row>
    <row r="877" spans="2:4">
      <c r="B877" s="110"/>
      <c r="C877" s="111"/>
      <c r="D877" s="111"/>
    </row>
    <row r="878" spans="2:4">
      <c r="B878" s="110"/>
      <c r="C878" s="111"/>
      <c r="D878" s="111"/>
    </row>
    <row r="879" spans="2:4">
      <c r="B879" s="110"/>
      <c r="C879" s="111"/>
      <c r="D879" s="111"/>
    </row>
    <row r="880" spans="2:4">
      <c r="B880" s="110"/>
      <c r="C880" s="111"/>
      <c r="D880" s="111"/>
    </row>
    <row r="881" spans="2:4">
      <c r="B881" s="110"/>
      <c r="C881" s="111"/>
      <c r="D881" s="111"/>
    </row>
    <row r="882" spans="2:4">
      <c r="B882" s="110"/>
      <c r="C882" s="111"/>
      <c r="D882" s="111"/>
    </row>
    <row r="883" spans="2:4">
      <c r="B883" s="110"/>
      <c r="C883" s="111"/>
      <c r="D883" s="111"/>
    </row>
    <row r="884" spans="2:4">
      <c r="B884" s="110"/>
      <c r="C884" s="111"/>
      <c r="D884" s="111"/>
    </row>
    <row r="885" spans="2:4">
      <c r="B885" s="110"/>
      <c r="C885" s="111"/>
      <c r="D885" s="111"/>
    </row>
    <row r="886" spans="2:4">
      <c r="B886" s="110"/>
      <c r="C886" s="111"/>
      <c r="D886" s="111"/>
    </row>
    <row r="887" spans="2:4">
      <c r="B887" s="110"/>
      <c r="C887" s="111"/>
      <c r="D887" s="111"/>
    </row>
    <row r="888" spans="2:4">
      <c r="B888" s="110"/>
      <c r="C888" s="111"/>
      <c r="D888" s="111"/>
    </row>
    <row r="889" spans="2:4">
      <c r="B889" s="110"/>
      <c r="C889" s="111"/>
      <c r="D889" s="111"/>
    </row>
    <row r="890" spans="2:4">
      <c r="B890" s="110"/>
      <c r="C890" s="111"/>
      <c r="D890" s="111"/>
    </row>
    <row r="891" spans="2:4">
      <c r="B891" s="110"/>
      <c r="C891" s="111"/>
      <c r="D891" s="111"/>
    </row>
    <row r="892" spans="2:4">
      <c r="B892" s="110"/>
      <c r="C892" s="111"/>
      <c r="D892" s="111"/>
    </row>
    <row r="893" spans="2:4">
      <c r="B893" s="110"/>
      <c r="C893" s="111"/>
      <c r="D893" s="111"/>
    </row>
    <row r="894" spans="2:4">
      <c r="B894" s="110"/>
      <c r="C894" s="111"/>
      <c r="D894" s="111"/>
    </row>
    <row r="895" spans="2:4">
      <c r="B895" s="110"/>
      <c r="C895" s="111"/>
      <c r="D895" s="111"/>
    </row>
    <row r="896" spans="2:4">
      <c r="B896" s="110"/>
      <c r="C896" s="111"/>
      <c r="D896" s="111"/>
    </row>
    <row r="897" spans="2:4">
      <c r="B897" s="110"/>
      <c r="C897" s="111"/>
      <c r="D897" s="111"/>
    </row>
    <row r="898" spans="2:4">
      <c r="B898" s="110"/>
      <c r="C898" s="111"/>
      <c r="D898" s="111"/>
    </row>
    <row r="899" spans="2:4">
      <c r="B899" s="110"/>
      <c r="C899" s="111"/>
      <c r="D899" s="111"/>
    </row>
    <row r="900" spans="2:4">
      <c r="B900" s="110"/>
      <c r="C900" s="111"/>
      <c r="D900" s="111"/>
    </row>
    <row r="901" spans="2:4">
      <c r="B901" s="110"/>
      <c r="C901" s="111"/>
      <c r="D901" s="111"/>
    </row>
    <row r="902" spans="2:4">
      <c r="B902" s="110"/>
      <c r="C902" s="111"/>
      <c r="D902" s="111"/>
    </row>
    <row r="903" spans="2:4">
      <c r="B903" s="110"/>
      <c r="C903" s="111"/>
      <c r="D903" s="111"/>
    </row>
    <row r="904" spans="2:4">
      <c r="B904" s="110"/>
      <c r="C904" s="111"/>
      <c r="D904" s="111"/>
    </row>
    <row r="905" spans="2:4">
      <c r="B905" s="110"/>
      <c r="C905" s="111"/>
      <c r="D905" s="111"/>
    </row>
    <row r="906" spans="2:4">
      <c r="B906" s="110"/>
      <c r="C906" s="111"/>
      <c r="D906" s="111"/>
    </row>
    <row r="907" spans="2:4">
      <c r="B907" s="110"/>
      <c r="C907" s="111"/>
      <c r="D907" s="111"/>
    </row>
    <row r="908" spans="2:4">
      <c r="B908" s="110"/>
      <c r="C908" s="111"/>
      <c r="D908" s="111"/>
    </row>
    <row r="909" spans="2:4">
      <c r="B909" s="110"/>
      <c r="C909" s="111"/>
      <c r="D909" s="111"/>
    </row>
    <row r="910" spans="2:4">
      <c r="B910" s="110"/>
      <c r="C910" s="111"/>
      <c r="D910" s="111"/>
    </row>
    <row r="911" spans="2:4">
      <c r="B911" s="110"/>
      <c r="C911" s="111"/>
      <c r="D911" s="111"/>
    </row>
    <row r="912" spans="2:4">
      <c r="B912" s="110"/>
      <c r="C912" s="111"/>
      <c r="D912" s="111"/>
    </row>
    <row r="913" spans="2:4">
      <c r="B913" s="110"/>
      <c r="C913" s="111"/>
      <c r="D913" s="111"/>
    </row>
    <row r="914" spans="2:4">
      <c r="B914" s="110"/>
      <c r="C914" s="111"/>
      <c r="D914" s="111"/>
    </row>
    <row r="915" spans="2:4">
      <c r="B915" s="110"/>
      <c r="C915" s="111"/>
      <c r="D915" s="111"/>
    </row>
    <row r="916" spans="2:4">
      <c r="B916" s="110"/>
      <c r="C916" s="111"/>
      <c r="D916" s="111"/>
    </row>
    <row r="917" spans="2:4">
      <c r="B917" s="110"/>
      <c r="C917" s="111"/>
      <c r="D917" s="111"/>
    </row>
    <row r="918" spans="2:4">
      <c r="B918" s="110"/>
      <c r="C918" s="111"/>
      <c r="D918" s="111"/>
    </row>
    <row r="919" spans="2:4">
      <c r="B919" s="110"/>
      <c r="C919" s="111"/>
      <c r="D919" s="111"/>
    </row>
    <row r="920" spans="2:4">
      <c r="B920" s="110"/>
      <c r="C920" s="111"/>
      <c r="D920" s="111"/>
    </row>
    <row r="921" spans="2:4">
      <c r="B921" s="110"/>
      <c r="C921" s="111"/>
      <c r="D921" s="111"/>
    </row>
    <row r="922" spans="2:4">
      <c r="B922" s="110"/>
      <c r="C922" s="111"/>
      <c r="D922" s="111"/>
    </row>
    <row r="923" spans="2:4">
      <c r="B923" s="110"/>
      <c r="C923" s="111"/>
      <c r="D923" s="111"/>
    </row>
    <row r="924" spans="2:4">
      <c r="B924" s="110"/>
      <c r="C924" s="111"/>
      <c r="D924" s="111"/>
    </row>
    <row r="925" spans="2:4">
      <c r="B925" s="110"/>
      <c r="C925" s="111"/>
      <c r="D925" s="111"/>
    </row>
    <row r="926" spans="2:4">
      <c r="B926" s="110"/>
      <c r="C926" s="111"/>
      <c r="D926" s="111"/>
    </row>
    <row r="927" spans="2:4">
      <c r="B927" s="110"/>
      <c r="C927" s="111"/>
      <c r="D927" s="111"/>
    </row>
    <row r="928" spans="2:4">
      <c r="B928" s="110"/>
      <c r="C928" s="111"/>
      <c r="D928" s="111"/>
    </row>
    <row r="929" spans="2:4">
      <c r="B929" s="110"/>
      <c r="C929" s="111"/>
      <c r="D929" s="111"/>
    </row>
    <row r="930" spans="2:4">
      <c r="B930" s="110"/>
      <c r="C930" s="111"/>
      <c r="D930" s="111"/>
    </row>
    <row r="931" spans="2:4">
      <c r="B931" s="110"/>
      <c r="C931" s="111"/>
      <c r="D931" s="111"/>
    </row>
    <row r="932" spans="2:4">
      <c r="B932" s="110"/>
      <c r="C932" s="111"/>
      <c r="D932" s="111"/>
    </row>
    <row r="933" spans="2:4">
      <c r="B933" s="110"/>
      <c r="C933" s="111"/>
      <c r="D933" s="111"/>
    </row>
    <row r="934" spans="2:4">
      <c r="B934" s="110"/>
      <c r="C934" s="111"/>
      <c r="D934" s="111"/>
    </row>
    <row r="935" spans="2:4">
      <c r="B935" s="110"/>
      <c r="C935" s="111"/>
      <c r="D935" s="111"/>
    </row>
    <row r="936" spans="2:4">
      <c r="B936" s="110"/>
      <c r="C936" s="111"/>
      <c r="D936" s="111"/>
    </row>
    <row r="937" spans="2:4">
      <c r="B937" s="110"/>
      <c r="C937" s="111"/>
      <c r="D937" s="111"/>
    </row>
    <row r="938" spans="2:4">
      <c r="B938" s="110"/>
      <c r="C938" s="111"/>
      <c r="D938" s="111"/>
    </row>
    <row r="939" spans="2:4">
      <c r="B939" s="110"/>
      <c r="C939" s="111"/>
      <c r="D939" s="111"/>
    </row>
    <row r="940" spans="2:4">
      <c r="B940" s="110"/>
      <c r="C940" s="111"/>
      <c r="D940" s="111"/>
    </row>
    <row r="941" spans="2:4">
      <c r="B941" s="110"/>
      <c r="C941" s="111"/>
      <c r="D941" s="111"/>
    </row>
    <row r="942" spans="2:4">
      <c r="B942" s="110"/>
      <c r="C942" s="111"/>
      <c r="D942" s="111"/>
    </row>
    <row r="943" spans="2:4">
      <c r="B943" s="110"/>
      <c r="C943" s="111"/>
      <c r="D943" s="111"/>
    </row>
    <row r="944" spans="2:4">
      <c r="B944" s="110"/>
      <c r="C944" s="111"/>
      <c r="D944" s="111"/>
    </row>
    <row r="945" spans="2:4">
      <c r="B945" s="110"/>
      <c r="C945" s="111"/>
      <c r="D945" s="111"/>
    </row>
    <row r="946" spans="2:4">
      <c r="B946" s="110"/>
      <c r="C946" s="111"/>
      <c r="D946" s="111"/>
    </row>
    <row r="947" spans="2:4">
      <c r="B947" s="110"/>
      <c r="C947" s="111"/>
      <c r="D947" s="111"/>
    </row>
    <row r="948" spans="2:4">
      <c r="B948" s="110"/>
      <c r="C948" s="111"/>
      <c r="D948" s="111"/>
    </row>
    <row r="949" spans="2:4">
      <c r="B949" s="110"/>
      <c r="C949" s="111"/>
      <c r="D949" s="111"/>
    </row>
    <row r="950" spans="2:4">
      <c r="B950" s="110"/>
      <c r="C950" s="111"/>
      <c r="D950" s="111"/>
    </row>
    <row r="951" spans="2:4">
      <c r="B951" s="110"/>
      <c r="C951" s="111"/>
      <c r="D951" s="111"/>
    </row>
    <row r="952" spans="2:4">
      <c r="B952" s="110"/>
      <c r="C952" s="111"/>
      <c r="D952" s="111"/>
    </row>
    <row r="953" spans="2:4">
      <c r="B953" s="110"/>
      <c r="C953" s="111"/>
      <c r="D953" s="111"/>
    </row>
    <row r="954" spans="2:4">
      <c r="B954" s="110"/>
      <c r="C954" s="111"/>
      <c r="D954" s="111"/>
    </row>
    <row r="955" spans="2:4">
      <c r="B955" s="110"/>
      <c r="C955" s="111"/>
      <c r="D955" s="111"/>
    </row>
    <row r="956" spans="2:4">
      <c r="B956" s="110"/>
      <c r="C956" s="111"/>
      <c r="D956" s="111"/>
    </row>
    <row r="957" spans="2:4">
      <c r="B957" s="110"/>
      <c r="C957" s="111"/>
      <c r="D957" s="111"/>
    </row>
    <row r="958" spans="2:4">
      <c r="B958" s="110"/>
      <c r="C958" s="111"/>
      <c r="D958" s="111"/>
    </row>
    <row r="959" spans="2:4">
      <c r="B959" s="110"/>
      <c r="C959" s="111"/>
      <c r="D959" s="111"/>
    </row>
    <row r="960" spans="2:4">
      <c r="B960" s="110"/>
      <c r="C960" s="111"/>
      <c r="D960" s="111"/>
    </row>
    <row r="961" spans="2:4">
      <c r="B961" s="110"/>
      <c r="C961" s="111"/>
      <c r="D961" s="111"/>
    </row>
    <row r="962" spans="2:4">
      <c r="B962" s="110"/>
      <c r="C962" s="111"/>
      <c r="D962" s="111"/>
    </row>
    <row r="963" spans="2:4">
      <c r="B963" s="110"/>
      <c r="C963" s="111"/>
      <c r="D963" s="111"/>
    </row>
    <row r="964" spans="2:4">
      <c r="B964" s="110"/>
      <c r="C964" s="111"/>
      <c r="D964" s="111"/>
    </row>
    <row r="965" spans="2:4">
      <c r="B965" s="110"/>
      <c r="C965" s="111"/>
      <c r="D965" s="111"/>
    </row>
    <row r="966" spans="2:4">
      <c r="B966" s="110"/>
      <c r="C966" s="111"/>
      <c r="D966" s="111"/>
    </row>
  </sheetData>
  <sheetProtection sheet="1" objects="1" scenarios="1"/>
  <mergeCells count="1">
    <mergeCell ref="B6:D6"/>
  </mergeCells>
  <phoneticPr fontId="6" type="noConversion"/>
  <dataValidations count="1">
    <dataValidation allowBlank="1" showInputMessage="1" showErrorMessage="1" sqref="D1:XFD1048576 A1:B1048576 C5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139</v>
      </c>
      <c r="C1" s="67" t="s" vm="1">
        <v>216</v>
      </c>
    </row>
    <row r="2" spans="2:16">
      <c r="B2" s="46" t="s">
        <v>138</v>
      </c>
      <c r="C2" s="67" t="s">
        <v>217</v>
      </c>
    </row>
    <row r="3" spans="2:16">
      <c r="B3" s="46" t="s">
        <v>140</v>
      </c>
      <c r="C3" s="67" t="s">
        <v>218</v>
      </c>
    </row>
    <row r="4" spans="2:16">
      <c r="B4" s="46" t="s">
        <v>141</v>
      </c>
      <c r="C4" s="67">
        <v>8602</v>
      </c>
    </row>
    <row r="6" spans="2:16" ht="26.25" customHeight="1">
      <c r="B6" s="141" t="s">
        <v>176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6" s="3" customFormat="1" ht="78.75">
      <c r="B7" s="21" t="s">
        <v>110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174</v>
      </c>
      <c r="L7" s="29" t="s">
        <v>198</v>
      </c>
      <c r="M7" s="29" t="s">
        <v>175</v>
      </c>
      <c r="N7" s="29" t="s">
        <v>56</v>
      </c>
      <c r="O7" s="29" t="s">
        <v>142</v>
      </c>
      <c r="P7" s="30" t="s">
        <v>144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200</v>
      </c>
      <c r="M8" s="31" t="s">
        <v>196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2367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6">
        <v>0</v>
      </c>
      <c r="N10" s="68"/>
      <c r="O10" s="117">
        <v>0</v>
      </c>
      <c r="P10" s="117">
        <v>0</v>
      </c>
    </row>
    <row r="11" spans="2:16" ht="20.25" customHeight="1">
      <c r="B11" s="118" t="s">
        <v>208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8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8" t="s">
        <v>199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139</v>
      </c>
      <c r="C1" s="67" t="s" vm="1">
        <v>216</v>
      </c>
    </row>
    <row r="2" spans="2:16">
      <c r="B2" s="46" t="s">
        <v>138</v>
      </c>
      <c r="C2" s="67" t="s">
        <v>217</v>
      </c>
    </row>
    <row r="3" spans="2:16">
      <c r="B3" s="46" t="s">
        <v>140</v>
      </c>
      <c r="C3" s="67" t="s">
        <v>218</v>
      </c>
    </row>
    <row r="4" spans="2:16">
      <c r="B4" s="46" t="s">
        <v>141</v>
      </c>
      <c r="C4" s="67">
        <v>8602</v>
      </c>
    </row>
    <row r="6" spans="2:16" ht="26.25" customHeight="1">
      <c r="B6" s="141" t="s">
        <v>177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6" s="3" customFormat="1" ht="78.75">
      <c r="B7" s="21" t="s">
        <v>110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174</v>
      </c>
      <c r="L7" s="29" t="s">
        <v>193</v>
      </c>
      <c r="M7" s="29" t="s">
        <v>175</v>
      </c>
      <c r="N7" s="29" t="s">
        <v>56</v>
      </c>
      <c r="O7" s="29" t="s">
        <v>142</v>
      </c>
      <c r="P7" s="30" t="s">
        <v>144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200</v>
      </c>
      <c r="M8" s="31" t="s">
        <v>196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2368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6">
        <v>0</v>
      </c>
      <c r="N10" s="68"/>
      <c r="O10" s="117">
        <v>0</v>
      </c>
      <c r="P10" s="117">
        <v>0</v>
      </c>
    </row>
    <row r="11" spans="2:16" ht="20.25" customHeight="1">
      <c r="B11" s="118" t="s">
        <v>208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8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8" t="s">
        <v>199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21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21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22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139</v>
      </c>
      <c r="C1" s="67" t="s" vm="1">
        <v>216</v>
      </c>
    </row>
    <row r="2" spans="2:16">
      <c r="B2" s="46" t="s">
        <v>138</v>
      </c>
      <c r="C2" s="67" t="s">
        <v>217</v>
      </c>
    </row>
    <row r="3" spans="2:16">
      <c r="B3" s="46" t="s">
        <v>140</v>
      </c>
      <c r="C3" s="67" t="s">
        <v>218</v>
      </c>
    </row>
    <row r="4" spans="2:16">
      <c r="B4" s="46" t="s">
        <v>141</v>
      </c>
      <c r="C4" s="67">
        <v>8602</v>
      </c>
    </row>
    <row r="6" spans="2:16" ht="26.25" customHeight="1">
      <c r="B6" s="141" t="s">
        <v>179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6" s="3" customFormat="1" ht="78.75">
      <c r="B7" s="21" t="s">
        <v>110</v>
      </c>
      <c r="C7" s="29" t="s">
        <v>43</v>
      </c>
      <c r="D7" s="29" t="s">
        <v>62</v>
      </c>
      <c r="E7" s="29" t="s">
        <v>14</v>
      </c>
      <c r="F7" s="29" t="s">
        <v>63</v>
      </c>
      <c r="G7" s="29" t="s">
        <v>98</v>
      </c>
      <c r="H7" s="29" t="s">
        <v>17</v>
      </c>
      <c r="I7" s="29" t="s">
        <v>97</v>
      </c>
      <c r="J7" s="29" t="s">
        <v>16</v>
      </c>
      <c r="K7" s="29" t="s">
        <v>174</v>
      </c>
      <c r="L7" s="29" t="s">
        <v>193</v>
      </c>
      <c r="M7" s="29" t="s">
        <v>175</v>
      </c>
      <c r="N7" s="29" t="s">
        <v>56</v>
      </c>
      <c r="O7" s="29" t="s">
        <v>142</v>
      </c>
      <c r="P7" s="30" t="s">
        <v>144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200</v>
      </c>
      <c r="M8" s="31" t="s">
        <v>196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5" t="s">
        <v>2369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6">
        <v>0</v>
      </c>
      <c r="N10" s="68"/>
      <c r="O10" s="117">
        <v>0</v>
      </c>
      <c r="P10" s="117">
        <v>0</v>
      </c>
    </row>
    <row r="11" spans="2:16" ht="20.25" customHeight="1">
      <c r="B11" s="118" t="s">
        <v>208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8" t="s">
        <v>106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8" t="s">
        <v>199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21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21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22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0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0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0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0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0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0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0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0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0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0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0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0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0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0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0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0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0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0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0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0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0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0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0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0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0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0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0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0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0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0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0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0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0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0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0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0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0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0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0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0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0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  <row r="453" spans="2:16">
      <c r="B453" s="110"/>
      <c r="C453" s="110"/>
      <c r="D453" s="110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</row>
    <row r="454" spans="2:16">
      <c r="B454" s="110"/>
      <c r="C454" s="110"/>
      <c r="D454" s="110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</row>
    <row r="455" spans="2:16">
      <c r="B455" s="110"/>
      <c r="C455" s="110"/>
      <c r="D455" s="110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</row>
    <row r="456" spans="2:16">
      <c r="B456" s="110"/>
      <c r="C456" s="110"/>
      <c r="D456" s="110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</row>
    <row r="457" spans="2:16">
      <c r="B457" s="110"/>
      <c r="C457" s="110"/>
      <c r="D457" s="110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</row>
    <row r="458" spans="2:16">
      <c r="B458" s="110"/>
      <c r="C458" s="110"/>
      <c r="D458" s="110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</row>
    <row r="459" spans="2:16">
      <c r="B459" s="110"/>
      <c r="C459" s="110"/>
      <c r="D459" s="110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</row>
    <row r="460" spans="2:16">
      <c r="B460" s="110"/>
      <c r="C460" s="110"/>
      <c r="D460" s="110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</row>
    <row r="461" spans="2:16">
      <c r="B461" s="110"/>
      <c r="C461" s="110"/>
      <c r="D461" s="110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</row>
    <row r="462" spans="2:16">
      <c r="B462" s="110"/>
      <c r="C462" s="110"/>
      <c r="D462" s="110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</row>
    <row r="463" spans="2:16">
      <c r="B463" s="110"/>
      <c r="C463" s="110"/>
      <c r="D463" s="110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2023-03-01T09:05:10Z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